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"/>
    </mc:Choice>
  </mc:AlternateContent>
  <xr:revisionPtr revIDLastSave="0" documentId="13_ncr:1_{D97E1412-5F80-4039-BF87-4259F02C413F}" xr6:coauthVersionLast="47" xr6:coauthVersionMax="47" xr10:uidLastSave="{00000000-0000-0000-0000-000000000000}"/>
  <bookViews>
    <workbookView xWindow="-110" yWindow="-110" windowWidth="19420" windowHeight="10300" xr2:uid="{583C32C9-86DC-4E71-8CA0-10990CC194DF}"/>
  </bookViews>
  <sheets>
    <sheet name="Jul" sheetId="1" r:id="rId1"/>
    <sheet name="H" sheetId="2" r:id="rId2"/>
    <sheet name="R" sheetId="3" r:id="rId3"/>
    <sheet name="業" sheetId="4" r:id="rId4"/>
    <sheet name="庫" sheetId="5" r:id="rId5"/>
    <sheet name="配置" sheetId="6" r:id="rId6"/>
  </sheets>
  <externalReferences>
    <externalReference r:id="rId7"/>
  </externalReferences>
  <definedNames>
    <definedName name="_xlnm._FilterDatabase" localSheetId="0" hidden="1">Jul!$A$1:$T$211</definedName>
    <definedName name="_xlnm._FilterDatabase" localSheetId="4" hidden="1">庫!$A$1:$M$992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8" i="1" l="1"/>
  <c r="T39" i="1"/>
  <c r="T40" i="1"/>
  <c r="T41" i="1"/>
  <c r="T42" i="1"/>
  <c r="T43" i="1"/>
  <c r="T44" i="1"/>
  <c r="T45" i="1"/>
  <c r="T46" i="1"/>
  <c r="T47" i="1"/>
  <c r="S45" i="1"/>
  <c r="L44" i="1"/>
  <c r="L45" i="1"/>
  <c r="L46" i="1"/>
  <c r="L47" i="1"/>
  <c r="L48" i="1"/>
  <c r="T48" i="1" s="1"/>
  <c r="L49" i="1"/>
  <c r="L50" i="1"/>
  <c r="L51" i="1"/>
  <c r="L52" i="1"/>
  <c r="L53" i="1"/>
  <c r="K8" i="1"/>
  <c r="S139" i="1" l="1"/>
  <c r="L139" i="1"/>
  <c r="K139" i="1"/>
  <c r="T139" i="1" s="1"/>
  <c r="S104" i="1"/>
  <c r="L104" i="1"/>
  <c r="K104" i="1"/>
  <c r="S36" i="1"/>
  <c r="L36" i="1"/>
  <c r="L4" i="1"/>
  <c r="L5" i="1"/>
  <c r="L7" i="1"/>
  <c r="L8" i="1"/>
  <c r="L6" i="1"/>
  <c r="L9" i="1"/>
  <c r="L10" i="1"/>
  <c r="L11" i="1"/>
  <c r="S17" i="1"/>
  <c r="T17" i="1" s="1"/>
  <c r="S18" i="1"/>
  <c r="S19" i="1"/>
  <c r="S20" i="1"/>
  <c r="S21" i="1"/>
  <c r="S22" i="1"/>
  <c r="S24" i="1"/>
  <c r="S25" i="1"/>
  <c r="L20" i="1"/>
  <c r="L21" i="1"/>
  <c r="L22" i="1"/>
  <c r="L24" i="1"/>
  <c r="L25" i="1"/>
  <c r="L26" i="1"/>
  <c r="T36" i="1" l="1"/>
  <c r="T104" i="1"/>
  <c r="T22" i="1"/>
  <c r="S15" i="1" l="1"/>
  <c r="L15" i="1"/>
  <c r="K15" i="1"/>
  <c r="M992" i="5"/>
  <c r="L992" i="5"/>
  <c r="K992" i="5"/>
  <c r="J992" i="5"/>
  <c r="I992" i="5"/>
  <c r="H992" i="5"/>
  <c r="T15" i="1" l="1"/>
  <c r="S55" i="1"/>
  <c r="L55" i="1"/>
  <c r="K55" i="1"/>
  <c r="T55" i="1" s="1"/>
  <c r="S161" i="1"/>
  <c r="L161" i="1"/>
  <c r="K161" i="1"/>
  <c r="T161" i="1" s="1"/>
  <c r="K182" i="1" l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M203" i="1"/>
  <c r="N203" i="1"/>
  <c r="O203" i="1"/>
  <c r="P203" i="1"/>
  <c r="Q203" i="1"/>
  <c r="R203" i="1"/>
  <c r="L203" i="1"/>
  <c r="S73" i="1"/>
  <c r="L73" i="1"/>
  <c r="K73" i="1"/>
  <c r="S71" i="1"/>
  <c r="L71" i="1"/>
  <c r="K71" i="1"/>
  <c r="S126" i="1"/>
  <c r="L126" i="1"/>
  <c r="K126" i="1"/>
  <c r="T126" i="1" l="1"/>
  <c r="T71" i="1"/>
  <c r="T73" i="1"/>
  <c r="S57" i="1" l="1"/>
  <c r="L57" i="1"/>
  <c r="S56" i="1"/>
  <c r="L56" i="1"/>
  <c r="S10" i="1"/>
  <c r="K10" i="1"/>
  <c r="K11" i="1"/>
  <c r="S11" i="1"/>
  <c r="S37" i="1"/>
  <c r="S38" i="1"/>
  <c r="S39" i="1"/>
  <c r="S40" i="1"/>
  <c r="S41" i="1"/>
  <c r="L34" i="1"/>
  <c r="L37" i="1"/>
  <c r="L38" i="1"/>
  <c r="S153" i="1"/>
  <c r="L153" i="1"/>
  <c r="K153" i="1"/>
  <c r="T153" i="1" s="1"/>
  <c r="T11" i="1" l="1"/>
  <c r="T56" i="1"/>
  <c r="T57" i="1"/>
  <c r="T10" i="1"/>
  <c r="T37" i="1"/>
  <c r="M64" i="1" l="1"/>
  <c r="M185" i="1"/>
  <c r="S103" i="1" l="1"/>
  <c r="L103" i="1"/>
  <c r="K103" i="1"/>
  <c r="T103" i="1" l="1"/>
  <c r="S32" i="1"/>
  <c r="S34" i="1"/>
  <c r="L32" i="1"/>
  <c r="S51" i="1" l="1"/>
  <c r="S52" i="1"/>
  <c r="S53" i="1"/>
  <c r="S54" i="1"/>
  <c r="S58" i="1"/>
  <c r="S59" i="1"/>
  <c r="S60" i="1"/>
  <c r="K51" i="1"/>
  <c r="K52" i="1"/>
  <c r="K53" i="1"/>
  <c r="K54" i="1"/>
  <c r="L54" i="1"/>
  <c r="K58" i="1"/>
  <c r="L58" i="1"/>
  <c r="S44" i="1"/>
  <c r="S46" i="1"/>
  <c r="S47" i="1"/>
  <c r="S48" i="1"/>
  <c r="S49" i="1"/>
  <c r="S50" i="1"/>
  <c r="K46" i="1"/>
  <c r="K47" i="1"/>
  <c r="K48" i="1"/>
  <c r="K50" i="1"/>
  <c r="S42" i="1"/>
  <c r="S43" i="1"/>
  <c r="K40" i="1"/>
  <c r="L40" i="1"/>
  <c r="K41" i="1"/>
  <c r="L41" i="1"/>
  <c r="K42" i="1"/>
  <c r="L42" i="1"/>
  <c r="K43" i="1"/>
  <c r="L43" i="1"/>
  <c r="K44" i="1"/>
  <c r="T54" i="1" l="1"/>
  <c r="T58" i="1"/>
  <c r="T50" i="1"/>
  <c r="T52" i="1"/>
  <c r="T51" i="1"/>
  <c r="T53" i="1"/>
  <c r="T49" i="1"/>
  <c r="K60" i="1" l="1"/>
  <c r="T60" i="1" s="1"/>
  <c r="L60" i="1"/>
  <c r="S63" i="1"/>
  <c r="S4" i="1"/>
  <c r="K4" i="1"/>
  <c r="T4" i="1" l="1"/>
  <c r="K199" i="1"/>
  <c r="K171" i="1"/>
  <c r="K172" i="1"/>
  <c r="K173" i="1"/>
  <c r="K174" i="1"/>
  <c r="K175" i="1"/>
  <c r="K176" i="1"/>
  <c r="K177" i="1"/>
  <c r="K178" i="1"/>
  <c r="K179" i="1"/>
  <c r="K180" i="1"/>
  <c r="K181" i="1"/>
  <c r="K39" i="1" l="1"/>
  <c r="K38" i="1"/>
  <c r="L39" i="1"/>
  <c r="N185" i="1"/>
  <c r="O185" i="1"/>
  <c r="P185" i="1"/>
  <c r="Q185" i="1"/>
  <c r="R185" i="1"/>
  <c r="N64" i="1"/>
  <c r="O64" i="1"/>
  <c r="P64" i="1"/>
  <c r="Q64" i="1"/>
  <c r="R64" i="1"/>
  <c r="S188" i="1"/>
  <c r="S189" i="1"/>
  <c r="S190" i="1"/>
  <c r="T190" i="1" s="1"/>
  <c r="S192" i="1"/>
  <c r="S198" i="1"/>
  <c r="S199" i="1"/>
  <c r="T199" i="1" s="1"/>
  <c r="K202" i="1"/>
  <c r="K200" i="1"/>
  <c r="K201" i="1"/>
  <c r="T198" i="1" l="1"/>
  <c r="K32" i="1" l="1"/>
  <c r="T32" i="1" s="1"/>
  <c r="K16" i="1"/>
  <c r="L16" i="1"/>
  <c r="S16" i="1"/>
  <c r="K63" i="1"/>
  <c r="L63" i="1"/>
  <c r="S2" i="1"/>
  <c r="S3" i="1"/>
  <c r="S5" i="1"/>
  <c r="S7" i="1"/>
  <c r="S8" i="1"/>
  <c r="T8" i="1" s="1"/>
  <c r="S6" i="1"/>
  <c r="S9" i="1"/>
  <c r="S12" i="1"/>
  <c r="S13" i="1"/>
  <c r="S14" i="1"/>
  <c r="S26" i="1"/>
  <c r="S27" i="1"/>
  <c r="S28" i="1"/>
  <c r="S30" i="1"/>
  <c r="S31" i="1"/>
  <c r="T63" i="1" l="1"/>
  <c r="T16" i="1"/>
  <c r="S102" i="1" l="1"/>
  <c r="L102" i="1"/>
  <c r="K102" i="1"/>
  <c r="K25" i="1"/>
  <c r="T25" i="1" s="1"/>
  <c r="T102" i="1" l="1"/>
  <c r="K7" i="1" l="1"/>
  <c r="K59" i="1"/>
  <c r="K64" i="1"/>
  <c r="K65" i="1"/>
  <c r="K66" i="1"/>
  <c r="K67" i="1"/>
  <c r="K68" i="1"/>
  <c r="K91" i="1"/>
  <c r="K69" i="1"/>
  <c r="K70" i="1"/>
  <c r="K72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3" i="1"/>
  <c r="K94" i="1"/>
  <c r="K96" i="1"/>
  <c r="K97" i="1"/>
  <c r="K98" i="1"/>
  <c r="K99" i="1"/>
  <c r="K92" i="1"/>
  <c r="K100" i="1"/>
  <c r="K101" i="1"/>
  <c r="K95" i="1"/>
  <c r="K106" i="1"/>
  <c r="K107" i="1"/>
  <c r="K108" i="1"/>
  <c r="K109" i="1"/>
  <c r="K110" i="1"/>
  <c r="K111" i="1"/>
  <c r="K112" i="1"/>
  <c r="K113" i="1"/>
  <c r="K114" i="1"/>
  <c r="K115" i="1"/>
  <c r="K116" i="1"/>
  <c r="K118" i="1"/>
  <c r="K119" i="1"/>
  <c r="K120" i="1"/>
  <c r="K121" i="1"/>
  <c r="K122" i="1"/>
  <c r="K123" i="1"/>
  <c r="K124" i="1"/>
  <c r="K125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5" i="1"/>
  <c r="K156" i="1"/>
  <c r="K157" i="1"/>
  <c r="K158" i="1"/>
  <c r="K159" i="1"/>
  <c r="K162" i="1"/>
  <c r="K163" i="1"/>
  <c r="K164" i="1"/>
  <c r="K165" i="1"/>
  <c r="K166" i="1"/>
  <c r="K167" i="1"/>
  <c r="K168" i="1"/>
  <c r="K169" i="1"/>
  <c r="K170" i="1"/>
  <c r="T188" i="1"/>
  <c r="T189" i="1"/>
  <c r="T192" i="1"/>
  <c r="K203" i="1"/>
  <c r="K204" i="1"/>
  <c r="K205" i="1"/>
  <c r="K206" i="1"/>
  <c r="K207" i="1"/>
  <c r="K2" i="1"/>
  <c r="L2" i="1"/>
  <c r="K3" i="1"/>
  <c r="L3" i="1"/>
  <c r="K5" i="1"/>
  <c r="K6" i="1"/>
  <c r="K9" i="1"/>
  <c r="K12" i="1"/>
  <c r="L12" i="1"/>
  <c r="K13" i="1"/>
  <c r="L13" i="1"/>
  <c r="K14" i="1"/>
  <c r="L14" i="1"/>
  <c r="K18" i="1"/>
  <c r="L18" i="1"/>
  <c r="K19" i="1"/>
  <c r="L19" i="1"/>
  <c r="K20" i="1"/>
  <c r="T20" i="1" s="1"/>
  <c r="K21" i="1"/>
  <c r="T21" i="1" s="1"/>
  <c r="K24" i="1"/>
  <c r="T24" i="1" s="1"/>
  <c r="K26" i="1"/>
  <c r="K27" i="1"/>
  <c r="L27" i="1"/>
  <c r="K28" i="1"/>
  <c r="L28" i="1"/>
  <c r="K30" i="1"/>
  <c r="L30" i="1"/>
  <c r="K31" i="1"/>
  <c r="L31" i="1"/>
  <c r="K34" i="1"/>
  <c r="T34" i="1" s="1"/>
  <c r="L59" i="1"/>
  <c r="L46" i="4"/>
  <c r="K46" i="4"/>
  <c r="J46" i="4"/>
  <c r="T18" i="1" l="1"/>
  <c r="T19" i="1"/>
  <c r="T59" i="1"/>
  <c r="T7" i="1"/>
  <c r="T26" i="1"/>
  <c r="T27" i="1"/>
  <c r="T13" i="1"/>
  <c r="T31" i="1"/>
  <c r="T12" i="1"/>
  <c r="T9" i="1"/>
  <c r="T6" i="1"/>
  <c r="T28" i="1"/>
  <c r="T14" i="1"/>
  <c r="T5" i="1"/>
  <c r="T30" i="1"/>
  <c r="T3" i="1"/>
  <c r="T2" i="1"/>
  <c r="S95" i="1"/>
  <c r="L95" i="1"/>
  <c r="T95" i="1" l="1"/>
  <c r="S101" i="1"/>
  <c r="L101" i="1"/>
  <c r="T101" i="1" l="1"/>
  <c r="S202" i="1"/>
  <c r="T202" i="1" s="1"/>
  <c r="S200" i="1"/>
  <c r="S201" i="1"/>
  <c r="T200" i="1" l="1"/>
  <c r="T201" i="1"/>
  <c r="S197" i="1"/>
  <c r="S100" i="1" l="1"/>
  <c r="L100" i="1"/>
  <c r="T100" i="1" l="1"/>
  <c r="S92" i="1"/>
  <c r="L92" i="1"/>
  <c r="T92" i="1" l="1"/>
  <c r="L72" i="1"/>
  <c r="L70" i="1"/>
  <c r="S187" i="1"/>
  <c r="S176" i="1"/>
  <c r="S72" i="1"/>
  <c r="S70" i="1"/>
  <c r="S99" i="1"/>
  <c r="L99" i="1"/>
  <c r="T197" i="1"/>
  <c r="T99" i="1" l="1"/>
  <c r="S98" i="1"/>
  <c r="L98" i="1"/>
  <c r="L118" i="1"/>
  <c r="S118" i="1"/>
  <c r="S97" i="1"/>
  <c r="L97" i="1"/>
  <c r="S96" i="1"/>
  <c r="L96" i="1"/>
  <c r="S138" i="1"/>
  <c r="L138" i="1"/>
  <c r="S152" i="1"/>
  <c r="L152" i="1"/>
  <c r="S94" i="1"/>
  <c r="L94" i="1"/>
  <c r="S93" i="1"/>
  <c r="L93" i="1"/>
  <c r="T94" i="1" l="1"/>
  <c r="T98" i="1"/>
  <c r="T93" i="1"/>
  <c r="T96" i="1"/>
  <c r="T118" i="1"/>
  <c r="T152" i="1"/>
  <c r="T138" i="1"/>
  <c r="T97" i="1"/>
  <c r="T176" i="1" l="1"/>
  <c r="L177" i="1" l="1"/>
  <c r="S132" i="1" l="1"/>
  <c r="L132" i="1"/>
  <c r="S90" i="1"/>
  <c r="L90" i="1"/>
  <c r="T72" i="1" l="1"/>
  <c r="T90" i="1"/>
  <c r="T70" i="1"/>
  <c r="T132" i="1"/>
  <c r="S109" i="1"/>
  <c r="L109" i="1"/>
  <c r="S89" i="1"/>
  <c r="L89" i="1"/>
  <c r="T89" i="1" l="1"/>
  <c r="T109" i="1"/>
  <c r="S133" i="1"/>
  <c r="L133" i="1"/>
  <c r="S137" i="1"/>
  <c r="L137" i="1"/>
  <c r="T133" i="1" l="1"/>
  <c r="T137" i="1"/>
  <c r="S81" i="1"/>
  <c r="L81" i="1"/>
  <c r="S80" i="1"/>
  <c r="L80" i="1"/>
  <c r="T80" i="1" l="1"/>
  <c r="T81" i="1"/>
  <c r="L175" i="1"/>
  <c r="L181" i="1"/>
  <c r="L182" i="1"/>
  <c r="L183" i="1"/>
  <c r="L184" i="1"/>
  <c r="L174" i="1"/>
  <c r="M205" i="1"/>
  <c r="S115" i="1"/>
  <c r="S65" i="1"/>
  <c r="S67" i="1"/>
  <c r="S68" i="1"/>
  <c r="S91" i="1"/>
  <c r="S69" i="1"/>
  <c r="S75" i="1"/>
  <c r="S76" i="1"/>
  <c r="S77" i="1"/>
  <c r="S83" i="1"/>
  <c r="S84" i="1"/>
  <c r="S85" i="1"/>
  <c r="S86" i="1"/>
  <c r="S87" i="1"/>
  <c r="S88" i="1"/>
  <c r="S79" i="1"/>
  <c r="S66" i="1"/>
  <c r="S74" i="1"/>
  <c r="S78" i="1"/>
  <c r="S82" i="1"/>
  <c r="S110" i="1"/>
  <c r="S116" i="1"/>
  <c r="S106" i="1"/>
  <c r="S107" i="1"/>
  <c r="S108" i="1"/>
  <c r="S111" i="1"/>
  <c r="S112" i="1"/>
  <c r="S113" i="1"/>
  <c r="S114" i="1"/>
  <c r="S121" i="1"/>
  <c r="S122" i="1"/>
  <c r="S123" i="1"/>
  <c r="S119" i="1"/>
  <c r="S120" i="1"/>
  <c r="S124" i="1"/>
  <c r="S125" i="1"/>
  <c r="S127" i="1"/>
  <c r="S128" i="1"/>
  <c r="S129" i="1"/>
  <c r="S130" i="1"/>
  <c r="S131" i="1"/>
  <c r="S134" i="1"/>
  <c r="S136" i="1"/>
  <c r="S135" i="1"/>
  <c r="S141" i="1"/>
  <c r="S142" i="1"/>
  <c r="S143" i="1"/>
  <c r="S144" i="1"/>
  <c r="S145" i="1"/>
  <c r="S146" i="1"/>
  <c r="S147" i="1"/>
  <c r="S148" i="1"/>
  <c r="S149" i="1"/>
  <c r="S150" i="1"/>
  <c r="S151" i="1"/>
  <c r="S157" i="1"/>
  <c r="S155" i="1"/>
  <c r="S156" i="1"/>
  <c r="S159" i="1"/>
  <c r="S158" i="1"/>
  <c r="S164" i="1"/>
  <c r="S162" i="1"/>
  <c r="S163" i="1"/>
  <c r="S165" i="1"/>
  <c r="S166" i="1"/>
  <c r="S167" i="1"/>
  <c r="S168" i="1"/>
  <c r="S169" i="1"/>
  <c r="S170" i="1"/>
  <c r="S171" i="1"/>
  <c r="S172" i="1"/>
  <c r="S173" i="1"/>
  <c r="S174" i="1"/>
  <c r="S175" i="1"/>
  <c r="S177" i="1"/>
  <c r="L115" i="1"/>
  <c r="T177" i="1" l="1"/>
  <c r="T175" i="1"/>
  <c r="S64" i="1"/>
  <c r="T115" i="1"/>
  <c r="L82" i="1" l="1"/>
  <c r="L87" i="1"/>
  <c r="L88" i="1"/>
  <c r="L79" i="1"/>
  <c r="L66" i="1"/>
  <c r="L74" i="1"/>
  <c r="L78" i="1"/>
  <c r="T66" i="1" l="1"/>
  <c r="T78" i="1"/>
  <c r="T82" i="1"/>
  <c r="T74" i="1"/>
  <c r="T88" i="1"/>
  <c r="T87" i="1"/>
  <c r="T79" i="1"/>
  <c r="S193" i="1" l="1"/>
  <c r="S194" i="1"/>
  <c r="T194" i="1" s="1"/>
  <c r="S195" i="1"/>
  <c r="T195" i="1" s="1"/>
  <c r="S196" i="1"/>
  <c r="T196" i="1" l="1"/>
  <c r="T193" i="1"/>
  <c r="L158" i="1" l="1"/>
  <c r="L159" i="1"/>
  <c r="L155" i="1"/>
  <c r="Q206" i="1" l="1"/>
  <c r="L108" i="1" l="1"/>
  <c r="T108" i="1" s="1"/>
  <c r="L141" i="1" l="1"/>
  <c r="L110" i="1"/>
  <c r="T110" i="1" s="1"/>
  <c r="T141" i="1" l="1"/>
  <c r="L157" i="1"/>
  <c r="T157" i="1" s="1"/>
  <c r="T187" i="1" l="1"/>
  <c r="S179" i="1" l="1"/>
  <c r="T179" i="1" s="1"/>
  <c r="L170" i="1" l="1"/>
  <c r="L171" i="1"/>
  <c r="L172" i="1"/>
  <c r="L173" i="1"/>
  <c r="T172" i="1" l="1"/>
  <c r="T171" i="1"/>
  <c r="T170" i="1"/>
  <c r="L64" i="1"/>
  <c r="L116" i="1" l="1"/>
  <c r="T116" i="1" s="1"/>
  <c r="L123" i="1" l="1"/>
  <c r="T123" i="1" s="1"/>
  <c r="K8" i="3" l="1"/>
  <c r="S178" i="1" l="1"/>
  <c r="T178" i="1" s="1"/>
  <c r="S181" i="1"/>
  <c r="T181" i="1" s="1"/>
  <c r="S182" i="1"/>
  <c r="T182" i="1" s="1"/>
  <c r="S183" i="1"/>
  <c r="S184" i="1"/>
  <c r="S185" i="1" l="1"/>
  <c r="T64" i="1"/>
  <c r="L91" i="1"/>
  <c r="T91" i="1" s="1"/>
  <c r="T155" i="1" l="1"/>
  <c r="T159" i="1"/>
  <c r="T158" i="1"/>
  <c r="T167" i="1"/>
  <c r="T173" i="1"/>
  <c r="T174" i="1"/>
  <c r="L125" i="1" l="1"/>
  <c r="T125" i="1" s="1"/>
  <c r="T183" i="1" l="1"/>
  <c r="T184" i="1"/>
  <c r="L107" i="1" l="1"/>
  <c r="T107" i="1" s="1"/>
  <c r="L86" i="1"/>
  <c r="T86" i="1" s="1"/>
  <c r="L120" i="1"/>
  <c r="T120" i="1" s="1"/>
  <c r="L119" i="1"/>
  <c r="T119" i="1" s="1"/>
  <c r="R206" i="1" l="1"/>
  <c r="R205" i="1"/>
  <c r="R207" i="1" l="1"/>
  <c r="M206" i="1"/>
  <c r="M207" i="1" s="1"/>
  <c r="L85" i="1"/>
  <c r="T85" i="1" s="1"/>
  <c r="L68" i="1" l="1"/>
  <c r="T68" i="1" s="1"/>
  <c r="L135" i="1"/>
  <c r="T135" i="1" s="1"/>
  <c r="L164" i="1"/>
  <c r="T164" i="1" s="1"/>
  <c r="J177" i="1" l="1"/>
  <c r="L124" i="1" l="1"/>
  <c r="T124" i="1" s="1"/>
  <c r="J175" i="1" l="1"/>
  <c r="J173" i="1"/>
  <c r="J172" i="1"/>
  <c r="J170" i="1"/>
  <c r="L136" i="1" l="1"/>
  <c r="T136" i="1" s="1"/>
  <c r="L67" i="1" l="1"/>
  <c r="T67" i="1" s="1"/>
  <c r="L84" i="1" l="1"/>
  <c r="T84" i="1" s="1"/>
  <c r="S204" i="1" l="1"/>
  <c r="Q205" i="1"/>
  <c r="Q207" i="1" s="1"/>
  <c r="Q211" i="1" s="1"/>
  <c r="P205" i="1"/>
  <c r="O205" i="1"/>
  <c r="N205" i="1"/>
  <c r="S186" i="1"/>
  <c r="S203" i="1" s="1"/>
  <c r="D185" i="1"/>
  <c r="J185" i="1"/>
  <c r="L169" i="1"/>
  <c r="L185" i="1" s="1"/>
  <c r="L166" i="1"/>
  <c r="T166" i="1" s="1"/>
  <c r="L165" i="1"/>
  <c r="T165" i="1" s="1"/>
  <c r="L163" i="1"/>
  <c r="T163" i="1" s="1"/>
  <c r="L162" i="1"/>
  <c r="T162" i="1" s="1"/>
  <c r="L156" i="1"/>
  <c r="T156" i="1" s="1"/>
  <c r="L148" i="1"/>
  <c r="T148" i="1" s="1"/>
  <c r="L147" i="1"/>
  <c r="T147" i="1" s="1"/>
  <c r="L146" i="1"/>
  <c r="T146" i="1" s="1"/>
  <c r="L151" i="1"/>
  <c r="T151" i="1" s="1"/>
  <c r="L150" i="1"/>
  <c r="T150" i="1" s="1"/>
  <c r="L149" i="1"/>
  <c r="T149" i="1" s="1"/>
  <c r="L145" i="1"/>
  <c r="T145" i="1" s="1"/>
  <c r="L144" i="1"/>
  <c r="T144" i="1" s="1"/>
  <c r="L143" i="1"/>
  <c r="T143" i="1" s="1"/>
  <c r="L142" i="1"/>
  <c r="T142" i="1" s="1"/>
  <c r="L131" i="1"/>
  <c r="T131" i="1" s="1"/>
  <c r="L134" i="1"/>
  <c r="T134" i="1" s="1"/>
  <c r="L122" i="1"/>
  <c r="T122" i="1" s="1"/>
  <c r="L121" i="1"/>
  <c r="T121" i="1" s="1"/>
  <c r="L130" i="1"/>
  <c r="T130" i="1" s="1"/>
  <c r="L129" i="1"/>
  <c r="T129" i="1" s="1"/>
  <c r="L128" i="1"/>
  <c r="T128" i="1" s="1"/>
  <c r="L127" i="1"/>
  <c r="T127" i="1" s="1"/>
  <c r="L113" i="1"/>
  <c r="T113" i="1" s="1"/>
  <c r="L106" i="1"/>
  <c r="T106" i="1" s="1"/>
  <c r="L114" i="1"/>
  <c r="T114" i="1" s="1"/>
  <c r="L112" i="1"/>
  <c r="T112" i="1" s="1"/>
  <c r="L111" i="1"/>
  <c r="T111" i="1" s="1"/>
  <c r="L75" i="1"/>
  <c r="T75" i="1" s="1"/>
  <c r="L83" i="1"/>
  <c r="T83" i="1" s="1"/>
  <c r="L77" i="1"/>
  <c r="T77" i="1" s="1"/>
  <c r="L76" i="1"/>
  <c r="T76" i="1" s="1"/>
  <c r="L69" i="1"/>
  <c r="T69" i="1" s="1"/>
  <c r="L65" i="1"/>
  <c r="T65" i="1" s="1"/>
  <c r="P206" i="1"/>
  <c r="O206" i="1"/>
  <c r="T169" i="1" l="1"/>
  <c r="O207" i="1"/>
  <c r="P207" i="1"/>
  <c r="T204" i="1"/>
  <c r="T186" i="1"/>
  <c r="T203" i="1" s="1"/>
  <c r="S205" i="1"/>
  <c r="N206" i="1"/>
  <c r="N207" i="1" l="1"/>
  <c r="S207" i="1" s="1"/>
  <c r="P209" i="1"/>
  <c r="S206" i="1"/>
  <c r="M209" i="1" l="1"/>
</calcChain>
</file>

<file path=xl/sharedStrings.xml><?xml version="1.0" encoding="utf-8"?>
<sst xmlns="http://schemas.openxmlformats.org/spreadsheetml/2006/main" count="8486" uniqueCount="2431">
  <si>
    <t>機台</t>
    <phoneticPr fontId="4" type="noConversion"/>
  </si>
  <si>
    <t>DTY批號</t>
    <phoneticPr fontId="4" type="noConversion"/>
  </si>
  <si>
    <t>Remark</t>
    <phoneticPr fontId="4" type="noConversion"/>
  </si>
  <si>
    <t>邊</t>
    <phoneticPr fontId="4" type="noConversion"/>
  </si>
  <si>
    <t>DTY規格</t>
    <phoneticPr fontId="4" type="noConversion"/>
  </si>
  <si>
    <t>排產日期</t>
    <phoneticPr fontId="4" type="noConversion"/>
  </si>
  <si>
    <t>天數</t>
    <phoneticPr fontId="4" type="noConversion"/>
  </si>
  <si>
    <t>T / D</t>
    <phoneticPr fontId="4" type="noConversion"/>
  </si>
  <si>
    <t>POY批號</t>
    <phoneticPr fontId="4" type="noConversion"/>
  </si>
  <si>
    <t>POY規格</t>
    <phoneticPr fontId="4" type="noConversion"/>
  </si>
  <si>
    <t>期初</t>
    <phoneticPr fontId="4" type="noConversion"/>
  </si>
  <si>
    <t>預產</t>
    <phoneticPr fontId="4" type="noConversion"/>
  </si>
  <si>
    <t>連新</t>
    <phoneticPr fontId="4" type="noConversion"/>
  </si>
  <si>
    <t>樺德</t>
    <phoneticPr fontId="4" type="noConversion"/>
  </si>
  <si>
    <t>合計</t>
    <phoneticPr fontId="4" type="noConversion"/>
  </si>
  <si>
    <t>期末</t>
    <phoneticPr fontId="4" type="noConversion"/>
  </si>
  <si>
    <t>AL</t>
    <phoneticPr fontId="3" type="noConversion"/>
  </si>
  <si>
    <t>AL</t>
    <phoneticPr fontId="4" type="noConversion"/>
  </si>
  <si>
    <t>POY吃空</t>
    <phoneticPr fontId="4" type="noConversion"/>
  </si>
  <si>
    <t>JH</t>
    <phoneticPr fontId="3" type="noConversion"/>
  </si>
  <si>
    <t>JH</t>
    <phoneticPr fontId="4" type="noConversion"/>
  </si>
  <si>
    <t>50/36 CE</t>
    <phoneticPr fontId="4" type="noConversion"/>
  </si>
  <si>
    <t>10/21-10/31X</t>
    <phoneticPr fontId="4" type="noConversion"/>
  </si>
  <si>
    <t>85/36 CE</t>
    <phoneticPr fontId="4" type="noConversion"/>
  </si>
  <si>
    <t>W:4kg,Wooly,Patty</t>
    <phoneticPr fontId="4" type="noConversion"/>
  </si>
  <si>
    <t>Patty</t>
    <phoneticPr fontId="4" type="noConversion"/>
  </si>
  <si>
    <t>100/72 PFR(Petal</t>
  </si>
  <si>
    <t>165/72 PFR</t>
    <phoneticPr fontId="4" type="noConversion"/>
  </si>
  <si>
    <t>FD2F1XK2</t>
    <phoneticPr fontId="4" type="noConversion"/>
  </si>
  <si>
    <t>織染wooly中噴</t>
    <phoneticPr fontId="4" type="noConversion"/>
  </si>
  <si>
    <t>Gloria</t>
    <phoneticPr fontId="3" type="noConversion"/>
  </si>
  <si>
    <t>Gloria</t>
    <phoneticPr fontId="4" type="noConversion"/>
  </si>
  <si>
    <t>75/72 SDR</t>
    <phoneticPr fontId="4" type="noConversion"/>
  </si>
  <si>
    <t>FP81337R(L53</t>
    <phoneticPr fontId="4" type="noConversion"/>
  </si>
  <si>
    <t>120/72 SDR</t>
    <phoneticPr fontId="4" type="noConversion"/>
  </si>
  <si>
    <t>A10
(BK)</t>
    <phoneticPr fontId="4" type="noConversion"/>
  </si>
  <si>
    <t>A</t>
    <phoneticPr fontId="4" type="noConversion"/>
  </si>
  <si>
    <t>B</t>
    <phoneticPr fontId="4" type="noConversion"/>
  </si>
  <si>
    <t>250/48 FBKR</t>
    <phoneticPr fontId="4" type="noConversion"/>
  </si>
  <si>
    <t>Alex</t>
    <phoneticPr fontId="4" type="noConversion"/>
  </si>
  <si>
    <t>150/48/2 KR5</t>
    <phoneticPr fontId="4" type="noConversion"/>
  </si>
  <si>
    <t>260/48 KR5</t>
    <phoneticPr fontId="4" type="noConversion"/>
  </si>
  <si>
    <t>A11</t>
    <phoneticPr fontId="4" type="noConversion"/>
  </si>
  <si>
    <t>set 105/95 Alex</t>
    <phoneticPr fontId="4" type="noConversion"/>
  </si>
  <si>
    <t>150/48 SR6</t>
    <phoneticPr fontId="4" type="noConversion"/>
  </si>
  <si>
    <t>255/48 SR6</t>
    <phoneticPr fontId="4" type="noConversion"/>
  </si>
  <si>
    <t>A12</t>
    <phoneticPr fontId="4" type="noConversion"/>
  </si>
  <si>
    <t>FD2F08K3</t>
    <phoneticPr fontId="4" type="noConversion"/>
  </si>
  <si>
    <t>10T AW</t>
    <phoneticPr fontId="4" type="noConversion"/>
  </si>
  <si>
    <t>50/72 CDR</t>
    <phoneticPr fontId="4" type="noConversion"/>
  </si>
  <si>
    <t>FP80790R 吃空</t>
    <phoneticPr fontId="4" type="noConversion"/>
  </si>
  <si>
    <t>80/72 CDR</t>
    <phoneticPr fontId="4" type="noConversion"/>
  </si>
  <si>
    <t>A16</t>
    <phoneticPr fontId="4" type="noConversion"/>
  </si>
  <si>
    <t>FD2F1XR2</t>
    <phoneticPr fontId="4" type="noConversion"/>
  </si>
  <si>
    <t>wooly中噴(遠)</t>
    <phoneticPr fontId="4" type="noConversion"/>
  </si>
  <si>
    <t>A17</t>
    <phoneticPr fontId="4" type="noConversion"/>
  </si>
  <si>
    <t>170/36 SDR</t>
    <phoneticPr fontId="4" type="noConversion"/>
  </si>
  <si>
    <t>A18</t>
    <phoneticPr fontId="4" type="noConversion"/>
  </si>
  <si>
    <t>W:4kg Patty</t>
    <phoneticPr fontId="4" type="noConversion"/>
  </si>
  <si>
    <t>75/72/2 PDR(Petal</t>
    <phoneticPr fontId="4" type="noConversion"/>
  </si>
  <si>
    <t>120/72 PDR</t>
    <phoneticPr fontId="4" type="noConversion"/>
  </si>
  <si>
    <t>中噴, 共用</t>
    <phoneticPr fontId="4" type="noConversion"/>
  </si>
  <si>
    <t>150/48 SDR</t>
    <phoneticPr fontId="4" type="noConversion"/>
  </si>
  <si>
    <t>255/48 SDR</t>
    <phoneticPr fontId="4" type="noConversion"/>
  </si>
  <si>
    <t>Set 95/20,Alex</t>
    <phoneticPr fontId="4" type="noConversion"/>
  </si>
  <si>
    <t>A22</t>
    <phoneticPr fontId="4" type="noConversion"/>
  </si>
  <si>
    <t>A23</t>
    <phoneticPr fontId="4" type="noConversion"/>
  </si>
  <si>
    <t>YKK</t>
    <phoneticPr fontId="3" type="noConversion"/>
  </si>
  <si>
    <t>YKK</t>
    <phoneticPr fontId="4" type="noConversion"/>
  </si>
  <si>
    <t>75/24/2 SDR2</t>
    <phoneticPr fontId="4" type="noConversion"/>
  </si>
  <si>
    <t>75/36 HC*</t>
    <phoneticPr fontId="4" type="noConversion"/>
  </si>
  <si>
    <t>125/36 CDR*</t>
    <phoneticPr fontId="4" type="noConversion"/>
  </si>
  <si>
    <t>FD2F1XB2</t>
    <phoneticPr fontId="4" type="noConversion"/>
  </si>
  <si>
    <t xml:space="preserve">旭寬wooly中噴AW </t>
    <phoneticPr fontId="4" type="noConversion"/>
  </si>
  <si>
    <t>8/15-9/5X</t>
    <phoneticPr fontId="4" type="noConversion"/>
  </si>
  <si>
    <t>FP81330R(L56吃空</t>
    <phoneticPr fontId="4" type="noConversion"/>
  </si>
  <si>
    <t>AL, AW 4.5T,900pcs</t>
    <phoneticPr fontId="4" type="noConversion"/>
  </si>
  <si>
    <t>165/48 SR6</t>
    <phoneticPr fontId="4" type="noConversion"/>
  </si>
  <si>
    <t>275/48 SR6</t>
    <phoneticPr fontId="4" type="noConversion"/>
  </si>
  <si>
    <t>J08</t>
    <phoneticPr fontId="4" type="noConversion"/>
  </si>
  <si>
    <t>T01</t>
  </si>
  <si>
    <t>T02</t>
    <phoneticPr fontId="4" type="noConversion"/>
  </si>
  <si>
    <t>T03</t>
    <phoneticPr fontId="4" type="noConversion"/>
  </si>
  <si>
    <t>FD2F7C12</t>
    <phoneticPr fontId="4" type="noConversion"/>
  </si>
  <si>
    <t>Gloria AW 21T</t>
    <phoneticPr fontId="4" type="noConversion"/>
  </si>
  <si>
    <t>100/96/2 SDR2</t>
    <phoneticPr fontId="4" type="noConversion"/>
  </si>
  <si>
    <t>9/16-9/30X</t>
    <phoneticPr fontId="4" type="noConversion"/>
  </si>
  <si>
    <t xml:space="preserve">FP81335R </t>
    <phoneticPr fontId="4" type="noConversion"/>
  </si>
  <si>
    <t>165/96 SDR</t>
    <phoneticPr fontId="4" type="noConversion"/>
  </si>
  <si>
    <t>150/48/2 SDR</t>
    <phoneticPr fontId="4" type="noConversion"/>
  </si>
  <si>
    <t>織染JH</t>
    <phoneticPr fontId="4" type="noConversion"/>
  </si>
  <si>
    <t>T04</t>
    <phoneticPr fontId="4" type="noConversion"/>
  </si>
  <si>
    <t>FD2F6FD1</t>
    <phoneticPr fontId="4" type="noConversion"/>
  </si>
  <si>
    <t>Patty 15TAW</t>
    <phoneticPr fontId="4" type="noConversion"/>
  </si>
  <si>
    <t>150/48/2 HC</t>
    <phoneticPr fontId="4" type="noConversion"/>
  </si>
  <si>
    <t>9/16-9/24X</t>
    <phoneticPr fontId="4" type="noConversion"/>
  </si>
  <si>
    <t>FP82764</t>
    <phoneticPr fontId="4" type="noConversion"/>
  </si>
  <si>
    <t>250/48 HC</t>
    <phoneticPr fontId="4" type="noConversion"/>
  </si>
  <si>
    <t>YKK小包A+AX</t>
    <phoneticPr fontId="4" type="noConversion"/>
  </si>
  <si>
    <t>340/72 SDR</t>
    <phoneticPr fontId="4" type="noConversion"/>
  </si>
  <si>
    <t>150/48/2 SR6</t>
  </si>
  <si>
    <t>T06</t>
    <phoneticPr fontId="4" type="noConversion"/>
  </si>
  <si>
    <t>M4
(CW)</t>
    <phoneticPr fontId="4" type="noConversion"/>
  </si>
  <si>
    <t>X</t>
    <phoneticPr fontId="4" type="noConversion"/>
  </si>
  <si>
    <t>庫存不排產</t>
    <phoneticPr fontId="4" type="noConversion"/>
  </si>
  <si>
    <t>FD2F7A32</t>
    <phoneticPr fontId="4" type="noConversion"/>
  </si>
  <si>
    <t>AW 10T, AL</t>
    <phoneticPr fontId="4" type="noConversion"/>
  </si>
  <si>
    <t>100/36/2 SDR</t>
    <phoneticPr fontId="4" type="noConversion"/>
  </si>
  <si>
    <t>4/1-4/11X</t>
    <phoneticPr fontId="4" type="noConversion"/>
  </si>
  <si>
    <t>FP81271R</t>
    <phoneticPr fontId="4" type="noConversion"/>
  </si>
  <si>
    <t>150/48 SDR2</t>
    <phoneticPr fontId="4" type="noConversion"/>
  </si>
  <si>
    <t>FD2F4993</t>
    <phoneticPr fontId="4" type="noConversion"/>
  </si>
  <si>
    <t>迪, AW AX倒筒+R</t>
    <phoneticPr fontId="4" type="noConversion"/>
  </si>
  <si>
    <t>5/2-5/14X</t>
    <phoneticPr fontId="4" type="noConversion"/>
  </si>
  <si>
    <t>FP82125R</t>
    <phoneticPr fontId="4" type="noConversion"/>
  </si>
  <si>
    <t>240/48 SDR</t>
    <phoneticPr fontId="4" type="noConversion"/>
  </si>
  <si>
    <t>FD2F7A71K</t>
    <phoneticPr fontId="4" type="noConversion"/>
  </si>
  <si>
    <t>225/72/2 SDR</t>
    <phoneticPr fontId="4" type="noConversion"/>
  </si>
  <si>
    <t>FP83017R L48-231X</t>
    <phoneticPr fontId="4" type="noConversion"/>
  </si>
  <si>
    <t>375/72 SDR</t>
    <phoneticPr fontId="4" type="noConversion"/>
  </si>
  <si>
    <t>FD2F79Q2</t>
    <phoneticPr fontId="4" type="noConversion"/>
  </si>
  <si>
    <t>Alex 中立包裝 宜進</t>
    <phoneticPr fontId="4" type="noConversion"/>
  </si>
  <si>
    <t>225/96/2 SDR</t>
  </si>
  <si>
    <t>10/23-10/30X</t>
    <phoneticPr fontId="4" type="noConversion"/>
  </si>
  <si>
    <t>FP63710R (20T吃空)</t>
    <phoneticPr fontId="4" type="noConversion"/>
  </si>
  <si>
    <t>375/96 SDR</t>
  </si>
  <si>
    <t>75/36 SDR</t>
    <phoneticPr fontId="3" type="noConversion"/>
  </si>
  <si>
    <t>FD2F40M2</t>
    <phoneticPr fontId="4" type="noConversion"/>
  </si>
  <si>
    <t>AW 倒筒+R(迪)AL</t>
    <phoneticPr fontId="4" type="noConversion"/>
  </si>
  <si>
    <t>75/48/2 SDR</t>
    <phoneticPr fontId="4" type="noConversion"/>
  </si>
  <si>
    <t>5/26-6/30X</t>
    <phoneticPr fontId="4" type="noConversion"/>
  </si>
  <si>
    <t>FP81316R</t>
    <phoneticPr fontId="4" type="noConversion"/>
  </si>
  <si>
    <t>125/48 SDR</t>
    <phoneticPr fontId="4" type="noConversion"/>
  </si>
  <si>
    <t>迪卡農</t>
    <phoneticPr fontId="4" type="noConversion"/>
  </si>
  <si>
    <t>FD2F6EY2</t>
    <phoneticPr fontId="4" type="noConversion"/>
  </si>
  <si>
    <t>Yarn dye+追撚,Gloria 5kg*500pcs</t>
    <phoneticPr fontId="4" type="noConversion"/>
  </si>
  <si>
    <t>6 SEC</t>
    <phoneticPr fontId="4" type="noConversion"/>
  </si>
  <si>
    <t>150/72/2 SDR*</t>
    <phoneticPr fontId="4" type="noConversion"/>
  </si>
  <si>
    <t>8/20-8/25X</t>
    <phoneticPr fontId="4" type="noConversion"/>
  </si>
  <si>
    <t>FP82818R</t>
    <phoneticPr fontId="4" type="noConversion"/>
  </si>
  <si>
    <t>250/72 SDRO*</t>
    <phoneticPr fontId="4" type="noConversion"/>
  </si>
  <si>
    <t>FD2F26G2</t>
    <phoneticPr fontId="4" type="noConversion"/>
  </si>
  <si>
    <t>AW 10T</t>
    <phoneticPr fontId="4" type="noConversion"/>
  </si>
  <si>
    <t>100/96 SDRO</t>
    <phoneticPr fontId="4" type="noConversion"/>
  </si>
  <si>
    <t>11/8-14X</t>
    <phoneticPr fontId="4" type="noConversion"/>
  </si>
  <si>
    <t>FP81828R</t>
    <phoneticPr fontId="4" type="noConversion"/>
  </si>
  <si>
    <t>165/96 SDRO</t>
    <phoneticPr fontId="4" type="noConversion"/>
  </si>
  <si>
    <t>FD2F3IL12</t>
    <phoneticPr fontId="4" type="noConversion"/>
  </si>
  <si>
    <t>SET 無噴</t>
    <phoneticPr fontId="4" type="noConversion"/>
  </si>
  <si>
    <t>華南</t>
    <phoneticPr fontId="4" type="noConversion"/>
  </si>
  <si>
    <t>150/48 SDRO</t>
    <phoneticPr fontId="4" type="noConversion"/>
  </si>
  <si>
    <t>12/30-1/9</t>
    <phoneticPr fontId="4" type="noConversion"/>
  </si>
  <si>
    <t>FP82819R</t>
    <phoneticPr fontId="4" type="noConversion"/>
  </si>
  <si>
    <t>250/48 SDRO</t>
    <phoneticPr fontId="4" type="noConversion"/>
  </si>
  <si>
    <t>FD2F2AG2</t>
    <phoneticPr fontId="4" type="noConversion"/>
  </si>
  <si>
    <t>50/72/2 SDRO</t>
    <phoneticPr fontId="4" type="noConversion"/>
  </si>
  <si>
    <t>FD2F6EM3</t>
    <phoneticPr fontId="4" type="noConversion"/>
  </si>
  <si>
    <t>小包A+AX</t>
    <phoneticPr fontId="4" type="noConversion"/>
  </si>
  <si>
    <t>150/48/2 ODR</t>
    <phoneticPr fontId="4" type="noConversion"/>
  </si>
  <si>
    <t>7/11-8/13X</t>
    <phoneticPr fontId="4" type="noConversion"/>
  </si>
  <si>
    <t>FP82136R(L48</t>
    <phoneticPr fontId="4" type="noConversion"/>
  </si>
  <si>
    <t>255/48 ODR</t>
    <phoneticPr fontId="4" type="noConversion"/>
  </si>
  <si>
    <t>FD2F6EJ3</t>
    <phoneticPr fontId="4" type="noConversion"/>
  </si>
  <si>
    <t>小包A+AX,Patty</t>
    <phoneticPr fontId="4" type="noConversion"/>
  </si>
  <si>
    <t>7/1-8/4X</t>
    <phoneticPr fontId="4" type="noConversion"/>
  </si>
  <si>
    <t>迪</t>
    <phoneticPr fontId="4" type="noConversion"/>
  </si>
  <si>
    <t>75/72 FDR</t>
    <phoneticPr fontId="4" type="noConversion"/>
  </si>
  <si>
    <t>125/72 FDR</t>
    <phoneticPr fontId="4" type="noConversion"/>
  </si>
  <si>
    <t>FD2F1XH2</t>
    <phoneticPr fontId="4" type="noConversion"/>
  </si>
  <si>
    <t>9/1-9/16X</t>
    <phoneticPr fontId="4" type="noConversion"/>
  </si>
  <si>
    <t>FP81338R(L58</t>
    <phoneticPr fontId="4" type="noConversion"/>
  </si>
  <si>
    <t>FD2F27L2</t>
    <phoneticPr fontId="4" type="noConversion"/>
  </si>
  <si>
    <t>Patty</t>
  </si>
  <si>
    <t>品質異常</t>
    <phoneticPr fontId="4" type="noConversion"/>
  </si>
  <si>
    <t>FP81269R</t>
    <phoneticPr fontId="4" type="noConversion"/>
  </si>
  <si>
    <t>FD2F07G2G</t>
    <phoneticPr fontId="4" type="noConversion"/>
  </si>
  <si>
    <t>AW 10T,同時倒筒+R</t>
    <phoneticPr fontId="4" type="noConversion"/>
  </si>
  <si>
    <t>50/72 FDR</t>
    <phoneticPr fontId="4" type="noConversion"/>
  </si>
  <si>
    <t>5/13-6/3X</t>
    <phoneticPr fontId="4" type="noConversion"/>
  </si>
  <si>
    <t>FP80059R 18T 吃空</t>
    <phoneticPr fontId="4" type="noConversion"/>
  </si>
  <si>
    <t>80/72 FDR</t>
    <phoneticPr fontId="4" type="noConversion"/>
  </si>
  <si>
    <t>FD2F1XE2</t>
    <phoneticPr fontId="4" type="noConversion"/>
  </si>
  <si>
    <t>倒筒不加R, AL(4.5kg*2040pc</t>
    <phoneticPr fontId="4" type="noConversion"/>
  </si>
  <si>
    <t>75/72 FR6</t>
  </si>
  <si>
    <t>8/21-8/31</t>
    <phoneticPr fontId="4" type="noConversion"/>
  </si>
  <si>
    <t>FP81624(L57 8/15-</t>
    <phoneticPr fontId="4" type="noConversion"/>
  </si>
  <si>
    <t>120/72 FR6</t>
  </si>
  <si>
    <t>FD2F6FB1</t>
    <phoneticPr fontId="4" type="noConversion"/>
  </si>
  <si>
    <t>大包 Gloria/Toray A+AX</t>
    <phoneticPr fontId="4" type="noConversion"/>
  </si>
  <si>
    <t>9/1-9/9X</t>
    <phoneticPr fontId="4" type="noConversion"/>
  </si>
  <si>
    <t>FP82639 52C(7/9-</t>
    <phoneticPr fontId="4" type="noConversion"/>
  </si>
  <si>
    <t>FD2F1AY2</t>
    <phoneticPr fontId="4" type="noConversion"/>
  </si>
  <si>
    <t>9162KG, 2036pcs/組,AX倒筒</t>
    <phoneticPr fontId="4" type="noConversion"/>
  </si>
  <si>
    <t>Kai</t>
    <phoneticPr fontId="4" type="noConversion"/>
  </si>
  <si>
    <t>75/72 FR6</t>
    <phoneticPr fontId="4" type="noConversion"/>
  </si>
  <si>
    <t>10/24-11/2</t>
    <phoneticPr fontId="4" type="noConversion"/>
  </si>
  <si>
    <t>FP61005 35T</t>
    <phoneticPr fontId="4" type="noConversion"/>
  </si>
  <si>
    <t>120/72 FR6</t>
    <phoneticPr fontId="4" type="noConversion"/>
  </si>
  <si>
    <t>FD2F1FP2</t>
    <phoneticPr fontId="4" type="noConversion"/>
  </si>
  <si>
    <t>3204pcs*4.5kg, AX倒筒+R 30T</t>
    <phoneticPr fontId="4" type="noConversion"/>
  </si>
  <si>
    <t>KAI</t>
    <phoneticPr fontId="4" type="noConversion"/>
  </si>
  <si>
    <t>FD2F1PR2</t>
    <phoneticPr fontId="4" type="noConversion"/>
  </si>
  <si>
    <t>W:4.5kg*2046pcs, AX倒筒+R</t>
    <phoneticPr fontId="4" type="noConversion"/>
  </si>
  <si>
    <t>5/13-5/23X</t>
    <phoneticPr fontId="4" type="noConversion"/>
  </si>
  <si>
    <t>FP81607 (20T)</t>
    <phoneticPr fontId="4" type="noConversion"/>
  </si>
  <si>
    <t>FD2F6EL1</t>
    <phoneticPr fontId="4" type="noConversion"/>
  </si>
  <si>
    <t xml:space="preserve">Alex </t>
    <phoneticPr fontId="4" type="noConversion"/>
  </si>
  <si>
    <t>7/11-7/31X</t>
    <phoneticPr fontId="4" type="noConversion"/>
  </si>
  <si>
    <t>FD2F6EZ1</t>
    <phoneticPr fontId="4" type="noConversion"/>
  </si>
  <si>
    <t>FP82643 L56</t>
    <phoneticPr fontId="4" type="noConversion"/>
  </si>
  <si>
    <t>225/48 CDR</t>
    <phoneticPr fontId="4" type="noConversion"/>
  </si>
  <si>
    <t>365/48 CDR</t>
    <phoneticPr fontId="4" type="noConversion"/>
  </si>
  <si>
    <t>FD2F24H2</t>
    <phoneticPr fontId="4" type="noConversion"/>
  </si>
  <si>
    <t>併股 for Teijin</t>
    <phoneticPr fontId="4" type="noConversion"/>
  </si>
  <si>
    <t>100/144 SCTR</t>
    <phoneticPr fontId="4" type="noConversion"/>
  </si>
  <si>
    <t>FP60564R+FP80028R</t>
    <phoneticPr fontId="4" type="noConversion"/>
  </si>
  <si>
    <t>FD2F41E1</t>
    <phoneticPr fontId="4" type="noConversion"/>
  </si>
  <si>
    <t>JH 冠齊,中立包裝, 純 SET AW45T</t>
    <phoneticPr fontId="4" type="noConversion"/>
  </si>
  <si>
    <t>150/48 FBKR 4.5%</t>
    <phoneticPr fontId="4" type="noConversion"/>
  </si>
  <si>
    <t>8/21-9/10X</t>
    <phoneticPr fontId="4" type="noConversion"/>
  </si>
  <si>
    <t>FP82572R 4.5%吃空</t>
    <phoneticPr fontId="4" type="noConversion"/>
  </si>
  <si>
    <t>FD2F3IF2</t>
    <phoneticPr fontId="4" type="noConversion"/>
  </si>
  <si>
    <t>AW8736kg中立包裝</t>
    <phoneticPr fontId="4" type="noConversion"/>
  </si>
  <si>
    <t>150/48 FBKR 5.8%</t>
    <phoneticPr fontId="4" type="noConversion"/>
  </si>
  <si>
    <t>FP62249R 5.8%</t>
    <phoneticPr fontId="4" type="noConversion"/>
  </si>
  <si>
    <t>FD2F6DA2</t>
    <phoneticPr fontId="4" type="noConversion"/>
  </si>
  <si>
    <t>Gloria 13T A+AX</t>
    <phoneticPr fontId="4" type="noConversion"/>
  </si>
  <si>
    <t>150/48/2 BKR95*</t>
    <phoneticPr fontId="4" type="noConversion"/>
  </si>
  <si>
    <t>2/19-3/12X</t>
    <phoneticPr fontId="4" type="noConversion"/>
  </si>
  <si>
    <t>FP82545R 26T</t>
    <phoneticPr fontId="4" type="noConversion"/>
  </si>
  <si>
    <t>250/48 BK95*</t>
    <phoneticPr fontId="4" type="noConversion"/>
  </si>
  <si>
    <t>FD2F08F2</t>
    <phoneticPr fontId="4" type="noConversion"/>
  </si>
  <si>
    <t>AW 10T利勤</t>
    <phoneticPr fontId="4" type="noConversion"/>
  </si>
  <si>
    <t>50/36 BK</t>
    <phoneticPr fontId="4" type="noConversion"/>
  </si>
  <si>
    <t>1/27-2/17X</t>
    <phoneticPr fontId="4" type="noConversion"/>
  </si>
  <si>
    <t>FP70580</t>
    <phoneticPr fontId="4" type="noConversion"/>
  </si>
  <si>
    <t>85/36 BK</t>
    <phoneticPr fontId="4" type="noConversion"/>
  </si>
  <si>
    <t>FD2F1JZ1</t>
    <phoneticPr fontId="4" type="noConversion"/>
  </si>
  <si>
    <t>A+AX 10T/Wooly</t>
    <phoneticPr fontId="4" type="noConversion"/>
  </si>
  <si>
    <t>75/36 BK</t>
    <phoneticPr fontId="4" type="noConversion"/>
  </si>
  <si>
    <t>4/8-4/18X</t>
    <phoneticPr fontId="4" type="noConversion"/>
  </si>
  <si>
    <t>FP61103</t>
    <phoneticPr fontId="4" type="noConversion"/>
  </si>
  <si>
    <t>130/36 BK</t>
    <phoneticPr fontId="4" type="noConversion"/>
  </si>
  <si>
    <t>FD2F1WV2</t>
    <phoneticPr fontId="4" type="noConversion"/>
  </si>
  <si>
    <t>AW9T AX倒筒,利勤 Gloria</t>
    <phoneticPr fontId="4" type="noConversion"/>
  </si>
  <si>
    <t>75/72 BK</t>
    <phoneticPr fontId="4" type="noConversion"/>
  </si>
  <si>
    <t>7/10-7/31X</t>
    <phoneticPr fontId="4" type="noConversion"/>
  </si>
  <si>
    <t>FP81550</t>
    <phoneticPr fontId="4" type="noConversion"/>
  </si>
  <si>
    <t>125/72 BK</t>
    <phoneticPr fontId="4" type="noConversion"/>
  </si>
  <si>
    <t>FD2F18Q2</t>
    <phoneticPr fontId="4" type="noConversion"/>
  </si>
  <si>
    <t>FBKRO改標FBKR</t>
    <phoneticPr fontId="4" type="noConversion"/>
  </si>
  <si>
    <t>Angela</t>
    <phoneticPr fontId="4" type="noConversion"/>
  </si>
  <si>
    <t>75/72 FBKRO</t>
    <phoneticPr fontId="4" type="noConversion"/>
  </si>
  <si>
    <t>FD2F4581</t>
    <phoneticPr fontId="4" type="noConversion"/>
  </si>
  <si>
    <t>YKK Kai 吃空POY</t>
    <phoneticPr fontId="4" type="noConversion"/>
  </si>
  <si>
    <t>75/24/2 BUR62</t>
    <phoneticPr fontId="4" type="noConversion"/>
  </si>
  <si>
    <t>1/27-2/9</t>
    <phoneticPr fontId="4" type="noConversion"/>
  </si>
  <si>
    <t>FP61338R(14745 kg</t>
    <phoneticPr fontId="4" type="noConversion"/>
  </si>
  <si>
    <t>125/24 BUR62</t>
    <phoneticPr fontId="4" type="noConversion"/>
  </si>
  <si>
    <t>FD2F4571</t>
    <phoneticPr fontId="4" type="noConversion"/>
  </si>
  <si>
    <t>75/24/2 ORR13</t>
    <phoneticPr fontId="4" type="noConversion"/>
  </si>
  <si>
    <t>FP61458R(5903 kg</t>
    <phoneticPr fontId="4" type="noConversion"/>
  </si>
  <si>
    <t>125/24 ORR13</t>
    <phoneticPr fontId="4" type="noConversion"/>
  </si>
  <si>
    <t>FD2F4641</t>
    <phoneticPr fontId="4" type="noConversion"/>
  </si>
  <si>
    <t>YKK POY吃空, Kai</t>
    <phoneticPr fontId="4" type="noConversion"/>
  </si>
  <si>
    <t>1 SEC</t>
    <phoneticPr fontId="4" type="noConversion"/>
  </si>
  <si>
    <t>75/24/2 WTR25</t>
    <phoneticPr fontId="4" type="noConversion"/>
  </si>
  <si>
    <t>2/3-3/2X</t>
    <phoneticPr fontId="4" type="noConversion"/>
  </si>
  <si>
    <t>FP61337R (4502kg</t>
    <phoneticPr fontId="4" type="noConversion"/>
  </si>
  <si>
    <t>125/24 WTR25</t>
    <phoneticPr fontId="4" type="noConversion"/>
  </si>
  <si>
    <t>FD2F26Z2</t>
    <phoneticPr fontId="4" type="noConversion"/>
  </si>
  <si>
    <t>AW 3T Gloria</t>
    <phoneticPr fontId="4" type="noConversion"/>
  </si>
  <si>
    <t>100/36 BSD3</t>
    <phoneticPr fontId="4" type="noConversion"/>
  </si>
  <si>
    <t>6/18-6/22X</t>
    <phoneticPr fontId="4" type="noConversion"/>
  </si>
  <si>
    <t>FP81103 13T 吃空</t>
    <phoneticPr fontId="4" type="noConversion"/>
  </si>
  <si>
    <t>170/36 BSD3</t>
    <phoneticPr fontId="4" type="noConversion"/>
  </si>
  <si>
    <t>FD2F08C2</t>
    <phoneticPr fontId="4" type="noConversion"/>
  </si>
  <si>
    <t>AW:5T, AL</t>
    <phoneticPr fontId="4" type="noConversion"/>
  </si>
  <si>
    <t>50/72 BSD2</t>
    <phoneticPr fontId="4" type="noConversion"/>
  </si>
  <si>
    <t>12/19-1/5X</t>
    <phoneticPr fontId="4" type="noConversion"/>
  </si>
  <si>
    <t>FP60105 5T吃空</t>
    <phoneticPr fontId="4" type="noConversion"/>
  </si>
  <si>
    <t>85/72 BSD2</t>
    <phoneticPr fontId="4" type="noConversion"/>
  </si>
  <si>
    <t>FD2F1VH2</t>
    <phoneticPr fontId="4" type="noConversion"/>
  </si>
  <si>
    <t>75/72 BSD3</t>
    <phoneticPr fontId="4" type="noConversion"/>
  </si>
  <si>
    <t xml:space="preserve">FP81228                   </t>
    <phoneticPr fontId="4" type="noConversion"/>
  </si>
  <si>
    <t>FD2F6EW1</t>
    <phoneticPr fontId="4" type="noConversion"/>
  </si>
  <si>
    <t>150/48/2 FBR</t>
    <phoneticPr fontId="4" type="noConversion"/>
  </si>
  <si>
    <t>8/11-8/19X</t>
    <phoneticPr fontId="4" type="noConversion"/>
  </si>
  <si>
    <t>FP82141R(55A 8/8-</t>
    <phoneticPr fontId="4" type="noConversion"/>
  </si>
  <si>
    <t>255/48 FBR</t>
    <phoneticPr fontId="4" type="noConversion"/>
  </si>
  <si>
    <t>FD2F05V2</t>
    <phoneticPr fontId="4" type="noConversion"/>
  </si>
  <si>
    <t>AW 經編 POY吃空</t>
    <phoneticPr fontId="4" type="noConversion"/>
  </si>
  <si>
    <t>50/24 BP</t>
    <phoneticPr fontId="4" type="noConversion"/>
  </si>
  <si>
    <t>3/22-5/7X</t>
    <phoneticPr fontId="4" type="noConversion"/>
  </si>
  <si>
    <t>FP60567 久置30T 吃空</t>
    <phoneticPr fontId="4" type="noConversion"/>
  </si>
  <si>
    <t>80/24 BP</t>
    <phoneticPr fontId="4" type="noConversion"/>
  </si>
  <si>
    <t>FD2F1J81</t>
    <phoneticPr fontId="4" type="noConversion"/>
  </si>
  <si>
    <t>75/24 BP</t>
    <phoneticPr fontId="4" type="noConversion"/>
  </si>
  <si>
    <t>FP61662</t>
    <phoneticPr fontId="4" type="noConversion"/>
  </si>
  <si>
    <t>120/24 BP</t>
    <phoneticPr fontId="4" type="noConversion"/>
  </si>
  <si>
    <t>FD2F08J2</t>
    <phoneticPr fontId="4" type="noConversion"/>
  </si>
  <si>
    <t>Clare明碁5T A+AX</t>
    <phoneticPr fontId="4" type="noConversion"/>
  </si>
  <si>
    <t>50/72 BFSD明碁</t>
    <phoneticPr fontId="4" type="noConversion"/>
  </si>
  <si>
    <t>5/27-6/22X</t>
    <phoneticPr fontId="4" type="noConversion"/>
  </si>
  <si>
    <t>FP80111R</t>
    <phoneticPr fontId="4" type="noConversion"/>
  </si>
  <si>
    <t>80/72  BFSD</t>
    <phoneticPr fontId="4" type="noConversion"/>
  </si>
  <si>
    <t>FD2F08I1</t>
    <phoneticPr fontId="4" type="noConversion"/>
  </si>
  <si>
    <t>W:2kg, POY吃空</t>
    <phoneticPr fontId="4" type="noConversion"/>
  </si>
  <si>
    <t xml:space="preserve">50/72 CWR* </t>
    <phoneticPr fontId="4" type="noConversion"/>
  </si>
  <si>
    <t>6/5-6/30X</t>
    <phoneticPr fontId="4" type="noConversion"/>
  </si>
  <si>
    <t>FP80090R 吃空 9T</t>
    <phoneticPr fontId="4" type="noConversion"/>
  </si>
  <si>
    <t xml:space="preserve">75/72 SDR* </t>
    <phoneticPr fontId="4" type="noConversion"/>
  </si>
  <si>
    <t>台數</t>
    <phoneticPr fontId="4" type="noConversion"/>
  </si>
  <si>
    <t>外廠庫存</t>
    <phoneticPr fontId="4" type="noConversion"/>
  </si>
  <si>
    <t>Sets</t>
    <phoneticPr fontId="4" type="noConversion"/>
  </si>
  <si>
    <t>60/96 ESDR</t>
    <phoneticPr fontId="4" type="noConversion"/>
  </si>
  <si>
    <t>宏益</t>
    <phoneticPr fontId="4" type="noConversion"/>
  </si>
  <si>
    <t>75/72 SDR A</t>
    <phoneticPr fontId="4" type="noConversion"/>
  </si>
  <si>
    <t>100/96 SDR A</t>
    <phoneticPr fontId="4" type="noConversion"/>
  </si>
  <si>
    <t>FD2FZ8010</t>
    <phoneticPr fontId="3" type="noConversion"/>
  </si>
  <si>
    <t>FP81234R</t>
    <phoneticPr fontId="3" type="noConversion"/>
  </si>
  <si>
    <t>FD2F1ZI1</t>
    <phoneticPr fontId="3" type="noConversion"/>
  </si>
  <si>
    <t>FD2FZ7440</t>
    <phoneticPr fontId="3" type="noConversion"/>
  </si>
  <si>
    <t>FD2FZ7440</t>
    <phoneticPr fontId="4" type="noConversion"/>
  </si>
  <si>
    <t>50/72 SDR</t>
    <phoneticPr fontId="4" type="noConversion"/>
  </si>
  <si>
    <t>6/12-8/24X</t>
    <phoneticPr fontId="4" type="noConversion"/>
  </si>
  <si>
    <t>FP80119R</t>
    <phoneticPr fontId="3" type="noConversion"/>
  </si>
  <si>
    <t>FP80119R</t>
    <phoneticPr fontId="4" type="noConversion"/>
  </si>
  <si>
    <t>宜新</t>
    <phoneticPr fontId="4" type="noConversion"/>
  </si>
  <si>
    <t>FD2F2RD2</t>
    <phoneticPr fontId="4" type="noConversion"/>
  </si>
  <si>
    <t>迪卡農</t>
  </si>
  <si>
    <t>50/72/2 SDR</t>
    <phoneticPr fontId="4" type="noConversion"/>
  </si>
  <si>
    <t>8/7-8/14X</t>
    <phoneticPr fontId="4" type="noConversion"/>
  </si>
  <si>
    <t>FD2F2RE2</t>
    <phoneticPr fontId="4" type="noConversion"/>
  </si>
  <si>
    <t>8/14-9/25X</t>
    <phoneticPr fontId="4" type="noConversion"/>
  </si>
  <si>
    <t>FP80123R</t>
    <phoneticPr fontId="4" type="noConversion"/>
  </si>
  <si>
    <t>宏洲</t>
    <phoneticPr fontId="4" type="noConversion"/>
  </si>
  <si>
    <t>FD2F1RQ2</t>
    <phoneticPr fontId="4" type="noConversion"/>
  </si>
  <si>
    <t>3/6-3/31</t>
    <phoneticPr fontId="4" type="noConversion"/>
  </si>
  <si>
    <t>FP81279R</t>
    <phoneticPr fontId="4" type="noConversion"/>
  </si>
  <si>
    <t>FD2F1TC3</t>
    <phoneticPr fontId="4" type="noConversion"/>
  </si>
  <si>
    <t>5/1-6/13X</t>
    <phoneticPr fontId="4" type="noConversion"/>
  </si>
  <si>
    <t>FD2F1MX1G</t>
    <phoneticPr fontId="4" type="noConversion"/>
  </si>
  <si>
    <t>中紡科</t>
    <phoneticPr fontId="4" type="noConversion"/>
  </si>
  <si>
    <t>FD2F66749</t>
    <phoneticPr fontId="4" type="noConversion"/>
  </si>
  <si>
    <t>迪卡農W:4kg</t>
    <phoneticPr fontId="4" type="noConversion"/>
  </si>
  <si>
    <t>大宇</t>
    <phoneticPr fontId="4" type="noConversion"/>
  </si>
  <si>
    <t>FP81231R 100/96SDR</t>
    <phoneticPr fontId="4" type="noConversion"/>
  </si>
  <si>
    <t>合計外購</t>
    <phoneticPr fontId="4" type="noConversion"/>
  </si>
  <si>
    <t>Total</t>
    <phoneticPr fontId="4" type="noConversion"/>
  </si>
  <si>
    <t>FEPV</t>
    <phoneticPr fontId="4" type="noConversion"/>
  </si>
  <si>
    <t>業務需求(庫存+外購+PV)(T)</t>
    <phoneticPr fontId="4" type="noConversion"/>
  </si>
  <si>
    <t>業務需求排產(T)</t>
    <phoneticPr fontId="4" type="noConversion"/>
  </si>
  <si>
    <t xml:space="preserve">業務總需求(T) </t>
    <phoneticPr fontId="4" type="noConversion"/>
  </si>
  <si>
    <t>5SGAAQR09J-02</t>
    <phoneticPr fontId="4" type="noConversion"/>
  </si>
  <si>
    <t>案號</t>
  </si>
  <si>
    <t>訂單量(A、A1)</t>
  </si>
  <si>
    <t>已訂未交量</t>
  </si>
  <si>
    <t>POY批號</t>
  </si>
  <si>
    <t>開機日</t>
  </si>
  <si>
    <t xml:space="preserve">批號 </t>
  </si>
  <si>
    <t>規格</t>
  </si>
  <si>
    <t>機號</t>
  </si>
  <si>
    <t>台數</t>
  </si>
  <si>
    <t>日產量(KG)</t>
  </si>
  <si>
    <t>POY 庫存(KG)</t>
    <phoneticPr fontId="3" type="noConversion"/>
  </si>
  <si>
    <t>TMT</t>
    <phoneticPr fontId="3" type="noConversion"/>
  </si>
  <si>
    <t xml:space="preserve"> </t>
    <phoneticPr fontId="3" type="noConversion"/>
  </si>
  <si>
    <r>
      <t>FD2</t>
    </r>
    <r>
      <rPr>
        <sz val="14"/>
        <rFont val="標楷體"/>
        <family val="4"/>
        <charset val="136"/>
      </rPr>
      <t>G</t>
    </r>
    <r>
      <rPr>
        <sz val="12"/>
        <rFont val="標楷體"/>
        <family val="4"/>
        <charset val="136"/>
      </rPr>
      <t>6ZA2</t>
    </r>
  </si>
  <si>
    <t>A1級:   779.03</t>
  </si>
  <si>
    <t>F2566029</t>
    <phoneticPr fontId="3" type="noConversion"/>
  </si>
  <si>
    <t>A級 :45,440.00</t>
    <phoneticPr fontId="3" type="noConversion"/>
  </si>
  <si>
    <t>8/24停</t>
    <phoneticPr fontId="3" type="noConversion"/>
  </si>
  <si>
    <t xml:space="preserve">  50/72 SDR</t>
    <phoneticPr fontId="3" type="noConversion"/>
  </si>
  <si>
    <t xml:space="preserve"> --</t>
    <phoneticPr fontId="3" type="noConversion"/>
  </si>
  <si>
    <t>---</t>
    <phoneticPr fontId="3" type="noConversion"/>
  </si>
  <si>
    <t xml:space="preserve"> ---</t>
    <phoneticPr fontId="3" type="noConversion"/>
  </si>
  <si>
    <t>F2576063</t>
    <phoneticPr fontId="3" type="noConversion"/>
  </si>
  <si>
    <t>E00Q101</t>
    <phoneticPr fontId="3" type="noConversion"/>
  </si>
  <si>
    <t xml:space="preserve"> 7/15開</t>
    <phoneticPr fontId="3" type="noConversion"/>
  </si>
  <si>
    <t xml:space="preserve"> 75/144 SDR</t>
    <phoneticPr fontId="3" type="noConversion"/>
  </si>
  <si>
    <t>F24X6057</t>
    <phoneticPr fontId="3" type="noConversion"/>
  </si>
  <si>
    <t xml:space="preserve"> 12/5 停</t>
    <phoneticPr fontId="3" type="noConversion"/>
  </si>
  <si>
    <t xml:space="preserve"> 75/96/2 SDR</t>
    <phoneticPr fontId="3" type="noConversion"/>
  </si>
  <si>
    <t>POY 數量</t>
  </si>
  <si>
    <t>預計開機日</t>
  </si>
  <si>
    <t>生產台數</t>
  </si>
  <si>
    <t>備註</t>
  </si>
  <si>
    <t>代工</t>
  </si>
  <si>
    <t>75/36/1IBK</t>
  </si>
  <si>
    <t>75/36/1ABK</t>
  </si>
  <si>
    <t>合計</t>
  </si>
  <si>
    <t>產品類型</t>
  </si>
  <si>
    <t>成品批號</t>
  </si>
  <si>
    <t>等級</t>
  </si>
  <si>
    <t>儲位</t>
  </si>
  <si>
    <t>特性</t>
  </si>
  <si>
    <t>包裝</t>
  </si>
  <si>
    <t>A</t>
  </si>
  <si>
    <t>8002</t>
  </si>
  <si>
    <t>6</t>
  </si>
  <si>
    <t>FD05RS05</t>
  </si>
  <si>
    <t>FD2F04M1</t>
  </si>
  <si>
    <t>50d/72f SDRT</t>
  </si>
  <si>
    <t>(ALEX)T結(W:4.0)</t>
  </si>
  <si>
    <t>8001</t>
  </si>
  <si>
    <t>50d/72f SDR</t>
  </si>
  <si>
    <t>(共用)T結(W:4.0)</t>
  </si>
  <si>
    <t>(ANDY-L)T結(W:4.0)</t>
  </si>
  <si>
    <t>(PATTY)T結(W:4.0)</t>
  </si>
  <si>
    <t>(JIMMY)T結(W:4.0)</t>
  </si>
  <si>
    <t>FD05SD68</t>
  </si>
  <si>
    <t>FD05SD61</t>
  </si>
  <si>
    <t>FD2F0RI5</t>
  </si>
  <si>
    <t>(W:4.0)不敏感色</t>
  </si>
  <si>
    <t>FD05VRS05</t>
  </si>
  <si>
    <t>(PHILIP)S結(W:5.0)</t>
  </si>
  <si>
    <t>(JIMMY)(W:4.0)</t>
  </si>
  <si>
    <t>FD05ROS2</t>
  </si>
  <si>
    <t>FD05T001</t>
  </si>
  <si>
    <t>(W:4.5)</t>
  </si>
  <si>
    <t>FD2FZ7430</t>
  </si>
  <si>
    <t>FD2FZ7440</t>
  </si>
  <si>
    <t>AX</t>
  </si>
  <si>
    <t>FP82644</t>
    <phoneticPr fontId="4" type="noConversion"/>
  </si>
  <si>
    <t>9/15-9/30X</t>
    <phoneticPr fontId="4" type="noConversion"/>
  </si>
  <si>
    <t>FD2F1XV2</t>
    <phoneticPr fontId="4" type="noConversion"/>
  </si>
  <si>
    <t>FD2F41L3</t>
    <phoneticPr fontId="4" type="noConversion"/>
  </si>
  <si>
    <t>10/21-10/24X</t>
    <phoneticPr fontId="4" type="noConversion"/>
  </si>
  <si>
    <t>Patty 20T A+AX</t>
    <phoneticPr fontId="4" type="noConversion"/>
  </si>
  <si>
    <t>FD2F7UC2</t>
    <phoneticPr fontId="4" type="noConversion"/>
  </si>
  <si>
    <t>FD2F41M1</t>
    <phoneticPr fontId="4" type="noConversion"/>
  </si>
  <si>
    <t>調撥</t>
    <phoneticPr fontId="4" type="noConversion"/>
  </si>
  <si>
    <t>2520/組,利勤,PV</t>
    <phoneticPr fontId="4" type="noConversion"/>
  </si>
  <si>
    <t>F25X6008</t>
    <phoneticPr fontId="4" type="noConversion"/>
  </si>
  <si>
    <t>AX級:  6,896.42</t>
    <phoneticPr fontId="3" type="noConversion"/>
  </si>
  <si>
    <t>255/48 SDR</t>
    <phoneticPr fontId="3" type="noConversion"/>
  </si>
  <si>
    <t>FP81346R(L57</t>
    <phoneticPr fontId="4" type="noConversion"/>
  </si>
  <si>
    <t>10/27-11/6X</t>
    <phoneticPr fontId="3" type="noConversion"/>
  </si>
  <si>
    <t>R+T</t>
    <phoneticPr fontId="3" type="noConversion"/>
  </si>
  <si>
    <t>R</t>
    <phoneticPr fontId="3" type="noConversion"/>
  </si>
  <si>
    <t>A級: 43,650.00</t>
    <phoneticPr fontId="3" type="noConversion"/>
  </si>
  <si>
    <t>434+314</t>
    <phoneticPr fontId="3" type="noConversion"/>
  </si>
  <si>
    <t>Patty</t>
    <phoneticPr fontId="3" type="noConversion"/>
  </si>
  <si>
    <t>20TAW,純SET</t>
    <phoneticPr fontId="3" type="noConversion"/>
  </si>
  <si>
    <t>150/48 SD*</t>
    <phoneticPr fontId="3" type="noConversion"/>
  </si>
  <si>
    <t>255/48 SDR*</t>
    <phoneticPr fontId="3" type="noConversion"/>
  </si>
  <si>
    <t>FP02406R</t>
    <phoneticPr fontId="3" type="noConversion"/>
  </si>
  <si>
    <t>FD2F08L2</t>
    <phoneticPr fontId="4" type="noConversion"/>
  </si>
  <si>
    <t>FD2F7C82</t>
    <phoneticPr fontId="4" type="noConversion"/>
  </si>
  <si>
    <t>10/13-11/25</t>
    <phoneticPr fontId="4" type="noConversion"/>
  </si>
  <si>
    <t>FD2F7C62</t>
    <phoneticPr fontId="4" type="noConversion"/>
  </si>
  <si>
    <t>125/24 SDR</t>
    <phoneticPr fontId="3" type="noConversion"/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</si>
  <si>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</si>
  <si>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</si>
  <si>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</si>
  <si>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</si>
  <si>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</si>
  <si>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</si>
  <si>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</si>
  <si>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(ALEX)T結95/35(W:2.0)</t>
  </si>
  <si>
    <t>FD05PB03</t>
  </si>
  <si>
    <t>FD2F03S2</t>
  </si>
  <si>
    <t>50d/24f BP</t>
  </si>
  <si>
    <t>(ANGELA)T結(W:3.0)</t>
  </si>
  <si>
    <t>FD05BS04</t>
  </si>
  <si>
    <t>50d/72f BSD3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</si>
  <si>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</si>
  <si>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</si>
  <si>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</si>
  <si>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</si>
  <si>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</si>
  <si>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</si>
  <si>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</si>
  <si>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</si>
  <si>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</si>
  <si>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(PATTY)(W:0.5)</t>
  </si>
  <si>
    <t>FD2F05V2</t>
  </si>
  <si>
    <t>(織染)T結(W:2.0)</t>
  </si>
  <si>
    <t>(織染)T結(W:4.0)</t>
  </si>
  <si>
    <t>FD05BK05</t>
  </si>
  <si>
    <t>50d/36f BK</t>
  </si>
  <si>
    <t>FD05CW01</t>
  </si>
  <si>
    <t>50d/72f CW</t>
  </si>
  <si>
    <t>FD05RC05</t>
  </si>
  <si>
    <t>FD2F07A3S</t>
  </si>
  <si>
    <t>50d/72f CDR</t>
  </si>
  <si>
    <t>(PATTY)(W:2.0)</t>
  </si>
  <si>
    <t>FD05RF02</t>
  </si>
  <si>
    <t>50d/72f FDR</t>
  </si>
  <si>
    <t>FD2F07G2G</t>
  </si>
  <si>
    <t>FD05SCE8</t>
  </si>
  <si>
    <t>FD2F07R2</t>
  </si>
  <si>
    <t>50d/36f CE</t>
  </si>
  <si>
    <t>(JIMMY)T結(W:2.0)</t>
  </si>
  <si>
    <t>(PATTY)K結(W:2.0)</t>
  </si>
  <si>
    <t>(GLORIA)T結(W:4.0)</t>
  </si>
  <si>
    <t>FD2F08C2</t>
  </si>
  <si>
    <t>50d/72f BSD2</t>
  </si>
  <si>
    <t>(樺德)T結(W:4.0)</t>
  </si>
  <si>
    <t>(PATTY)T結(W:2.0)</t>
  </si>
  <si>
    <t>FD2F08F2</t>
  </si>
  <si>
    <t>(GLORIA)T結(W:3.0)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</si>
  <si>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</si>
  <si>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</si>
  <si>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</si>
  <si>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</si>
  <si>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</si>
  <si>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</si>
  <si>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</si>
  <si>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</si>
  <si>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</si>
  <si>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</si>
  <si>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</si>
  <si>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</si>
  <si>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</si>
  <si>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</si>
  <si>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</si>
  <si>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</si>
  <si>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</si>
  <si>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</si>
  <si>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</si>
  <si>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</si>
  <si>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</si>
  <si>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</si>
  <si>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</si>
  <si>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</si>
  <si>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</si>
  <si>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</si>
  <si>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</si>
  <si>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</si>
  <si>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</si>
  <si>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</si>
  <si>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</si>
  <si>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</si>
  <si>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</si>
  <si>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</si>
  <si>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</si>
  <si>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</si>
  <si>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</si>
  <si>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</si>
  <si>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</si>
  <si>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</si>
  <si>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</si>
  <si>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</si>
  <si>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</si>
  <si>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</si>
  <si>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</si>
  <si>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</si>
  <si>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</si>
  <si>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</si>
  <si>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</si>
  <si>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</si>
  <si>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</si>
  <si>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</si>
  <si>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</si>
  <si>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</si>
  <si>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</si>
  <si>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</si>
  <si>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</si>
  <si>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</si>
  <si>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</si>
  <si>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</si>
  <si>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</si>
  <si>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</si>
  <si>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</si>
  <si>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</si>
  <si>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</si>
  <si>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</si>
  <si>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</si>
  <si>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</si>
  <si>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</si>
  <si>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</si>
  <si>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</si>
  <si>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</si>
  <si>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FD2F1JC2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</si>
  <si>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</si>
  <si>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</si>
  <si>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</si>
  <si>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</si>
  <si>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</si>
  <si>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</si>
  <si>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</si>
  <si>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</si>
  <si>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</si>
  <si>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</si>
  <si>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</si>
  <si>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</si>
  <si>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</si>
  <si>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</si>
  <si>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</si>
  <si>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</si>
  <si>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</si>
  <si>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</si>
  <si>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</si>
  <si>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</si>
  <si>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</si>
  <si>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</si>
  <si>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</si>
  <si>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</si>
  <si>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</si>
  <si>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</si>
  <si>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</si>
  <si>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</si>
  <si>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</si>
  <si>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</si>
  <si>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</si>
  <si>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</si>
  <si>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</si>
  <si>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</si>
  <si>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</si>
  <si>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</si>
  <si>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</si>
  <si>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</si>
  <si>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</si>
  <si>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</si>
  <si>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</si>
  <si>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</si>
  <si>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</si>
  <si>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</si>
  <si>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</si>
  <si>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</si>
  <si>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</si>
  <si>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</si>
  <si>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</si>
  <si>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</si>
  <si>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</si>
  <si>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</si>
  <si>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</si>
  <si>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</si>
  <si>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</si>
  <si>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FD05SFR1</t>
  </si>
  <si>
    <t>FD2F1VE2</t>
  </si>
  <si>
    <t>75d/72f SDFFR</t>
  </si>
  <si>
    <t>(織染)S結(W:5.0)</t>
  </si>
  <si>
    <t>FD2F1VG2R</t>
  </si>
  <si>
    <t>(ANDY.織染)T結(W:5.0)倒筒</t>
  </si>
  <si>
    <t>FD2F1VH2</t>
  </si>
  <si>
    <t>(織染)T結(W:3.0)</t>
  </si>
  <si>
    <t>FD2F1VJ2</t>
  </si>
  <si>
    <t>FD2F1VL2R</t>
  </si>
  <si>
    <t>FD2F1VN2R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</si>
  <si>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</si>
  <si>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</si>
  <si>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</si>
  <si>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</si>
  <si>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</si>
  <si>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</si>
  <si>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</si>
  <si>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</si>
  <si>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</si>
  <si>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</si>
  <si>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</si>
  <si>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</si>
  <si>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</si>
  <si>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</si>
  <si>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</si>
  <si>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</si>
  <si>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</si>
  <si>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</si>
  <si>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75d/144f SDR</t>
  </si>
  <si>
    <t>(JIMMY)T結(W:3.7)</t>
  </si>
  <si>
    <t>FD2F1WS2</t>
  </si>
  <si>
    <t>FD2F1WT2</t>
  </si>
  <si>
    <t>FD2F1WV2</t>
  </si>
  <si>
    <t>(ANDY-L)S結(W:5.0)S撚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</si>
  <si>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</si>
  <si>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</si>
  <si>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</si>
  <si>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</si>
  <si>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</si>
  <si>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</si>
  <si>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</si>
  <si>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</si>
  <si>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</si>
  <si>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</si>
  <si>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</si>
  <si>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FD2F1XU2</t>
  </si>
  <si>
    <t>FD2F1XV2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</si>
  <si>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</si>
  <si>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</si>
  <si>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</si>
  <si>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</si>
  <si>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</si>
  <si>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</si>
  <si>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</si>
  <si>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</si>
  <si>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</si>
  <si>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</si>
  <si>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</si>
  <si>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</si>
  <si>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</si>
  <si>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</si>
  <si>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</si>
  <si>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</si>
  <si>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</si>
  <si>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</si>
  <si>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</si>
  <si>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50d/72f/2 SDFFR</t>
  </si>
  <si>
    <t>(JIMMY)(W:2.0)</t>
  </si>
  <si>
    <t>FD2F25R2</t>
  </si>
  <si>
    <t>FD2F26G2</t>
  </si>
  <si>
    <t>100d/96f SDRO</t>
  </si>
  <si>
    <t>FD05RS07</t>
  </si>
  <si>
    <t>FD2F26W2G</t>
  </si>
  <si>
    <t>50d/72f/2 SDR</t>
  </si>
  <si>
    <t>FD05BS08</t>
  </si>
  <si>
    <t>FD2F26Z2</t>
  </si>
  <si>
    <t>100d/36f BSD3</t>
  </si>
  <si>
    <t>FD05OFR1</t>
  </si>
  <si>
    <t>100d/72f OFR</t>
  </si>
  <si>
    <t>(PATTY)T結(W:2.0)不敏感色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</si>
  <si>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</si>
  <si>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</si>
  <si>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</si>
  <si>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</si>
  <si>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</si>
  <si>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</si>
  <si>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</si>
  <si>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</si>
  <si>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</si>
  <si>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</si>
  <si>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</si>
  <si>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</si>
  <si>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</si>
  <si>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</si>
  <si>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</si>
  <si>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/>
  </si>
  <si>
    <t>FD2F28S1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</si>
  <si>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</si>
  <si>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</si>
  <si>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</si>
  <si>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</si>
  <si>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</si>
  <si>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</si>
  <si>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</si>
  <si>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</si>
  <si>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</si>
  <si>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</si>
  <si>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</si>
  <si>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</si>
  <si>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</si>
  <si>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</si>
  <si>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</si>
  <si>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</si>
  <si>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</si>
  <si>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</si>
  <si>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</si>
  <si>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</si>
  <si>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</si>
  <si>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</si>
  <si>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</si>
  <si>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</si>
  <si>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</si>
  <si>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</si>
  <si>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</si>
  <si>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</si>
  <si>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</si>
  <si>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</si>
  <si>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</si>
  <si>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</si>
  <si>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</si>
  <si>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</si>
  <si>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FD2F3IL12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</si>
  <si>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</si>
  <si>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</si>
  <si>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</si>
  <si>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</si>
  <si>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</si>
  <si>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</si>
  <si>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</si>
  <si>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</si>
  <si>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</si>
  <si>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</si>
  <si>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</si>
  <si>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</si>
  <si>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</si>
  <si>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</si>
  <si>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</si>
  <si>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</si>
  <si>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</si>
  <si>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</si>
  <si>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</si>
  <si>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</si>
  <si>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</si>
  <si>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</si>
  <si>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FD2F40D1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</si>
  <si>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</si>
  <si>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</si>
  <si>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</si>
  <si>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</si>
  <si>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</si>
  <si>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</si>
  <si>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</si>
  <si>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</si>
  <si>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</si>
  <si>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</si>
  <si>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</si>
  <si>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FD05KR02</t>
  </si>
  <si>
    <t>FD2F40Z2R</t>
  </si>
  <si>
    <t>FD2F41B2R</t>
  </si>
  <si>
    <t>(共用)T結(W:4.0)倒筒</t>
  </si>
  <si>
    <t>FD2F41D2</t>
  </si>
  <si>
    <t>FD2F41E1</t>
  </si>
  <si>
    <t>(JIMMY)S結(W:4.0)4.5%</t>
  </si>
  <si>
    <t>FD2F41G2R</t>
  </si>
  <si>
    <t>(ALEX)S結(W:5.0)</t>
  </si>
  <si>
    <t>FD2F41I2R</t>
  </si>
  <si>
    <t>FD2F41L3</t>
  </si>
  <si>
    <t>FD2F41M1</t>
  </si>
  <si>
    <t>FD2F41P2</t>
  </si>
  <si>
    <t>75d/72f/2 SDR1</t>
  </si>
  <si>
    <t>FD2F4242R</t>
  </si>
  <si>
    <t>(ANDY L)T結(W:4.0)倒筒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</si>
  <si>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</si>
  <si>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</si>
  <si>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</si>
  <si>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</si>
  <si>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</si>
  <si>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</si>
  <si>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</si>
  <si>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</si>
  <si>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</si>
  <si>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</si>
  <si>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</si>
  <si>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</si>
  <si>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</si>
  <si>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</si>
  <si>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150d/48f BK42</t>
  </si>
  <si>
    <t>FD2F4993</t>
  </si>
  <si>
    <t>(ANDY L)S結(W:5.0)</t>
  </si>
  <si>
    <t>FD2F4993R</t>
  </si>
  <si>
    <t>(ANDY L)S結(W:5.0)倒筒</t>
  </si>
  <si>
    <t>FD05VRS09</t>
  </si>
  <si>
    <t>150d/48f/2 SDR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</si>
  <si>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</si>
  <si>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</si>
  <si>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</si>
  <si>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</si>
  <si>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</si>
  <si>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</si>
  <si>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</si>
  <si>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(ANDY L)(W:4.0)</t>
  </si>
  <si>
    <t>FD2F66749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</si>
  <si>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</si>
  <si>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</si>
  <si>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</si>
  <si>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</si>
  <si>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</si>
  <si>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</si>
  <si>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</si>
  <si>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</si>
  <si>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</si>
  <si>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150d/48f/2 SDR2</t>
  </si>
  <si>
    <t>FD05RS09</t>
  </si>
  <si>
    <t>FD2F6DV2</t>
  </si>
  <si>
    <t>FD05ODR1</t>
  </si>
  <si>
    <t>150d/48f/2 ODR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</si>
  <si>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</si>
  <si>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</si>
  <si>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</si>
  <si>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</si>
  <si>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</si>
  <si>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</si>
  <si>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</si>
  <si>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</si>
  <si>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</si>
  <si>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</si>
  <si>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</si>
  <si>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</si>
  <si>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</si>
  <si>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</si>
  <si>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</si>
  <si>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</si>
  <si>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(GLORIA)S結(W:5.0)5.8%</t>
  </si>
  <si>
    <t>FD2F6FD1</t>
  </si>
  <si>
    <t>FD2F6FJ3</t>
  </si>
  <si>
    <t>FD05SD64</t>
  </si>
  <si>
    <t>FD2F6UF0</t>
  </si>
  <si>
    <t>(W:5.5)不敏感色</t>
  </si>
  <si>
    <t>FD05OD02</t>
  </si>
  <si>
    <t>FD2F6W33</t>
  </si>
  <si>
    <t>150d/48f/2 OD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</si>
  <si>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</si>
  <si>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</si>
  <si>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</si>
  <si>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</si>
  <si>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</si>
  <si>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</si>
  <si>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</si>
  <si>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FD05BS06</t>
  </si>
  <si>
    <t>30d/24f BSD3</t>
  </si>
  <si>
    <t>FD05PSD2</t>
  </si>
  <si>
    <t>FD2F78L9</t>
  </si>
  <si>
    <t>90d/147f SDS</t>
  </si>
  <si>
    <t>(JIMMY)T結(W:2.0)不敏感色</t>
  </si>
  <si>
    <t>(ALEX)T結(W:1.0)</t>
  </si>
  <si>
    <t>FD05RE05</t>
  </si>
  <si>
    <t>60d/96f ESDR</t>
  </si>
  <si>
    <t>FD2F78Y2</t>
  </si>
  <si>
    <t>FD2F79C2</t>
  </si>
  <si>
    <t>(共用)T結(W:2.0)</t>
  </si>
  <si>
    <t>FD2F79N2</t>
  </si>
  <si>
    <t>FD05RS19</t>
  </si>
  <si>
    <t>FD2F79Q2</t>
  </si>
  <si>
    <t>225d/96f/2 SDR</t>
  </si>
  <si>
    <t>FD05RS08</t>
  </si>
  <si>
    <t>FD2F7A32</t>
  </si>
  <si>
    <t>100d/36f/2 SDR</t>
  </si>
  <si>
    <t>FD2F7A71K</t>
  </si>
  <si>
    <t>225d/72f/2 SDR</t>
  </si>
  <si>
    <t>(KAI)S結(W:5.5)</t>
  </si>
  <si>
    <t>FD05SR10</t>
  </si>
  <si>
    <t>165d/48f SR6</t>
  </si>
  <si>
    <t>FD05RC11</t>
  </si>
  <si>
    <t>FD2F7B22</t>
  </si>
  <si>
    <t>225d/48f CDR</t>
  </si>
  <si>
    <t>FD2F7C12</t>
  </si>
  <si>
    <t>100d/96f/2 SDR2</t>
  </si>
  <si>
    <t>(GLORIA)S結(W:4.0)</t>
  </si>
  <si>
    <t>FD05RK04</t>
  </si>
  <si>
    <t>225d/72f/2 FBKR</t>
  </si>
  <si>
    <t>FD2F7C62</t>
  </si>
  <si>
    <t>FD05SD67</t>
  </si>
  <si>
    <t>FD2F7LI2C</t>
  </si>
  <si>
    <t>(W:1.5~2.0KG)</t>
  </si>
  <si>
    <t>FD2F7LK2B</t>
  </si>
  <si>
    <t>(W:1.0~1.5)</t>
  </si>
  <si>
    <t>FD2F7LK2C</t>
  </si>
  <si>
    <t>(W:1.5~2.0)</t>
  </si>
  <si>
    <t>FD2F7LM2</t>
  </si>
  <si>
    <t>(W:2.0)</t>
  </si>
  <si>
    <t>FD2F7LN2B</t>
  </si>
  <si>
    <t>FD2F7LN2C</t>
  </si>
  <si>
    <t>FD2F7LP2</t>
  </si>
  <si>
    <t>FD2F7LS2</t>
  </si>
  <si>
    <t>(W:2.0)不敏感色</t>
  </si>
  <si>
    <t>FD2F7LV2</t>
  </si>
  <si>
    <t>FD2F7LX2</t>
  </si>
  <si>
    <t>FD2F7LY0</t>
  </si>
  <si>
    <t>FD2F7LY5</t>
  </si>
  <si>
    <t>FD2F7LZ0</t>
  </si>
  <si>
    <t>FD2F7LZ5</t>
  </si>
  <si>
    <t>FD2F7UA0</t>
  </si>
  <si>
    <t>FD05SD63</t>
  </si>
  <si>
    <t>75d/96f/2 SDR</t>
  </si>
  <si>
    <t>FD2F9NB2</t>
  </si>
  <si>
    <t>30d/24f SDR</t>
  </si>
  <si>
    <t>由2F76J2改標</t>
  </si>
  <si>
    <t>FD2F9SF3</t>
  </si>
  <si>
    <t>80d/156f SDRH</t>
  </si>
  <si>
    <t>(ANGELA)(W:1.0)</t>
  </si>
  <si>
    <t>FD2F9SM2</t>
  </si>
  <si>
    <t>75d/72f SDRP</t>
  </si>
  <si>
    <t>(ANDY OIN)由2F1QF2改標</t>
  </si>
  <si>
    <t>業務整批處理</t>
  </si>
  <si>
    <t>FD2F9SW2</t>
  </si>
  <si>
    <t>75d/72f OFCDO</t>
  </si>
  <si>
    <t>(JIMMY)(W:3.0)</t>
  </si>
  <si>
    <t>FD2F9SY2</t>
  </si>
  <si>
    <t>(撚二TEST)(W:5.0)</t>
  </si>
  <si>
    <t>FD2F9TA1</t>
  </si>
  <si>
    <t>75d/36f/2 SDRP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</si>
  <si>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</si>
  <si>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</si>
  <si>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</si>
  <si>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</si>
  <si>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</si>
  <si>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</si>
  <si>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</si>
  <si>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</si>
  <si>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</si>
  <si>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</si>
  <si>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</si>
  <si>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</si>
  <si>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</si>
  <si>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</si>
  <si>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</si>
  <si>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</si>
  <si>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</si>
  <si>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(RD)(W:1.0)</t>
  </si>
  <si>
    <t>FD2F9UB2</t>
  </si>
  <si>
    <t>(JIMMY)由2FZ7A50改標</t>
  </si>
  <si>
    <t>(JIMMY)(W:0.5)</t>
  </si>
  <si>
    <t>75d/72f HC</t>
  </si>
  <si>
    <t>FD05T002</t>
  </si>
  <si>
    <t>(GLORIA)(W:5.0)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</si>
  <si>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</si>
  <si>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</si>
  <si>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</si>
  <si>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</si>
  <si>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</si>
  <si>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</si>
  <si>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</si>
  <si>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</si>
  <si>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</si>
  <si>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</si>
  <si>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</si>
  <si>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</si>
  <si>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</si>
  <si>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</si>
  <si>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</si>
  <si>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</si>
  <si>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</si>
  <si>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</si>
  <si>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</si>
  <si>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</si>
  <si>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</si>
  <si>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</si>
  <si>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</si>
  <si>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</si>
  <si>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</si>
  <si>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</si>
  <si>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</si>
  <si>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</si>
  <si>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FD2FM0S2</t>
  </si>
  <si>
    <t>75d/36f/2 PDR</t>
  </si>
  <si>
    <t>FD2FM0T2</t>
  </si>
  <si>
    <t>75d/36f/2 EPDR</t>
  </si>
  <si>
    <t>FD2FM0U2</t>
  </si>
  <si>
    <t>(CLARE)(W:4.0)</t>
  </si>
  <si>
    <t>FD2FM0V2</t>
  </si>
  <si>
    <t>150d/48f/2 BKWR</t>
  </si>
  <si>
    <t>(ANDY)(W:0.5)</t>
  </si>
  <si>
    <t>FD2FM0X2</t>
  </si>
  <si>
    <t>150d/48f SDRP</t>
  </si>
  <si>
    <t>(ALEX)(W:2.0)</t>
  </si>
  <si>
    <t>FD2FM0Y2</t>
  </si>
  <si>
    <t>150d/48f/2 SDRP</t>
  </si>
  <si>
    <t>FD2FM0Z2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</si>
  <si>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</si>
  <si>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</si>
  <si>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</si>
  <si>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</si>
  <si>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</si>
  <si>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</si>
  <si>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</si>
  <si>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</si>
  <si>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</si>
  <si>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</si>
  <si>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</si>
  <si>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</si>
  <si>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</si>
  <si>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</si>
  <si>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</si>
  <si>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</si>
  <si>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</si>
  <si>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</si>
  <si>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</si>
  <si>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</si>
  <si>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</si>
  <si>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</si>
  <si>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</si>
  <si>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</si>
  <si>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</si>
  <si>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</si>
  <si>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</si>
  <si>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</si>
  <si>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</si>
  <si>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</si>
  <si>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</si>
  <si>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</si>
  <si>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</si>
  <si>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</si>
  <si>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</si>
  <si>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</si>
  <si>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</si>
  <si>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</si>
  <si>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</si>
  <si>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</si>
  <si>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</si>
  <si>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</si>
  <si>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</si>
  <si>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FD2FM412</t>
  </si>
  <si>
    <t>75d/72f SDRO</t>
  </si>
  <si>
    <t>FD2FM422</t>
  </si>
  <si>
    <t>FD2FM453</t>
  </si>
  <si>
    <t>375d/168f SBKCTR</t>
  </si>
  <si>
    <t>(KAI)(W:5.0)</t>
  </si>
  <si>
    <t>FD2FM471</t>
  </si>
  <si>
    <t>150d/48f/2 DCD</t>
  </si>
  <si>
    <t>FD2FM492</t>
  </si>
  <si>
    <t>75d/72f/2 SDFFR</t>
  </si>
  <si>
    <t>FD2FM501</t>
  </si>
  <si>
    <t>75d/36f ESDRO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</si>
  <si>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</si>
  <si>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</si>
  <si>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</si>
  <si>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</si>
  <si>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</si>
  <si>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</si>
  <si>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</si>
  <si>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</si>
  <si>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</si>
  <si>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</si>
  <si>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</si>
  <si>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</si>
  <si>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</si>
  <si>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</si>
  <si>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</si>
  <si>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</si>
  <si>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</si>
  <si>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</si>
  <si>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</si>
  <si>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</si>
  <si>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</si>
  <si>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</si>
  <si>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</si>
  <si>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</si>
  <si>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</si>
  <si>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</si>
  <si>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</si>
  <si>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</si>
  <si>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</si>
  <si>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(JIMMY)(W:5.0)</t>
  </si>
  <si>
    <t>FD2FZ8010</t>
  </si>
  <si>
    <t>FD2G04X2</t>
  </si>
  <si>
    <t>FD2G05K2</t>
  </si>
  <si>
    <t>(PHILIP)T結(W:2.0)</t>
  </si>
  <si>
    <t>FD2G06H2</t>
  </si>
  <si>
    <t>FD2G06L2</t>
  </si>
  <si>
    <t>FD2G06N2</t>
  </si>
  <si>
    <t>(LIN DA)T結(W:2.0)</t>
  </si>
  <si>
    <t>FD2G06U2</t>
  </si>
  <si>
    <t>(KAI)T結(W:2.0)</t>
  </si>
  <si>
    <t>B</t>
  </si>
  <si>
    <t>FD2G06X2</t>
  </si>
  <si>
    <t>(ANDY-LIN)T結(W:2.0)</t>
  </si>
  <si>
    <t>FD2G06Y2</t>
  </si>
  <si>
    <t>FD2G07G2</t>
  </si>
  <si>
    <t>FD2G07K2</t>
  </si>
  <si>
    <t>FD2G07M2</t>
  </si>
  <si>
    <t>FD2G07T2</t>
  </si>
  <si>
    <t>FD2G07V2</t>
  </si>
  <si>
    <t>FD2G07W1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</si>
  <si>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</si>
  <si>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</si>
  <si>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</si>
  <si>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</si>
  <si>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</si>
  <si>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</si>
  <si>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</si>
  <si>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</si>
  <si>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</si>
  <si>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</si>
  <si>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</si>
  <si>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</si>
  <si>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</si>
  <si>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</si>
  <si>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</si>
  <si>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</si>
  <si>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</si>
  <si>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75d/48f SDR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</si>
  <si>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</si>
  <si>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</si>
  <si>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</si>
  <si>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</si>
  <si>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</si>
  <si>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</si>
  <si>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</si>
  <si>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FD2G1VH2</t>
  </si>
  <si>
    <t>FD2G1WC2</t>
  </si>
  <si>
    <t>FD2G1WD2</t>
  </si>
  <si>
    <t>FD2G1WK2</t>
  </si>
  <si>
    <t>FD2G1XA2</t>
  </si>
  <si>
    <t>FD2G1XS2</t>
  </si>
  <si>
    <t>FD2G1ZF1</t>
  </si>
  <si>
    <t>(W:3.285)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</si>
  <si>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</si>
  <si>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</si>
  <si>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</si>
  <si>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</si>
  <si>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</si>
  <si>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</si>
  <si>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</si>
  <si>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</si>
  <si>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FD2G28C2F</t>
  </si>
  <si>
    <t>FD2G28E2</t>
  </si>
  <si>
    <t>FD2G28F8</t>
  </si>
  <si>
    <t>FD2G28H2</t>
  </si>
  <si>
    <t>FD2G28I2</t>
  </si>
  <si>
    <t>FD2G28L1</t>
  </si>
  <si>
    <t>FD2G2ZA2</t>
  </si>
  <si>
    <t>FD2G3VN2</t>
  </si>
  <si>
    <t>FD2G3XC2</t>
  </si>
  <si>
    <t>FD2G40E2F</t>
  </si>
  <si>
    <t>150d/48f BKR95</t>
  </si>
  <si>
    <t>FD2G41B2F</t>
  </si>
  <si>
    <t>FD2G41P2</t>
  </si>
  <si>
    <t>FD2G550C</t>
  </si>
  <si>
    <t>150d/48f SD150丹以上</t>
  </si>
  <si>
    <t>C</t>
  </si>
  <si>
    <t>C級白紗150丹以上*</t>
  </si>
  <si>
    <t>60C</t>
  </si>
  <si>
    <t>FD05OPD1</t>
  </si>
  <si>
    <t>FD2G77T3</t>
  </si>
  <si>
    <t>90d/75f BU61S</t>
  </si>
  <si>
    <t>FD2G79F2</t>
  </si>
  <si>
    <t>FD2G79H2</t>
  </si>
  <si>
    <t>FD2G7C03</t>
  </si>
  <si>
    <t>FD2G7C12</t>
  </si>
  <si>
    <t>FD2G7C43</t>
  </si>
  <si>
    <t>FD2G7LK0</t>
  </si>
  <si>
    <t>FD2G7LK5</t>
  </si>
  <si>
    <t>FD2G7LL2</t>
  </si>
  <si>
    <t>FD2G7LM2</t>
  </si>
  <si>
    <t>FD2G7LP2</t>
  </si>
  <si>
    <t>FD2G7LQ2</t>
  </si>
  <si>
    <t>FD2G7LS2</t>
  </si>
  <si>
    <t>FD2G7LT2</t>
  </si>
  <si>
    <t>FD2G7LU2</t>
  </si>
  <si>
    <t>FD2G7LW2</t>
  </si>
  <si>
    <t>FD2G7LY2</t>
  </si>
  <si>
    <t>FD2G7LZ2</t>
  </si>
  <si>
    <t>FD2G9SN2</t>
  </si>
  <si>
    <t>FD2G9TA1</t>
  </si>
  <si>
    <t>FD2G9TW2</t>
  </si>
  <si>
    <t>(POY TEST)(W:5.5)</t>
  </si>
  <si>
    <t>FD2GL143</t>
  </si>
  <si>
    <t>75d/72f ESDRO</t>
  </si>
  <si>
    <t>(W:3.0)</t>
  </si>
  <si>
    <t>FD2GM0J2</t>
  </si>
  <si>
    <t>FD2GM0P2</t>
  </si>
  <si>
    <t>FD2GM0U2</t>
  </si>
  <si>
    <t>FD2GM1J1</t>
  </si>
  <si>
    <t>FD2GM1V2</t>
  </si>
  <si>
    <t>FD2GM1W2</t>
  </si>
  <si>
    <t>FD2GM382</t>
  </si>
  <si>
    <t>FD2GM402</t>
  </si>
  <si>
    <t>50d/72f FDRO</t>
  </si>
  <si>
    <t>(PATTY)(W:4.0)</t>
  </si>
  <si>
    <t>FD2GM453</t>
  </si>
  <si>
    <t>FD5F1TC3R</t>
  </si>
  <si>
    <t>(ANDY)T結120/90(W:5.0)倒筒</t>
  </si>
  <si>
    <t>FD5F1TC3V</t>
  </si>
  <si>
    <t>FDLF1042</t>
  </si>
  <si>
    <t>FDLF1042R</t>
  </si>
  <si>
    <t>FD2F08L2</t>
  </si>
  <si>
    <t>FD2F28A2T</t>
  </si>
  <si>
    <t>FD2F40Y2R</t>
  </si>
  <si>
    <t>FD2F7C82</t>
  </si>
  <si>
    <t>10/2-11/20X</t>
    <phoneticPr fontId="4" type="noConversion"/>
  </si>
  <si>
    <t>150/48 SDR</t>
    <phoneticPr fontId="3" type="noConversion"/>
  </si>
  <si>
    <t>FD2G7C82</t>
  </si>
  <si>
    <t>11/3-11/13X</t>
    <phoneticPr fontId="3" type="noConversion"/>
  </si>
  <si>
    <t>FD2F28N2R</t>
  </si>
  <si>
    <t>FP60102(8T吃空</t>
    <phoneticPr fontId="4" type="noConversion"/>
  </si>
  <si>
    <t>9/6-11/4X</t>
    <phoneticPr fontId="4" type="noConversion"/>
  </si>
  <si>
    <t>FD2F41R1</t>
    <phoneticPr fontId="3" type="noConversion"/>
  </si>
  <si>
    <t>FD2F41S3</t>
    <phoneticPr fontId="4" type="noConversion"/>
  </si>
  <si>
    <t>FP82648</t>
    <phoneticPr fontId="4" type="noConversion"/>
  </si>
  <si>
    <t>FP82649</t>
    <phoneticPr fontId="4" type="noConversion"/>
  </si>
  <si>
    <t>250/48 BK95*</t>
    <phoneticPr fontId="3" type="noConversion"/>
  </si>
  <si>
    <t>150/48 BKR95*</t>
    <phoneticPr fontId="3" type="noConversion"/>
  </si>
  <si>
    <t>FD2F1TC3X</t>
    <phoneticPr fontId="4" type="noConversion"/>
  </si>
  <si>
    <t>FD2F1MX1X</t>
    <phoneticPr fontId="3" type="noConversion"/>
  </si>
  <si>
    <t>75/36 BK</t>
    <phoneticPr fontId="3" type="noConversion"/>
  </si>
  <si>
    <t>50/72 BSD3</t>
    <phoneticPr fontId="3" type="noConversion"/>
  </si>
  <si>
    <t>織染FEIS</t>
    <phoneticPr fontId="3" type="noConversion"/>
  </si>
  <si>
    <t>FP80127(20T吃空</t>
    <phoneticPr fontId="3" type="noConversion"/>
  </si>
  <si>
    <t>80/72 BSD3</t>
    <phoneticPr fontId="3" type="noConversion"/>
  </si>
  <si>
    <t>FD05RS10</t>
  </si>
  <si>
    <t>FD2F1YA1</t>
  </si>
  <si>
    <t>FD2F1YC2</t>
  </si>
  <si>
    <t>FD2F41Q2</t>
  </si>
  <si>
    <t>FD05SD14</t>
  </si>
  <si>
    <t>FD2F41R1</t>
  </si>
  <si>
    <t>(PATTY)S結(W:5.0)</t>
  </si>
  <si>
    <t>FD2F9UD2</t>
  </si>
  <si>
    <t>FD2G08L2</t>
  </si>
  <si>
    <t>FD2G28U2</t>
  </si>
  <si>
    <t>11/7庫存(KG)</t>
    <phoneticPr fontId="3" type="noConversion"/>
  </si>
  <si>
    <r>
      <t xml:space="preserve">45440- 9/5取消  25568    </t>
    </r>
    <r>
      <rPr>
        <b/>
        <sz val="12"/>
        <color rgb="FFC00000"/>
        <rFont val="標楷體"/>
        <family val="4"/>
        <charset val="136"/>
      </rPr>
      <t xml:space="preserve">       = 19872 (待出)</t>
    </r>
    <phoneticPr fontId="3" type="noConversion"/>
  </si>
  <si>
    <t>A級:   4,020.00</t>
    <phoneticPr fontId="3" type="noConversion"/>
  </si>
  <si>
    <t>7+86</t>
    <phoneticPr fontId="3" type="noConversion"/>
  </si>
  <si>
    <t>庫存 22440 出完,餘量再結案</t>
    <phoneticPr fontId="3" type="noConversion"/>
  </si>
  <si>
    <t>FD2F1YB2</t>
  </si>
  <si>
    <t>FD2F28Q2R</t>
  </si>
  <si>
    <t>FD2F41S3</t>
  </si>
  <si>
    <t>待排產</t>
    <phoneticPr fontId="4" type="noConversion"/>
  </si>
  <si>
    <t>FD2F9UK2</t>
  </si>
  <si>
    <t>75d/36f CDR</t>
  </si>
  <si>
    <t>(PATTY)由2F1WJ2改標</t>
  </si>
  <si>
    <t>FD2G41Q2</t>
  </si>
  <si>
    <t>FD2G41R1</t>
  </si>
  <si>
    <t>DTY規格</t>
    <phoneticPr fontId="3" type="noConversion"/>
  </si>
  <si>
    <t>DTY批號</t>
    <phoneticPr fontId="3" type="noConversion"/>
  </si>
  <si>
    <t>特性</t>
    <phoneticPr fontId="3" type="noConversion"/>
  </si>
  <si>
    <t>客戶</t>
    <phoneticPr fontId="3" type="noConversion"/>
  </si>
  <si>
    <t>用途</t>
    <phoneticPr fontId="3" type="noConversion"/>
  </si>
  <si>
    <t>AX出貨</t>
    <phoneticPr fontId="3" type="noConversion"/>
  </si>
  <si>
    <t>倒筒</t>
    <phoneticPr fontId="3" type="noConversion"/>
  </si>
  <si>
    <t>包裝方式</t>
    <phoneticPr fontId="3" type="noConversion"/>
  </si>
  <si>
    <t>100/72 PFR</t>
    <phoneticPr fontId="3" type="noConversion"/>
  </si>
  <si>
    <t>FD2F28R2G</t>
    <phoneticPr fontId="3" type="noConversion"/>
  </si>
  <si>
    <t>調撥觀音</t>
    <phoneticPr fontId="3" type="noConversion"/>
  </si>
  <si>
    <t>針織</t>
    <phoneticPr fontId="3" type="noConversion"/>
  </si>
  <si>
    <t>無</t>
    <phoneticPr fontId="3" type="noConversion"/>
  </si>
  <si>
    <t>100/36 SDR</t>
    <phoneticPr fontId="3" type="noConversion"/>
  </si>
  <si>
    <t>FD2F28S1</t>
    <phoneticPr fontId="3" type="noConversion"/>
  </si>
  <si>
    <t>內銷/毅裕</t>
    <phoneticPr fontId="3" type="noConversion"/>
  </si>
  <si>
    <t>平織</t>
    <phoneticPr fontId="3" type="noConversion"/>
  </si>
  <si>
    <t>150/48/2 SDR</t>
    <phoneticPr fontId="3" type="noConversion"/>
  </si>
  <si>
    <t>有</t>
    <phoneticPr fontId="3" type="noConversion"/>
  </si>
  <si>
    <t>50/36 SDR</t>
    <phoneticPr fontId="3" type="noConversion"/>
  </si>
  <si>
    <t>FD2F08G2</t>
    <phoneticPr fontId="3" type="noConversion"/>
  </si>
  <si>
    <t>50/72 SDR</t>
    <phoneticPr fontId="3" type="noConversion"/>
  </si>
  <si>
    <t>75/72 SDFFR</t>
    <phoneticPr fontId="3" type="noConversion"/>
  </si>
  <si>
    <t>FD2F1HT2</t>
    <phoneticPr fontId="3" type="noConversion"/>
  </si>
  <si>
    <t>75/72 SDR</t>
    <phoneticPr fontId="3" type="noConversion"/>
  </si>
  <si>
    <t>75/72/2 PDR</t>
    <phoneticPr fontId="3" type="noConversion"/>
  </si>
  <si>
    <t>75/72/2 SDR</t>
    <phoneticPr fontId="3" type="noConversion"/>
  </si>
  <si>
    <t>75/24/2 SDR</t>
    <phoneticPr fontId="3" type="noConversion"/>
  </si>
  <si>
    <t>225/72/2 SDR</t>
    <phoneticPr fontId="3" type="noConversion"/>
  </si>
  <si>
    <t>平</t>
    <phoneticPr fontId="3" type="noConversion"/>
  </si>
  <si>
    <t>出</t>
    <phoneticPr fontId="3" type="noConversion"/>
  </si>
  <si>
    <t>否</t>
    <phoneticPr fontId="3" type="noConversion"/>
  </si>
  <si>
    <t>150/48 SR6</t>
    <phoneticPr fontId="3" type="noConversion"/>
  </si>
  <si>
    <t>150/48 SDR</t>
  </si>
  <si>
    <t>總成</t>
  </si>
  <si>
    <t>圓編</t>
  </si>
  <si>
    <t>Y</t>
  </si>
  <si>
    <t>N</t>
  </si>
  <si>
    <t>一般小包裝</t>
  </si>
  <si>
    <t>100/36 SDR</t>
  </si>
  <si>
    <t>隆宏昌</t>
  </si>
  <si>
    <t>150/48/2 SDR2</t>
  </si>
  <si>
    <t>振泰/隆昌</t>
  </si>
  <si>
    <t>平織織帶</t>
  </si>
  <si>
    <t>150/48 CDR</t>
  </si>
  <si>
    <t>利勤</t>
  </si>
  <si>
    <t>經編</t>
  </si>
  <si>
    <t>平織</t>
  </si>
  <si>
    <t>HC大包裝</t>
  </si>
  <si>
    <t>內銷</t>
    <phoneticPr fontId="3" type="noConversion"/>
  </si>
  <si>
    <t>小包裝</t>
    <phoneticPr fontId="3" type="noConversion"/>
  </si>
  <si>
    <t>久杭</t>
    <phoneticPr fontId="3" type="noConversion"/>
  </si>
  <si>
    <t>60/96 ESDR</t>
    <phoneticPr fontId="3" type="noConversion"/>
  </si>
  <si>
    <t>FP82645(L56</t>
    <phoneticPr fontId="4" type="noConversion"/>
  </si>
  <si>
    <t>織染JH,遠</t>
    <phoneticPr fontId="4" type="noConversion"/>
  </si>
  <si>
    <t>10/7-11/4X</t>
    <phoneticPr fontId="4" type="noConversion"/>
  </si>
  <si>
    <t>FD2F1YB2G</t>
  </si>
  <si>
    <t>FD2F28R2R</t>
  </si>
  <si>
    <t>B</t>
    <phoneticPr fontId="3" type="noConversion"/>
  </si>
  <si>
    <t>FD2G41U2</t>
  </si>
  <si>
    <t>165/48 SR6</t>
    <phoneticPr fontId="3" type="noConversion"/>
  </si>
  <si>
    <t>275/48 SR6</t>
    <phoneticPr fontId="3" type="noConversion"/>
  </si>
  <si>
    <t>12/10-12/31X</t>
    <phoneticPr fontId="3" type="noConversion"/>
  </si>
  <si>
    <t>AL, AW*3600pcs(18T</t>
    <phoneticPr fontId="4" type="noConversion"/>
  </si>
  <si>
    <t>11/5-12/9X</t>
    <phoneticPr fontId="4" type="noConversion"/>
  </si>
  <si>
    <t>FD2G41G8</t>
  </si>
  <si>
    <t>FD2G41V2</t>
  </si>
  <si>
    <t>FD8G570C</t>
  </si>
  <si>
    <t>雜色紗(不分丹尼)</t>
  </si>
  <si>
    <t>雜色紗不分丹尼</t>
  </si>
  <si>
    <t>FD2F27Q2R</t>
  </si>
  <si>
    <t>(PATTY.織染)S結(W:4.0)倒筒</t>
  </si>
  <si>
    <t>FD2F08M2</t>
    <phoneticPr fontId="3" type="noConversion"/>
  </si>
  <si>
    <t>FD2F28N2T</t>
  </si>
  <si>
    <t>FD2FM2C2</t>
  </si>
  <si>
    <t>100d/96f GYFFR</t>
  </si>
  <si>
    <t>(JIMMY)(W:0.8)</t>
  </si>
  <si>
    <t>FD2G1YF8</t>
  </si>
  <si>
    <t>FP83702R</t>
    <phoneticPr fontId="4" type="noConversion"/>
  </si>
  <si>
    <t>FD2F08M2</t>
  </si>
  <si>
    <t>FD2F1YG2</t>
  </si>
  <si>
    <t>75d/72f SDR2</t>
  </si>
  <si>
    <t>FD2FM2F2</t>
  </si>
  <si>
    <t>FD2FM2D2</t>
  </si>
  <si>
    <t>75d/72f/2 PFR</t>
  </si>
  <si>
    <t>FD2G7C93</t>
  </si>
  <si>
    <t>V</t>
    <phoneticPr fontId="3" type="noConversion"/>
  </si>
  <si>
    <t>FD2F41V2</t>
  </si>
  <si>
    <t>FD2G1YA8</t>
  </si>
  <si>
    <t>FD2G41X2</t>
  </si>
  <si>
    <t>FD2G08M2</t>
  </si>
  <si>
    <t>FP81351R</t>
    <phoneticPr fontId="4" type="noConversion"/>
  </si>
  <si>
    <t>OIA</t>
    <phoneticPr fontId="3" type="noConversion"/>
  </si>
  <si>
    <t>11/21-12/10X</t>
    <phoneticPr fontId="3" type="noConversion"/>
  </si>
  <si>
    <t>12/10-12/14X</t>
    <phoneticPr fontId="4" type="noConversion"/>
  </si>
  <si>
    <t>FD2F1YB2R</t>
  </si>
  <si>
    <t>(JIMMY)S結(W:5.0)倒筒</t>
  </si>
  <si>
    <t>FD2F27X2R</t>
  </si>
  <si>
    <t>FD2F28R2T</t>
  </si>
  <si>
    <t>(PATTY)T結(4.0)</t>
  </si>
  <si>
    <t>FD2F6FS1</t>
  </si>
  <si>
    <t>FD2FM2H2</t>
  </si>
  <si>
    <t>(R.D)(W:1.0)</t>
  </si>
  <si>
    <t>FD2FM2J2</t>
  </si>
  <si>
    <t>40d/32f PDR</t>
  </si>
  <si>
    <t>FD2FM2L2</t>
  </si>
  <si>
    <t>75d/72f/2 SP</t>
  </si>
  <si>
    <t>FD2G41V8</t>
  </si>
  <si>
    <t>FD2GM2I3</t>
  </si>
  <si>
    <t>FD2F7D02</t>
    <phoneticPr fontId="4" type="noConversion"/>
  </si>
  <si>
    <t>FP82652</t>
    <phoneticPr fontId="3" type="noConversion"/>
  </si>
  <si>
    <t>FD2F1YJ2</t>
  </si>
  <si>
    <t>(ALDY LIN)T結(W:5.0)</t>
  </si>
  <si>
    <t>FD2F28V2</t>
  </si>
  <si>
    <t>FD2F28V2G</t>
  </si>
  <si>
    <t>50d/48f SP</t>
  </si>
  <si>
    <t>FD2G6FU2</t>
  </si>
  <si>
    <t>FD2GM2K2</t>
  </si>
  <si>
    <t>FD2F1YH2</t>
  </si>
  <si>
    <t>FD2F7D02</t>
  </si>
  <si>
    <t>FD2G28V2</t>
  </si>
  <si>
    <t>FD2G6FV2</t>
  </si>
  <si>
    <t>FD2F7UC2</t>
  </si>
  <si>
    <t>75d/72f SP</t>
  </si>
  <si>
    <t>FD2F1YL2</t>
  </si>
  <si>
    <t>FD2F28F2R</t>
  </si>
  <si>
    <t>FD2G1YJ2</t>
  </si>
  <si>
    <t>紹容</t>
    <phoneticPr fontId="3" type="noConversion"/>
  </si>
  <si>
    <t>FD2F28V2G</t>
    <phoneticPr fontId="4" type="noConversion"/>
  </si>
  <si>
    <t>(ANDY-L)S結(W:5.0)</t>
  </si>
  <si>
    <t>FD2G28W1</t>
  </si>
  <si>
    <t>10/13-1/4X</t>
    <phoneticPr fontId="4" type="noConversion"/>
  </si>
  <si>
    <t>FP82150R(L50</t>
    <phoneticPr fontId="4" type="noConversion"/>
  </si>
  <si>
    <t>FD2G41X8</t>
  </si>
  <si>
    <t>FD2F6FU2</t>
  </si>
  <si>
    <t>FD2G42B2</t>
  </si>
  <si>
    <t>FD2GM2A2</t>
  </si>
  <si>
    <t>FD2G1YB8</t>
  </si>
  <si>
    <t>FP80137 (52D</t>
    <phoneticPr fontId="3" type="noConversion"/>
  </si>
  <si>
    <t>FP02308(52C</t>
    <phoneticPr fontId="3" type="noConversion"/>
  </si>
  <si>
    <t>FP81334R(52D</t>
    <phoneticPr fontId="3" type="noConversion"/>
  </si>
  <si>
    <t>FD2F42I2</t>
    <phoneticPr fontId="4" type="noConversion"/>
  </si>
  <si>
    <t>FD2F08N2G</t>
  </si>
  <si>
    <t>FD2F08N2G</t>
    <phoneticPr fontId="3" type="noConversion"/>
  </si>
  <si>
    <t>FD2F1YM2</t>
  </si>
  <si>
    <t>FD2F30322</t>
  </si>
  <si>
    <t>(W:5.0)PT30322</t>
  </si>
  <si>
    <t>FD2F42H2</t>
  </si>
  <si>
    <t>FD2F42I2</t>
  </si>
  <si>
    <t>FD2FM2N2</t>
  </si>
  <si>
    <t>50d/72f/2 FCTR</t>
  </si>
  <si>
    <t>FD2FM2P1</t>
  </si>
  <si>
    <t>FD2FM2Q2</t>
  </si>
  <si>
    <t>30d/72f SDR</t>
  </si>
  <si>
    <t>FD2G1YH8</t>
  </si>
  <si>
    <t>FD2G1YL8</t>
  </si>
  <si>
    <t>FD2G1YN1</t>
  </si>
  <si>
    <t>FD2G42H2</t>
  </si>
  <si>
    <t>FD2G7UB2</t>
  </si>
  <si>
    <t>X</t>
    <phoneticPr fontId="3" type="noConversion"/>
  </si>
  <si>
    <t>FD2F20152</t>
    <phoneticPr fontId="3" type="noConversion"/>
  </si>
  <si>
    <t>織染JH, Alex</t>
    <phoneticPr fontId="4" type="noConversion"/>
  </si>
  <si>
    <t>50/72 SDR</t>
    <phoneticPr fontId="3" type="noConversion"/>
  </si>
  <si>
    <t>FD2G28X8</t>
  </si>
  <si>
    <t>FD2F6GC2</t>
  </si>
  <si>
    <t>FD2F6EK3</t>
  </si>
  <si>
    <t>100/96 SDR</t>
    <phoneticPr fontId="3" type="noConversion"/>
  </si>
  <si>
    <t>遠東開機明細</t>
  </si>
  <si>
    <t>1/16庫存(KG)</t>
    <phoneticPr fontId="4" type="noConversion"/>
  </si>
  <si>
    <t>A級:6176KG</t>
    <phoneticPr fontId="4" type="noConversion"/>
  </si>
  <si>
    <t>11/28開      12/25停</t>
    <phoneticPr fontId="4" type="noConversion"/>
  </si>
  <si>
    <t>結批</t>
    <phoneticPr fontId="4" type="noConversion"/>
  </si>
  <si>
    <t>A級:23696KG</t>
    <phoneticPr fontId="4" type="noConversion"/>
  </si>
  <si>
    <t>10/15開      11/30停</t>
    <phoneticPr fontId="4" type="noConversion"/>
  </si>
  <si>
    <t>120/72 BSD3</t>
    <phoneticPr fontId="3" type="noConversion"/>
  </si>
  <si>
    <t>南通帝人挑G+NoG25T</t>
    <phoneticPr fontId="3" type="noConversion"/>
  </si>
  <si>
    <t>FD2F08N2</t>
  </si>
  <si>
    <t>FD2F29A2G</t>
  </si>
  <si>
    <t>FD2F6GD2K</t>
  </si>
  <si>
    <t>80d/96f FCTR</t>
  </si>
  <si>
    <t>(JIMMY)(W:1)</t>
  </si>
  <si>
    <t>FD2G28Z8</t>
  </si>
  <si>
    <t>FP81326R</t>
    <phoneticPr fontId="3" type="noConversion"/>
  </si>
  <si>
    <t>125/36 SDR</t>
    <phoneticPr fontId="3" type="noConversion"/>
  </si>
  <si>
    <t>FD2F30372</t>
    <phoneticPr fontId="3" type="noConversion"/>
  </si>
  <si>
    <t>YKK/80D外銷</t>
    <phoneticPr fontId="4" type="noConversion"/>
  </si>
  <si>
    <t>250/48 HC*</t>
    <phoneticPr fontId="4" type="noConversion"/>
  </si>
  <si>
    <t>150/48 CDR*</t>
    <phoneticPr fontId="4" type="noConversion"/>
  </si>
  <si>
    <t>FD2F60172</t>
    <phoneticPr fontId="4" type="noConversion"/>
  </si>
  <si>
    <t>FP12010R(P03</t>
    <phoneticPr fontId="4" type="noConversion"/>
  </si>
  <si>
    <t>FD2F42K2K</t>
    <phoneticPr fontId="3" type="noConversion"/>
  </si>
  <si>
    <t>FD2F42K2K</t>
  </si>
  <si>
    <t>75d/24f/2 SDR1</t>
  </si>
  <si>
    <t>FD2FM2U2</t>
  </si>
  <si>
    <t>50d/144f SDR</t>
  </si>
  <si>
    <t>FD2FM2V2</t>
  </si>
  <si>
    <t>75d/72f/2 EPDR</t>
  </si>
  <si>
    <t>50d/72f BDO</t>
  </si>
  <si>
    <t>(ANGELA)(W:1)富綢</t>
  </si>
  <si>
    <t>75d/72f BDO</t>
  </si>
  <si>
    <t>FD2G08N2</t>
  </si>
  <si>
    <t>FD2GM2T2</t>
  </si>
  <si>
    <t>FD2GM2Y2</t>
  </si>
  <si>
    <t>FD2GM2Z2</t>
  </si>
  <si>
    <t>FP81337R(L53-56T</t>
    <phoneticPr fontId="4" type="noConversion"/>
  </si>
  <si>
    <t>1/12-1/21X</t>
    <phoneticPr fontId="3" type="noConversion"/>
  </si>
  <si>
    <t>FD2F28F2T</t>
  </si>
  <si>
    <t>FD2F42L2</t>
  </si>
  <si>
    <t>FD2F42M2K</t>
  </si>
  <si>
    <t>FD2F6FR2</t>
  </si>
  <si>
    <t>FD2FM2W2</t>
  </si>
  <si>
    <t>75d/72f/2 PCDR</t>
  </si>
  <si>
    <t>A</t>
    <phoneticPr fontId="3" type="noConversion"/>
  </si>
  <si>
    <t>150/48 SDR3</t>
    <phoneticPr fontId="3" type="noConversion"/>
  </si>
  <si>
    <t>FP81359R 81T</t>
    <phoneticPr fontId="3" type="noConversion"/>
  </si>
  <si>
    <t>FD2F1YL2R</t>
  </si>
  <si>
    <t>FD2FM3B2</t>
  </si>
  <si>
    <t>色相問題X</t>
    <phoneticPr fontId="3" type="noConversion"/>
  </si>
  <si>
    <t>wooly中噴(YKK)W:5kg</t>
    <phoneticPr fontId="4" type="noConversion"/>
  </si>
  <si>
    <t>10%AX</t>
    <phoneticPr fontId="3" type="noConversion"/>
  </si>
  <si>
    <t>FD2F30372</t>
  </si>
  <si>
    <t>(W:5.0)PT30372</t>
  </si>
  <si>
    <t>FD2FM3D2</t>
  </si>
  <si>
    <t>100d/96f NPG</t>
  </si>
  <si>
    <t>FD2G08N8</t>
  </si>
  <si>
    <t>FD2G42K2</t>
  </si>
  <si>
    <t>FD2GM3B2</t>
  </si>
  <si>
    <t>FD2FM3C2</t>
  </si>
  <si>
    <t>75d/72f/2 NPG</t>
  </si>
  <si>
    <t>FD2F7D42</t>
    <phoneticPr fontId="4" type="noConversion"/>
  </si>
  <si>
    <t>S2</t>
    <phoneticPr fontId="3" type="noConversion"/>
  </si>
  <si>
    <t>FD2F29D2G</t>
    <phoneticPr fontId="4" type="noConversion"/>
  </si>
  <si>
    <t>FP81372R</t>
    <phoneticPr fontId="4" type="noConversion"/>
  </si>
  <si>
    <t>FD2F42H2</t>
    <phoneticPr fontId="3" type="noConversion"/>
  </si>
  <si>
    <t>80T</t>
    <phoneticPr fontId="3" type="noConversion"/>
  </si>
  <si>
    <t>A+AX</t>
    <phoneticPr fontId="3" type="noConversion"/>
  </si>
  <si>
    <t>FD2F20152</t>
  </si>
  <si>
    <t>(W:4.0)PT20152</t>
  </si>
  <si>
    <t>FD2F28T2R</t>
  </si>
  <si>
    <t>FD2F28X2R</t>
  </si>
  <si>
    <t>FD2F29C2</t>
  </si>
  <si>
    <t>FD2F29C2G</t>
  </si>
  <si>
    <t>FD2F29D2</t>
  </si>
  <si>
    <t>FD2F29D2G</t>
  </si>
  <si>
    <t>FD05BF04</t>
  </si>
  <si>
    <t>FD2F6GJ2</t>
  </si>
  <si>
    <t>150d/48f/2 BFSD</t>
  </si>
  <si>
    <t>()T結(W:5.0)</t>
  </si>
  <si>
    <t>(PATTY)(W:5.5)</t>
  </si>
  <si>
    <t>FD2F7D42</t>
  </si>
  <si>
    <t>225d/72f/2 SDR2</t>
  </si>
  <si>
    <t>FD2F7UB0</t>
  </si>
  <si>
    <t>(PATTY)(W:2.0)不敏感色</t>
  </si>
  <si>
    <t>FD2F7UB5</t>
  </si>
  <si>
    <t>FD2F9UT2S</t>
  </si>
  <si>
    <t>(W:2.5)由2F1XB2改標</t>
  </si>
  <si>
    <t>FD2FM3C2S</t>
  </si>
  <si>
    <t>(R.D)(W:0.3)</t>
  </si>
  <si>
    <t>FD2FM3E2</t>
  </si>
  <si>
    <t>100d/104f EPDR</t>
  </si>
  <si>
    <t>FD2FM3F1</t>
  </si>
  <si>
    <t>150d/48f BFSD</t>
  </si>
  <si>
    <t>(CLARE)(W:3.0)</t>
  </si>
  <si>
    <t>FD2FZ7450</t>
  </si>
  <si>
    <t>FD2G1YN8</t>
  </si>
  <si>
    <t>FD2G42J8</t>
  </si>
  <si>
    <t>FD2G42L2</t>
  </si>
  <si>
    <t>FD2G42M2</t>
  </si>
  <si>
    <t>FD2G42P2</t>
  </si>
  <si>
    <t>FD2G6ZM2</t>
  </si>
  <si>
    <t>FD2G7D53</t>
  </si>
  <si>
    <t>FD2G7D58</t>
  </si>
  <si>
    <t>FD2G7UB8</t>
  </si>
  <si>
    <t>wooly中噴,BPA free</t>
    <phoneticPr fontId="3" type="noConversion"/>
  </si>
  <si>
    <t>wooly輕噴,BPA free</t>
    <phoneticPr fontId="3" type="noConversion"/>
  </si>
  <si>
    <t>FD2F42Q1</t>
    <phoneticPr fontId="3" type="noConversion"/>
  </si>
  <si>
    <t>P03</t>
    <phoneticPr fontId="3" type="noConversion"/>
  </si>
  <si>
    <t>和友5T AW</t>
    <phoneticPr fontId="3" type="noConversion"/>
  </si>
  <si>
    <t>FD2F28X2T</t>
  </si>
  <si>
    <t>FD2G29B1</t>
  </si>
  <si>
    <t>FD2G5BKC</t>
  </si>
  <si>
    <t>C級黑紗不分丹尼</t>
  </si>
  <si>
    <t>C02</t>
    <phoneticPr fontId="3" type="noConversion"/>
  </si>
  <si>
    <t>2/23-3/1</t>
    <phoneticPr fontId="3" type="noConversion"/>
  </si>
  <si>
    <t>FD2FM802</t>
  </si>
  <si>
    <t>150/48 SDR</t>
    <phoneticPr fontId="3" type="noConversion"/>
  </si>
  <si>
    <t>FD2F60172</t>
  </si>
  <si>
    <t>FD2G29C8</t>
  </si>
  <si>
    <t>FD2F1YS1</t>
  </si>
  <si>
    <t>(JIMMY)S結(W:2.0)</t>
  </si>
  <si>
    <t>FD2F28T2T</t>
  </si>
  <si>
    <t>FD2F28Z2R</t>
  </si>
  <si>
    <t>FD2F42S2K</t>
  </si>
  <si>
    <t>FD2F42T2K</t>
  </si>
  <si>
    <t>FD2G28T8</t>
  </si>
  <si>
    <t>FD2G29D2</t>
  </si>
  <si>
    <t>FD2G60181X</t>
  </si>
  <si>
    <t>共用(W:5.0)PW60181</t>
  </si>
  <si>
    <t>FD2G7D63</t>
  </si>
  <si>
    <t>FD2F1YQ2</t>
    <phoneticPr fontId="3" type="noConversion"/>
  </si>
  <si>
    <t>150/48/2 ODR</t>
    <phoneticPr fontId="3" type="noConversion"/>
  </si>
  <si>
    <t>10TAW,Gloria</t>
    <phoneticPr fontId="3" type="noConversion"/>
  </si>
  <si>
    <t>FD2F1YS1</t>
    <phoneticPr fontId="3" type="noConversion"/>
  </si>
  <si>
    <t>FD2F1YR2</t>
    <phoneticPr fontId="3" type="noConversion"/>
  </si>
  <si>
    <t>75/36 SDR2</t>
    <phoneticPr fontId="3" type="noConversion"/>
  </si>
  <si>
    <t>FD2F42T2K</t>
    <phoneticPr fontId="3" type="noConversion"/>
  </si>
  <si>
    <t>FD2F42S2K</t>
    <phoneticPr fontId="3" type="noConversion"/>
  </si>
  <si>
    <t>3/6-3/20X</t>
    <phoneticPr fontId="3" type="noConversion"/>
  </si>
  <si>
    <t>A+AX倒筒+R 共2100, Gloria</t>
    <phoneticPr fontId="3" type="noConversion"/>
  </si>
  <si>
    <t>75/36/2 SDRP</t>
    <phoneticPr fontId="3" type="noConversion"/>
  </si>
  <si>
    <t>FP81380R</t>
    <phoneticPr fontId="3" type="noConversion"/>
  </si>
  <si>
    <t>FD2F08P2</t>
  </si>
  <si>
    <t>FD2F08P2G</t>
  </si>
  <si>
    <t>FD2F1WW2R</t>
  </si>
  <si>
    <t>FD2F1YR2</t>
  </si>
  <si>
    <t>FD2F1YV1</t>
  </si>
  <si>
    <t>FD2F29E2</t>
  </si>
  <si>
    <t>FD2F29E2G</t>
  </si>
  <si>
    <t>FD2F41D2R</t>
  </si>
  <si>
    <t>FD2F42U2</t>
  </si>
  <si>
    <t>FD2F6DG2K</t>
  </si>
  <si>
    <t>FD2F6FV2</t>
  </si>
  <si>
    <t>FD2FM2M2</t>
  </si>
  <si>
    <t>FD2FM3I2</t>
  </si>
  <si>
    <t>(共用)(W:0.5)</t>
  </si>
  <si>
    <t>FD2G1YP8</t>
  </si>
  <si>
    <t>FD2G1YR2</t>
  </si>
  <si>
    <t>FD2G1YS1</t>
  </si>
  <si>
    <t>FD2G1YS8</t>
  </si>
  <si>
    <t>FD2G1YT1</t>
  </si>
  <si>
    <t>FD2G42S2</t>
  </si>
  <si>
    <t>FD2G42T2</t>
  </si>
  <si>
    <t>FD2G7D68</t>
  </si>
  <si>
    <t>FD2G7D78</t>
  </si>
  <si>
    <t>(?)T結(W:5.0)</t>
  </si>
  <si>
    <t>FD2F60181</t>
    <phoneticPr fontId="3" type="noConversion"/>
  </si>
  <si>
    <t>FD2F42U2</t>
    <phoneticPr fontId="3" type="noConversion"/>
  </si>
  <si>
    <t>雙酚A&lt;1PPM</t>
    <phoneticPr fontId="3" type="noConversion"/>
  </si>
  <si>
    <t>富泰單</t>
    <phoneticPr fontId="3" type="noConversion"/>
  </si>
  <si>
    <t>FP82163R</t>
    <phoneticPr fontId="4" type="noConversion"/>
  </si>
  <si>
    <t>FD2FZ7450</t>
    <phoneticPr fontId="4" type="noConversion"/>
  </si>
  <si>
    <t>旭寬</t>
    <phoneticPr fontId="4" type="noConversion"/>
  </si>
  <si>
    <t>V</t>
    <phoneticPr fontId="3" type="noConversion"/>
  </si>
  <si>
    <t>FP12028R(C02</t>
    <phoneticPr fontId="3" type="noConversion"/>
  </si>
  <si>
    <t>FD2F50551</t>
    <phoneticPr fontId="3" type="noConversion"/>
  </si>
  <si>
    <t>FD2G50551</t>
    <phoneticPr fontId="3" type="noConversion"/>
  </si>
  <si>
    <t>FD2F50541</t>
    <phoneticPr fontId="3" type="noConversion"/>
  </si>
  <si>
    <t>FD2G50541</t>
    <phoneticPr fontId="3" type="noConversion"/>
  </si>
  <si>
    <t>set95/20,BPA free</t>
    <phoneticPr fontId="3" type="noConversion"/>
  </si>
  <si>
    <t>set35/10,BPA free</t>
    <phoneticPr fontId="3" type="noConversion"/>
  </si>
  <si>
    <t>FP10905R(C02</t>
    <phoneticPr fontId="3" type="noConversion"/>
  </si>
  <si>
    <t>FD2F1YX2</t>
  </si>
  <si>
    <t>FD2F29F2</t>
  </si>
  <si>
    <t>FD2F29F2G</t>
  </si>
  <si>
    <t>FD2F30372G</t>
  </si>
  <si>
    <t>(W:5.0)PT30372灰染5.0</t>
  </si>
  <si>
    <t>FD2G42U2</t>
  </si>
  <si>
    <t>FD2F1YX2</t>
    <phoneticPr fontId="4" type="noConversion"/>
  </si>
  <si>
    <t>FP81362</t>
    <phoneticPr fontId="4" type="noConversion"/>
  </si>
  <si>
    <t>FD2F1YV1</t>
    <phoneticPr fontId="3" type="noConversion"/>
  </si>
  <si>
    <t>HC大包20TA+AX,Gloria</t>
    <phoneticPr fontId="3" type="noConversion"/>
  </si>
  <si>
    <t>3/18-3/23X</t>
    <phoneticPr fontId="3" type="noConversion"/>
  </si>
  <si>
    <t>FP82136R 11T</t>
    <phoneticPr fontId="4" type="noConversion"/>
  </si>
  <si>
    <t>75/72/2 SDR</t>
    <phoneticPr fontId="4" type="noConversion"/>
  </si>
  <si>
    <t>2/23-3/31X</t>
    <phoneticPr fontId="4" type="noConversion"/>
  </si>
  <si>
    <t>255/48 SR6</t>
    <phoneticPr fontId="3" type="noConversion"/>
  </si>
  <si>
    <t>150/48 HC*</t>
    <phoneticPr fontId="4" type="noConversion"/>
  </si>
  <si>
    <t>2580kg/組</t>
  </si>
  <si>
    <t>150/48/2 GY5</t>
    <phoneticPr fontId="3" type="noConversion"/>
  </si>
  <si>
    <t>30T A+AX</t>
    <phoneticPr fontId="3" type="noConversion"/>
  </si>
  <si>
    <t>250/48 GY5</t>
    <phoneticPr fontId="3" type="noConversion"/>
  </si>
  <si>
    <t>FD2F1MX1X</t>
  </si>
  <si>
    <t>ALEX(W:5.0)PW60172</t>
  </si>
  <si>
    <t>FD2F60212</t>
  </si>
  <si>
    <t>FD2G08P2</t>
  </si>
  <si>
    <t>FD2F6GK3</t>
    <phoneticPr fontId="3" type="noConversion"/>
  </si>
  <si>
    <t>130/72 SDR</t>
    <phoneticPr fontId="3" type="noConversion"/>
  </si>
  <si>
    <t>S1</t>
    <phoneticPr fontId="4" type="noConversion"/>
  </si>
  <si>
    <t>FD2FA001</t>
    <phoneticPr fontId="3" type="noConversion"/>
  </si>
  <si>
    <t>FP81386R</t>
    <phoneticPr fontId="3" type="noConversion"/>
  </si>
  <si>
    <t>FD2F42V1</t>
    <phoneticPr fontId="3" type="noConversion"/>
  </si>
  <si>
    <t>A24
色紗</t>
    <phoneticPr fontId="4" type="noConversion"/>
  </si>
  <si>
    <t>3/30-4/8X</t>
    <phoneticPr fontId="3" type="noConversion"/>
  </si>
  <si>
    <t>SET 95/20 Alex</t>
    <phoneticPr fontId="4" type="noConversion"/>
  </si>
  <si>
    <t>set95/20,BPA free, 120T</t>
    <phoneticPr fontId="3" type="noConversion"/>
  </si>
  <si>
    <t>set35/10,BPA free, 80T</t>
    <phoneticPr fontId="3" type="noConversion"/>
  </si>
  <si>
    <t>2/23-3/17X</t>
    <phoneticPr fontId="3" type="noConversion"/>
  </si>
  <si>
    <t>2/23-2/28</t>
    <phoneticPr fontId="3" type="noConversion"/>
  </si>
  <si>
    <t>FP81369R</t>
    <phoneticPr fontId="4" type="noConversion"/>
  </si>
  <si>
    <t>3/18-3/31X</t>
    <phoneticPr fontId="3" type="noConversion"/>
  </si>
  <si>
    <t>W:4kg, Wooly AW (品質X)</t>
    <phoneticPr fontId="4" type="noConversion"/>
  </si>
  <si>
    <t>YKK小包A+AX (色相X)</t>
    <phoneticPr fontId="4" type="noConversion"/>
  </si>
  <si>
    <t>150/48 BK42</t>
    <phoneticPr fontId="3" type="noConversion"/>
  </si>
  <si>
    <t>3/2-3/10X</t>
    <phoneticPr fontId="3" type="noConversion"/>
  </si>
  <si>
    <t>2/23-3/25X</t>
    <phoneticPr fontId="3" type="noConversion"/>
  </si>
  <si>
    <t>Patty, 650pcs/組</t>
    <phoneticPr fontId="3" type="noConversion"/>
  </si>
  <si>
    <t>JH 20TAW毅</t>
    <phoneticPr fontId="3" type="noConversion"/>
  </si>
  <si>
    <t>1/26-3/20X</t>
    <phoneticPr fontId="3" type="noConversion"/>
  </si>
  <si>
    <t>250/48 BK42</t>
    <phoneticPr fontId="3" type="noConversion"/>
  </si>
  <si>
    <t>2/23-3/5X</t>
    <phoneticPr fontId="3" type="noConversion"/>
  </si>
  <si>
    <t xml:space="preserve">A+AX </t>
    <phoneticPr fontId="3" type="noConversion"/>
  </si>
  <si>
    <t>FD05F2C2</t>
  </si>
  <si>
    <t>FD2F1YY2</t>
  </si>
  <si>
    <t>(PATTY)T結(W:3.0)</t>
  </si>
  <si>
    <t>FD2F1YY2G</t>
  </si>
  <si>
    <t>FD05SDRP3</t>
  </si>
  <si>
    <t>FD2F42V1</t>
  </si>
  <si>
    <t>FD2F42W2</t>
  </si>
  <si>
    <t>FD05CD04</t>
  </si>
  <si>
    <t>150d/48f HC</t>
  </si>
  <si>
    <t>FD2F6GK3</t>
  </si>
  <si>
    <t>(GLORIA)T結(W:4.5)</t>
  </si>
  <si>
    <t>FD2FA001</t>
  </si>
  <si>
    <t>FD2G1YT8</t>
  </si>
  <si>
    <t>FD2G29E8</t>
  </si>
  <si>
    <t>FD2G29F8</t>
  </si>
  <si>
    <t>FD2G42W2</t>
  </si>
  <si>
    <t>FD2G6GL1</t>
  </si>
  <si>
    <t>開發科</t>
    <phoneticPr fontId="3" type="noConversion"/>
  </si>
  <si>
    <t>FD2F1WS2S</t>
  </si>
  <si>
    <t>(ANDY)T結(W:3.0)</t>
  </si>
  <si>
    <t>FD2F1YX2G</t>
  </si>
  <si>
    <t>FD2G1YW1</t>
  </si>
  <si>
    <t>FP81384R</t>
    <phoneticPr fontId="4" type="noConversion"/>
  </si>
  <si>
    <t>AW10T</t>
    <phoneticPr fontId="3" type="noConversion"/>
  </si>
  <si>
    <t>FD2G42X2</t>
  </si>
  <si>
    <t>3/20-3/29X</t>
    <phoneticPr fontId="3" type="noConversion"/>
  </si>
  <si>
    <t>FD2F6GN2</t>
  </si>
  <si>
    <t>FD2G1WS2</t>
  </si>
  <si>
    <t>FD2G1WS8</t>
  </si>
  <si>
    <t>FD2G1WW8</t>
  </si>
  <si>
    <t>FD2G6GM1</t>
  </si>
  <si>
    <t>FD2G6GN2</t>
  </si>
  <si>
    <t>FD2G6GP1</t>
  </si>
  <si>
    <t>FD2G7D83</t>
  </si>
  <si>
    <t>R</t>
    <phoneticPr fontId="4" type="noConversion"/>
  </si>
  <si>
    <t>L</t>
    <phoneticPr fontId="4" type="noConversion"/>
  </si>
  <si>
    <t>AL,W:5,經編Set重噴</t>
    <phoneticPr fontId="3" type="noConversion"/>
  </si>
  <si>
    <t>125/72 PDR</t>
    <phoneticPr fontId="3" type="noConversion"/>
  </si>
  <si>
    <t>3/30-4/5X</t>
    <phoneticPr fontId="3" type="noConversion"/>
  </si>
  <si>
    <t>AL</t>
    <phoneticPr fontId="3" type="noConversion"/>
  </si>
  <si>
    <t>FP81365R(52D</t>
    <phoneticPr fontId="3" type="noConversion"/>
  </si>
  <si>
    <t>FD2F9UU2</t>
  </si>
  <si>
    <t>(GLORIA)由2G1WW2倒筒</t>
  </si>
  <si>
    <t>FD2G1YY2</t>
  </si>
  <si>
    <t>FD2GA001</t>
  </si>
  <si>
    <t>FD2FA023</t>
    <phoneticPr fontId="3" type="noConversion"/>
  </si>
  <si>
    <t>FD2F42Y1</t>
    <phoneticPr fontId="4" type="noConversion"/>
  </si>
  <si>
    <t>FD2FA032</t>
    <phoneticPr fontId="3" type="noConversion"/>
  </si>
  <si>
    <t>FD2F42Z2</t>
  </si>
  <si>
    <t>FP81383R(L48</t>
    <phoneticPr fontId="3" type="noConversion"/>
  </si>
  <si>
    <t>150/48/2 SDr</t>
    <phoneticPr fontId="4" type="noConversion"/>
  </si>
  <si>
    <t>FD2F9UW2</t>
  </si>
  <si>
    <t>75d/72f SD</t>
  </si>
  <si>
    <t>(JIMMY)(W:5.0)越南PE30442樣</t>
  </si>
  <si>
    <t>FP82778 (16T)</t>
    <phoneticPr fontId="4" type="noConversion"/>
  </si>
  <si>
    <t>wooly輕噴W:5kg</t>
    <phoneticPr fontId="3" type="noConversion"/>
  </si>
  <si>
    <t>wooly中噴W:5kg</t>
    <phoneticPr fontId="3" type="noConversion"/>
  </si>
  <si>
    <t>Andy</t>
    <phoneticPr fontId="3" type="noConversion"/>
  </si>
  <si>
    <t>75/72 HC</t>
    <phoneticPr fontId="3" type="noConversion"/>
  </si>
  <si>
    <t>125/72 HC</t>
    <phoneticPr fontId="3" type="noConversion"/>
  </si>
  <si>
    <t>FP81858</t>
    <phoneticPr fontId="3" type="noConversion"/>
  </si>
  <si>
    <t>T05</t>
    <phoneticPr fontId="3" type="noConversion"/>
  </si>
  <si>
    <t>FD2F43B1</t>
    <phoneticPr fontId="3" type="noConversion"/>
  </si>
  <si>
    <t>FD2F29I1</t>
    <phoneticPr fontId="4" type="noConversion"/>
  </si>
  <si>
    <t>FD2F43A1</t>
    <phoneticPr fontId="3" type="noConversion"/>
  </si>
  <si>
    <t>Alex</t>
    <phoneticPr fontId="3" type="noConversion"/>
  </si>
  <si>
    <t>FD2F43F1</t>
    <phoneticPr fontId="3" type="noConversion"/>
  </si>
  <si>
    <t>FP82658</t>
    <phoneticPr fontId="3" type="noConversion"/>
  </si>
  <si>
    <t>4/9-4/12X</t>
    <phoneticPr fontId="3" type="noConversion"/>
  </si>
  <si>
    <t>FD2F43D2</t>
    <phoneticPr fontId="4" type="noConversion"/>
  </si>
  <si>
    <t>\</t>
    <phoneticPr fontId="3" type="noConversion"/>
  </si>
  <si>
    <t>FP82781</t>
    <phoneticPr fontId="3" type="noConversion"/>
  </si>
  <si>
    <t>250/48 HC</t>
    <phoneticPr fontId="3" type="noConversion"/>
  </si>
  <si>
    <t>AW21T</t>
    <phoneticPr fontId="3" type="noConversion"/>
  </si>
  <si>
    <t>4/17-4/27X</t>
    <phoneticPr fontId="3" type="noConversion"/>
  </si>
  <si>
    <t>Jimmy，冠齊純set中立包</t>
    <phoneticPr fontId="3" type="noConversion"/>
  </si>
  <si>
    <t>4/21-4/30</t>
    <phoneticPr fontId="3" type="noConversion"/>
  </si>
  <si>
    <t>FP82167R(L48</t>
    <phoneticPr fontId="4" type="noConversion"/>
  </si>
  <si>
    <t>FD2FA052</t>
    <phoneticPr fontId="3" type="noConversion"/>
  </si>
  <si>
    <t>FD2F29C2R</t>
  </si>
  <si>
    <t>FD2F29F2R</t>
  </si>
  <si>
    <t>FD2F29H2</t>
  </si>
  <si>
    <t>FD2F29H2G</t>
  </si>
  <si>
    <t>FD2F29I1</t>
  </si>
  <si>
    <t>100d/36f SDr</t>
  </si>
  <si>
    <t>FD2F42Y1</t>
  </si>
  <si>
    <t>FD2F43A1</t>
  </si>
  <si>
    <t>FD2F43B1</t>
  </si>
  <si>
    <t>150d/48f SDr</t>
  </si>
  <si>
    <t>FD2F43C2</t>
  </si>
  <si>
    <t>FD2F43D2</t>
  </si>
  <si>
    <t>FD2F43F1</t>
  </si>
  <si>
    <t>FD05VRS06</t>
  </si>
  <si>
    <t>FD2F50541</t>
  </si>
  <si>
    <t>FD2F60262</t>
  </si>
  <si>
    <t>FD2F6GQ3</t>
  </si>
  <si>
    <t>FD2F6GR2</t>
  </si>
  <si>
    <t>150d/48f/2 SDr</t>
  </si>
  <si>
    <t>FD2F9UX2</t>
  </si>
  <si>
    <t>(織染)(W:0.5)</t>
  </si>
  <si>
    <t>FD2F9UY2</t>
  </si>
  <si>
    <t>(共用)(W:5.0)</t>
  </si>
  <si>
    <t>FD2FA023</t>
  </si>
  <si>
    <t>FD2FA032</t>
  </si>
  <si>
    <t>FD2FM3S2</t>
  </si>
  <si>
    <t>(LINDA)(W:5.0)</t>
  </si>
  <si>
    <t>FD2FM3U2</t>
  </si>
  <si>
    <t>150d/48f BSD3</t>
  </si>
  <si>
    <t>FD2FM3V2</t>
  </si>
  <si>
    <t>50d/36f EBFSD</t>
  </si>
  <si>
    <t>(CLARE)(W:0.5)</t>
  </si>
  <si>
    <t>FD2G1YR8</t>
  </si>
  <si>
    <t>FD2G1YY8</t>
  </si>
  <si>
    <t>FD2G29G1</t>
  </si>
  <si>
    <t>FD2G29H8</t>
  </si>
  <si>
    <t>FD2G29I1</t>
  </si>
  <si>
    <t>FD2G42M8</t>
  </si>
  <si>
    <t>FD2G42S8</t>
  </si>
  <si>
    <t>FD2G42T8</t>
  </si>
  <si>
    <t>FD2G42U8</t>
  </si>
  <si>
    <t>FD2G42Z2</t>
  </si>
  <si>
    <t>FD2G42Z8</t>
  </si>
  <si>
    <t>FD2G43D2</t>
  </si>
  <si>
    <t>FD2G6GR2</t>
  </si>
  <si>
    <t>FD2G6GS1</t>
  </si>
  <si>
    <t>FD2G7D88</t>
  </si>
  <si>
    <t>FD2G9UU8</t>
  </si>
  <si>
    <t>FD2GA032</t>
  </si>
  <si>
    <t>FD2GM3S2</t>
  </si>
  <si>
    <t>Jul出貨需求</t>
    <phoneticPr fontId="3" type="noConversion"/>
  </si>
  <si>
    <t>內銷/宏遠</t>
    <phoneticPr fontId="3" type="noConversion"/>
  </si>
  <si>
    <t>165/48/2 SR6</t>
    <phoneticPr fontId="3" type="noConversion"/>
  </si>
  <si>
    <t>Clare</t>
    <phoneticPr fontId="3" type="noConversion"/>
  </si>
  <si>
    <t>3/11-4/20X</t>
    <phoneticPr fontId="3" type="noConversion"/>
  </si>
  <si>
    <t>250/48 HC*</t>
    <phoneticPr fontId="3" type="noConversion"/>
  </si>
  <si>
    <t>4/13-4/23X</t>
    <phoneticPr fontId="3" type="noConversion"/>
  </si>
  <si>
    <t>4/16-4/28X</t>
    <phoneticPr fontId="3" type="noConversion"/>
  </si>
  <si>
    <t>FD2F43G2</t>
    <phoneticPr fontId="4" type="noConversion"/>
  </si>
  <si>
    <t>150/48/2 SDr</t>
    <phoneticPr fontId="3" type="noConversion"/>
  </si>
  <si>
    <t>Linda</t>
    <phoneticPr fontId="3" type="noConversion"/>
  </si>
  <si>
    <t>FD2F50551</t>
  </si>
  <si>
    <t>FD2F7D93K</t>
  </si>
  <si>
    <t>225d/72f/2 SDr</t>
  </si>
  <si>
    <t>FD2FA042</t>
  </si>
  <si>
    <t>FD05CD09</t>
  </si>
  <si>
    <t>FD2FA052</t>
  </si>
  <si>
    <t>FD2G1YX8</t>
  </si>
  <si>
    <t>FD2G43C2</t>
  </si>
  <si>
    <t>FD2G43F1</t>
  </si>
  <si>
    <t>FD2G6GT2</t>
  </si>
  <si>
    <t>FD2G7D93</t>
  </si>
  <si>
    <t>FD2G9UY2</t>
  </si>
  <si>
    <t>FD2GA023</t>
  </si>
  <si>
    <t>FD2GA028</t>
  </si>
  <si>
    <t>FD2GA038</t>
  </si>
  <si>
    <t>FD2F1TC3Y</t>
    <phoneticPr fontId="4" type="noConversion"/>
  </si>
  <si>
    <t>FP82166R</t>
    <phoneticPr fontId="4" type="noConversion"/>
  </si>
  <si>
    <t>FD2F43J1</t>
    <phoneticPr fontId="3" type="noConversion"/>
  </si>
  <si>
    <t>FP82167R</t>
    <phoneticPr fontId="4" type="noConversion"/>
  </si>
  <si>
    <t>3/30-4/22X</t>
    <phoneticPr fontId="3" type="noConversion"/>
  </si>
  <si>
    <t>FD2F28M2R</t>
  </si>
  <si>
    <t>FD2F29E2R</t>
  </si>
  <si>
    <t>FD2F43G2</t>
  </si>
  <si>
    <t>FD2F43H1</t>
  </si>
  <si>
    <t>FD2F43I1</t>
  </si>
  <si>
    <t>FD2F43J1</t>
  </si>
  <si>
    <t>FD2F43K2K</t>
  </si>
  <si>
    <t>75d/24f/2 SDr</t>
  </si>
  <si>
    <t>FD2F6GW2K</t>
  </si>
  <si>
    <t>FD2F6GX1</t>
  </si>
  <si>
    <t>FD2F6GY2</t>
  </si>
  <si>
    <t>FD2F7E03K</t>
  </si>
  <si>
    <t>FD2FM2X2T</t>
  </si>
  <si>
    <t>75d/72f/2 PFBR</t>
  </si>
  <si>
    <t>(JIMMY)(W:2)</t>
  </si>
  <si>
    <t>FD2FM3Y2</t>
  </si>
  <si>
    <t>75d/72f PFBR</t>
  </si>
  <si>
    <t>FD2FM3Z2</t>
  </si>
  <si>
    <t>FD2FM4A2</t>
  </si>
  <si>
    <t>75d/144f BDO</t>
  </si>
  <si>
    <t>FD2FM4D2</t>
  </si>
  <si>
    <t>75d/72f/2 EPFR</t>
  </si>
  <si>
    <t>FD2G6GW2</t>
  </si>
  <si>
    <t>FD2G6GX1</t>
  </si>
  <si>
    <t>FD2G6GY2</t>
  </si>
  <si>
    <t>FD2G7E03</t>
  </si>
  <si>
    <t>FD2G9UY8</t>
  </si>
  <si>
    <t>FD2GA052</t>
  </si>
  <si>
    <t>FD2GM2X2</t>
  </si>
  <si>
    <t>內銷 大包90T AW</t>
    <phoneticPr fontId="4" type="noConversion"/>
  </si>
  <si>
    <t>FD2F6GX1</t>
    <phoneticPr fontId="4" type="noConversion"/>
  </si>
  <si>
    <t>FD2F6GY2</t>
    <phoneticPr fontId="4" type="noConversion"/>
  </si>
  <si>
    <t>225/72/2 SDr</t>
    <phoneticPr fontId="3" type="noConversion"/>
  </si>
  <si>
    <t>FD2F60292</t>
    <phoneticPr fontId="3" type="noConversion"/>
  </si>
  <si>
    <t>FD2G60292</t>
    <phoneticPr fontId="3" type="noConversion"/>
  </si>
  <si>
    <t>FP12032R(C02</t>
    <phoneticPr fontId="3" type="noConversion"/>
  </si>
  <si>
    <t>FD2F60281</t>
    <phoneticPr fontId="3" type="noConversion"/>
  </si>
  <si>
    <t>FD2G60281</t>
    <phoneticPr fontId="3" type="noConversion"/>
  </si>
  <si>
    <t>75/24/2 SDr</t>
    <phoneticPr fontId="4" type="noConversion"/>
  </si>
  <si>
    <t>FP81857R 15T吃空</t>
    <phoneticPr fontId="3" type="noConversion"/>
  </si>
  <si>
    <t>FD2F1TC3Y</t>
  </si>
  <si>
    <t>FD2F29H2R</t>
  </si>
  <si>
    <t>FD2F6ID2</t>
  </si>
  <si>
    <t>FD2G43G2</t>
  </si>
  <si>
    <t>FP81382R</t>
    <phoneticPr fontId="4" type="noConversion"/>
  </si>
  <si>
    <t>FD2F43K2K</t>
    <phoneticPr fontId="3" type="noConversion"/>
  </si>
  <si>
    <t>FD2F43N2K</t>
    <phoneticPr fontId="3" type="noConversion"/>
  </si>
  <si>
    <t>FP81391R(30T吃空停</t>
    <phoneticPr fontId="4" type="noConversion"/>
  </si>
  <si>
    <t>FP81361RX</t>
    <phoneticPr fontId="4" type="noConversion"/>
  </si>
  <si>
    <t>FP81363RX吃空停</t>
    <phoneticPr fontId="4" type="noConversion"/>
  </si>
  <si>
    <t>4/29-5/6X</t>
    <phoneticPr fontId="3" type="noConversion"/>
  </si>
  <si>
    <t>AW1440kg JH</t>
    <phoneticPr fontId="3" type="noConversion"/>
  </si>
  <si>
    <t>120/72 SDR*</t>
    <phoneticPr fontId="3" type="noConversion"/>
  </si>
  <si>
    <t>75/72/2 SDFFR*</t>
    <phoneticPr fontId="3" type="noConversion"/>
  </si>
  <si>
    <t>FP81209R</t>
    <phoneticPr fontId="3" type="noConversion"/>
  </si>
  <si>
    <t>3SEC</t>
    <phoneticPr fontId="3" type="noConversion"/>
  </si>
  <si>
    <t>5/11-5/21X</t>
    <phoneticPr fontId="3" type="noConversion"/>
  </si>
  <si>
    <t>FD2F43E2</t>
    <phoneticPr fontId="3" type="noConversion"/>
  </si>
  <si>
    <t>FP02421(52C</t>
    <phoneticPr fontId="3" type="noConversion"/>
  </si>
  <si>
    <t>5/7-5/19X</t>
    <phoneticPr fontId="3" type="noConversion"/>
  </si>
  <si>
    <t>FD2F6IB1</t>
    <phoneticPr fontId="4" type="noConversion"/>
  </si>
  <si>
    <t>FD2F6ID2</t>
    <phoneticPr fontId="4" type="noConversion"/>
  </si>
  <si>
    <t>FD2F08R2</t>
  </si>
  <si>
    <t>FD2F08R2G</t>
  </si>
  <si>
    <t>FD2F1XU2R</t>
  </si>
  <si>
    <t>FD2F28M2T</t>
  </si>
  <si>
    <t>FD2F29E2T</t>
  </si>
  <si>
    <t>FD2F43E2</t>
  </si>
  <si>
    <t>FD2F43L2K</t>
  </si>
  <si>
    <t>FD2F43M1</t>
  </si>
  <si>
    <t>FD2F43N2K</t>
  </si>
  <si>
    <t>FD2F43P2</t>
  </si>
  <si>
    <t>(BPAFREE)(W:5.0)PE50541</t>
  </si>
  <si>
    <t>(BPAFREE)(W:5.0)PE50551</t>
  </si>
  <si>
    <t>(BPAFREE)(W:5.0)PW60212</t>
  </si>
  <si>
    <t>(BPAFREE)(W:5.0)PW60251</t>
  </si>
  <si>
    <t>(BPAFREE)(W:5.0)PW60262</t>
  </si>
  <si>
    <t>FD2F6EF2K</t>
  </si>
  <si>
    <t>FD2F6IB1</t>
  </si>
  <si>
    <t>FD2F6IC1</t>
  </si>
  <si>
    <t>150d/48f/2 GY5</t>
  </si>
  <si>
    <t>(JIMMY)S結(W:4.0)</t>
  </si>
  <si>
    <t>FD2F6IE2K</t>
  </si>
  <si>
    <t>FD2F6IF2K</t>
  </si>
  <si>
    <t>FD2F6IG2K</t>
  </si>
  <si>
    <t>FD2F6IH2K</t>
  </si>
  <si>
    <t>FD2F6II2K</t>
  </si>
  <si>
    <t>FD2F7UC0</t>
  </si>
  <si>
    <t>FD2F9VB2</t>
  </si>
  <si>
    <t>60d/96f SDR</t>
  </si>
  <si>
    <t>(共用)(W:2.0)</t>
  </si>
  <si>
    <t>FD2F9VD2</t>
  </si>
  <si>
    <t>FD2FA042R</t>
  </si>
  <si>
    <t>FD2FM4C2</t>
  </si>
  <si>
    <t>50d/72f EBSD3</t>
  </si>
  <si>
    <t>FD2FM4F2</t>
  </si>
  <si>
    <t>FD2FM4H1</t>
  </si>
  <si>
    <t>FD2G08R2</t>
  </si>
  <si>
    <t>FD2G28M8</t>
  </si>
  <si>
    <t>FD2G29I8</t>
  </si>
  <si>
    <t>FD2G43C8</t>
  </si>
  <si>
    <t>FD2G43F8</t>
  </si>
  <si>
    <t>FD2G43G8</t>
  </si>
  <si>
    <t>FD2G43H1</t>
  </si>
  <si>
    <t>FD2G43H8</t>
  </si>
  <si>
    <t>FD2G43I1</t>
  </si>
  <si>
    <t>FD2G43I8</t>
  </si>
  <si>
    <t>FD2G43J1</t>
  </si>
  <si>
    <t>FD2G43J8</t>
  </si>
  <si>
    <t>FD2G43K2</t>
  </si>
  <si>
    <t>FD2G43L2</t>
  </si>
  <si>
    <t>FD2G43M1</t>
  </si>
  <si>
    <t>FD2G43M8</t>
  </si>
  <si>
    <t>FD2G43P8</t>
  </si>
  <si>
    <t>FD2G50541X</t>
  </si>
  <si>
    <t>FD2G50551X</t>
  </si>
  <si>
    <t>FD2G60251X</t>
  </si>
  <si>
    <t>FD2G60262X</t>
  </si>
  <si>
    <t>FD2G6GW8</t>
  </si>
  <si>
    <t>FD2G6GZ3</t>
  </si>
  <si>
    <t>FD2G6GZ8</t>
  </si>
  <si>
    <t>FD2G6IB1</t>
  </si>
  <si>
    <t>FD2G6IB8</t>
  </si>
  <si>
    <t>FD2G6ID2</t>
  </si>
  <si>
    <t>FD2G6ID8</t>
  </si>
  <si>
    <t>FD2G6IE2</t>
  </si>
  <si>
    <t>FD2G6IE8</t>
  </si>
  <si>
    <t>FD2G6IF2</t>
  </si>
  <si>
    <t>FD2G6IG2</t>
  </si>
  <si>
    <t>FD2G6IH2</t>
  </si>
  <si>
    <t>FD2G6II2</t>
  </si>
  <si>
    <t>FD2G7E08</t>
  </si>
  <si>
    <t>FD2GA048</t>
  </si>
  <si>
    <t>FD2F08R2G</t>
    <phoneticPr fontId="3" type="noConversion"/>
  </si>
  <si>
    <t>FD2F43P2</t>
    <phoneticPr fontId="4" type="noConversion"/>
  </si>
  <si>
    <t>FD2F43I1</t>
    <phoneticPr fontId="3" type="noConversion"/>
  </si>
  <si>
    <t>FD2F43H1</t>
    <phoneticPr fontId="3" type="noConversion"/>
  </si>
  <si>
    <t>FD2F29H2G</t>
    <phoneticPr fontId="4" type="noConversion"/>
  </si>
  <si>
    <t>4/1-4/17X</t>
    <phoneticPr fontId="4" type="noConversion"/>
  </si>
  <si>
    <t>FP81385R</t>
    <phoneticPr fontId="4" type="noConversion"/>
  </si>
  <si>
    <t>3/26-5/8X</t>
    <phoneticPr fontId="3" type="noConversion"/>
  </si>
  <si>
    <t>5/9-5/21X</t>
    <phoneticPr fontId="3" type="noConversion"/>
  </si>
  <si>
    <t>3/2-5/22X</t>
    <phoneticPr fontId="3" type="noConversion"/>
  </si>
  <si>
    <t>4/24-5/22X</t>
    <phoneticPr fontId="3" type="noConversion"/>
  </si>
  <si>
    <t>4/1-5/22X</t>
    <phoneticPr fontId="3" type="noConversion"/>
  </si>
  <si>
    <t>4/7-4/22X</t>
    <phoneticPr fontId="3" type="noConversion"/>
  </si>
  <si>
    <t>4/23-4/28X</t>
    <phoneticPr fontId="3" type="noConversion"/>
  </si>
  <si>
    <t>FD2F43M1</t>
    <phoneticPr fontId="3" type="noConversion"/>
  </si>
  <si>
    <t>4/29-5/14X</t>
    <phoneticPr fontId="3" type="noConversion"/>
  </si>
  <si>
    <t>FD2F43Q2</t>
    <phoneticPr fontId="3" type="noConversion"/>
  </si>
  <si>
    <t>FD2F6IC1</t>
    <phoneticPr fontId="3" type="noConversion"/>
  </si>
  <si>
    <t>FP02422</t>
    <phoneticPr fontId="3" type="noConversion"/>
  </si>
  <si>
    <t>4/21-4/28X</t>
    <phoneticPr fontId="3" type="noConversion"/>
  </si>
  <si>
    <t>FP82169R</t>
    <phoneticPr fontId="4" type="noConversion"/>
  </si>
  <si>
    <t>14T AW</t>
    <phoneticPr fontId="3" type="noConversion"/>
  </si>
  <si>
    <t>20TA+AX?</t>
    <phoneticPr fontId="3" type="noConversion"/>
  </si>
  <si>
    <t>75/72 SRR5</t>
    <phoneticPr fontId="3" type="noConversion"/>
  </si>
  <si>
    <t>4/7-5/15X</t>
    <phoneticPr fontId="3" type="noConversion"/>
  </si>
  <si>
    <t>FD2F43L2K</t>
    <phoneticPr fontId="3" type="noConversion"/>
  </si>
  <si>
    <t>FP80141(L57,32T</t>
    <phoneticPr fontId="3" type="noConversion"/>
  </si>
  <si>
    <t>5/4-6/30</t>
    <phoneticPr fontId="3" type="noConversion"/>
  </si>
  <si>
    <t>250/48 CE</t>
    <phoneticPr fontId="3" type="noConversion"/>
  </si>
  <si>
    <t>75/72 PDR(Petal</t>
    <phoneticPr fontId="3" type="noConversion"/>
  </si>
  <si>
    <t>FD2F30582</t>
    <phoneticPr fontId="3" type="noConversion"/>
  </si>
  <si>
    <t>FP11917R(C02</t>
    <phoneticPr fontId="3" type="noConversion"/>
  </si>
  <si>
    <t>6/1-6/10X</t>
    <phoneticPr fontId="3" type="noConversion"/>
  </si>
  <si>
    <t>Aug出貨需求</t>
    <phoneticPr fontId="3" type="noConversion"/>
  </si>
  <si>
    <t>均一等</t>
    <phoneticPr fontId="3" type="noConversion"/>
  </si>
  <si>
    <t>FD2F1TC3Y</t>
    <phoneticPr fontId="3" type="noConversion"/>
  </si>
  <si>
    <t>66T單</t>
    <phoneticPr fontId="3" type="noConversion"/>
  </si>
  <si>
    <t>FD2F1MX1</t>
    <phoneticPr fontId="3" type="noConversion"/>
  </si>
  <si>
    <t>60T單,6月初開始交貨</t>
    <phoneticPr fontId="3" type="noConversion"/>
  </si>
  <si>
    <t>150/48/2 SDR 經用</t>
    <phoneticPr fontId="3" type="noConversion"/>
  </si>
  <si>
    <t>150/48/2 SDR 緯用</t>
    <phoneticPr fontId="3" type="noConversion"/>
  </si>
  <si>
    <t>FD2F6IB1</t>
    <phoneticPr fontId="3" type="noConversion"/>
  </si>
  <si>
    <t>FD2F6ID2</t>
    <phoneticPr fontId="3" type="noConversion"/>
  </si>
  <si>
    <t>FD2F7E03K</t>
    <phoneticPr fontId="3" type="noConversion"/>
  </si>
  <si>
    <t>150/48/2 CE</t>
    <phoneticPr fontId="3" type="noConversion"/>
  </si>
  <si>
    <t>Novalfa/Symaco</t>
  </si>
  <si>
    <t>FD2F7C71</t>
    <phoneticPr fontId="3" type="noConversion"/>
  </si>
  <si>
    <t>Toray</t>
    <phoneticPr fontId="3" type="noConversion"/>
  </si>
  <si>
    <t>Y</t>
    <phoneticPr fontId="3" type="noConversion"/>
  </si>
  <si>
    <t>FP81390R, 114T</t>
    <phoneticPr fontId="3" type="noConversion"/>
  </si>
  <si>
    <t>125/72 SDR</t>
    <phoneticPr fontId="3" type="noConversion"/>
  </si>
  <si>
    <t>A+AX14T,AL緯</t>
    <phoneticPr fontId="3" type="noConversion"/>
  </si>
  <si>
    <t>FP81553</t>
    <phoneticPr fontId="3" type="noConversion"/>
  </si>
  <si>
    <t>130/36 BK</t>
    <phoneticPr fontId="3" type="noConversion"/>
  </si>
  <si>
    <t>FD2F1XM2</t>
  </si>
  <si>
    <t>FD2F29H2T</t>
  </si>
  <si>
    <t>FD05SFR4</t>
  </si>
  <si>
    <t>FD2F43Q2</t>
  </si>
  <si>
    <t>FD2FM4J2</t>
  </si>
  <si>
    <t>FD2FM4M2</t>
  </si>
  <si>
    <t>FD2G43E2</t>
  </si>
  <si>
    <t>FD2G43N2</t>
  </si>
  <si>
    <t>FD2G43N8</t>
  </si>
  <si>
    <t>FD2G43P2</t>
  </si>
  <si>
    <t>FD2G6IF8</t>
  </si>
  <si>
    <t>FD2G6IG8</t>
  </si>
  <si>
    <t>FD2G6IH8</t>
  </si>
  <si>
    <t>FD2G6II8</t>
  </si>
  <si>
    <t>JH冠齊純SET中立包AW16T</t>
    <phoneticPr fontId="4" type="noConversion"/>
  </si>
  <si>
    <t>FD2F6IJ1A</t>
  </si>
  <si>
    <t>FD2FM4K2</t>
  </si>
  <si>
    <t>(JIMMY)(W:1.0)Z撚</t>
  </si>
  <si>
    <t>FD2FM4L2</t>
  </si>
  <si>
    <t>(JIMMY)(W:1.0)S撚</t>
  </si>
  <si>
    <t>FD2G1XU8</t>
  </si>
  <si>
    <t>FD2G43E8</t>
  </si>
  <si>
    <t>FD2F29J2</t>
  </si>
  <si>
    <t>FD2F42J2R</t>
  </si>
  <si>
    <t>FD2FM0W1</t>
  </si>
  <si>
    <t>FD2F6IJ1A</t>
    <phoneticPr fontId="4" type="noConversion"/>
  </si>
  <si>
    <t>L</t>
    <phoneticPr fontId="3" type="noConversion"/>
  </si>
  <si>
    <t>FP02312</t>
    <phoneticPr fontId="3" type="noConversion"/>
  </si>
  <si>
    <t>FP12901R</t>
    <phoneticPr fontId="3" type="noConversion"/>
  </si>
  <si>
    <t>5/21-5/28X</t>
    <phoneticPr fontId="3" type="noConversion"/>
  </si>
  <si>
    <t>Clare</t>
    <phoneticPr fontId="4" type="noConversion"/>
  </si>
  <si>
    <t>100/36 SDr</t>
    <phoneticPr fontId="4" type="noConversion"/>
  </si>
  <si>
    <t>150/48 SDr</t>
    <phoneticPr fontId="4" type="noConversion"/>
  </si>
  <si>
    <t>85/36 SDR</t>
    <phoneticPr fontId="3" type="noConversion"/>
  </si>
  <si>
    <t>FD2F6IE2Q</t>
  </si>
  <si>
    <t>(KAI)T結(W:5.5)缺油</t>
  </si>
  <si>
    <t>FD2F28C2R</t>
  </si>
  <si>
    <t>FD2F60281</t>
  </si>
  <si>
    <t>(BPAFREE)(ALEX)(W:5.0)PW60281</t>
  </si>
  <si>
    <t>FD2F60292</t>
  </si>
  <si>
    <t>(BPAFREE)(ALEX)(W:5.0)PW60292</t>
  </si>
  <si>
    <t>FD2F7UC5</t>
  </si>
  <si>
    <t>FD2F9VH2</t>
  </si>
  <si>
    <t>FD2FA062</t>
  </si>
  <si>
    <t>FD2FM4N2</t>
  </si>
  <si>
    <t>50d/32f PFR</t>
  </si>
  <si>
    <t>FD2FM4P2</t>
  </si>
  <si>
    <t>FD2G29J2</t>
  </si>
  <si>
    <t>FD2G29J8</t>
  </si>
  <si>
    <t>FD2G7UC0</t>
  </si>
  <si>
    <t>FD2G7UC2</t>
  </si>
  <si>
    <t>FD2G7UC5</t>
  </si>
  <si>
    <t>FD2G9VI1</t>
  </si>
  <si>
    <t>150d/48f SDR4</t>
  </si>
  <si>
    <t>由2G43M1改標</t>
  </si>
  <si>
    <t>FD2GA062</t>
  </si>
  <si>
    <t>FD2GM4P2</t>
  </si>
  <si>
    <t>FP82179R</t>
    <phoneticPr fontId="3" type="noConversion"/>
  </si>
  <si>
    <t>6/3-6/20X</t>
    <phoneticPr fontId="4" type="noConversion"/>
  </si>
  <si>
    <t>4/29-6/10X</t>
    <phoneticPr fontId="3" type="noConversion"/>
  </si>
  <si>
    <t>經編 SET中噴 迪</t>
    <phoneticPr fontId="4" type="noConversion"/>
  </si>
  <si>
    <t>經編 SET中噴30T迪</t>
    <phoneticPr fontId="4" type="noConversion"/>
  </si>
  <si>
    <t>5T AW,158d, AL寬</t>
    <phoneticPr fontId="3" type="noConversion"/>
  </si>
  <si>
    <t>120/72 SRR5,41T</t>
    <phoneticPr fontId="3" type="noConversion"/>
  </si>
  <si>
    <t>75/72 SR6</t>
    <phoneticPr fontId="3" type="noConversion"/>
  </si>
  <si>
    <t>FP81631R</t>
    <phoneticPr fontId="3" type="noConversion"/>
  </si>
  <si>
    <t>9180kg/組, JH, 倒筒不加R</t>
    <phoneticPr fontId="4" type="noConversion"/>
  </si>
  <si>
    <t>AL, AW*3700pcs(18.5T</t>
    <phoneticPr fontId="4" type="noConversion"/>
  </si>
  <si>
    <t>FD2F7E13K</t>
    <phoneticPr fontId="4" type="noConversion"/>
  </si>
  <si>
    <t>FP82659</t>
    <phoneticPr fontId="3" type="noConversion"/>
  </si>
  <si>
    <t>6/8-6/18X</t>
    <phoneticPr fontId="3" type="noConversion"/>
  </si>
  <si>
    <t>FD2F6IQ2</t>
    <phoneticPr fontId="3" type="noConversion"/>
  </si>
  <si>
    <t>FD2F43R2</t>
    <phoneticPr fontId="4" type="noConversion"/>
  </si>
  <si>
    <t>FD2FA072</t>
    <phoneticPr fontId="3" type="noConversion"/>
  </si>
  <si>
    <t>FD2F08S2</t>
    <phoneticPr fontId="3" type="noConversion"/>
  </si>
  <si>
    <t>FP80148R(L57)</t>
    <phoneticPr fontId="3" type="noConversion"/>
  </si>
  <si>
    <t>50/72 F2FC</t>
    <phoneticPr fontId="3" type="noConversion"/>
  </si>
  <si>
    <t>85/72 F2FC</t>
    <phoneticPr fontId="3" type="noConversion"/>
  </si>
  <si>
    <t>AFK</t>
    <phoneticPr fontId="3" type="noConversion"/>
  </si>
  <si>
    <t>75/72 F2FC</t>
    <phoneticPr fontId="3" type="noConversion"/>
  </si>
  <si>
    <t>7T AW挑G</t>
    <phoneticPr fontId="3" type="noConversion"/>
  </si>
  <si>
    <t>FP12902R</t>
    <phoneticPr fontId="3" type="noConversion"/>
  </si>
  <si>
    <t>6/15-6/25X</t>
    <phoneticPr fontId="3" type="noConversion"/>
  </si>
  <si>
    <t>FP82169R吃空</t>
    <phoneticPr fontId="4" type="noConversion"/>
  </si>
  <si>
    <t>FD2F7E22</t>
    <phoneticPr fontId="4" type="noConversion"/>
  </si>
  <si>
    <t>FD2F6IT2K</t>
    <phoneticPr fontId="3" type="noConversion"/>
  </si>
  <si>
    <t>FD2F30642</t>
    <phoneticPr fontId="3" type="noConversion"/>
  </si>
  <si>
    <t>FD2F30662</t>
    <phoneticPr fontId="3" type="noConversion"/>
  </si>
  <si>
    <t>FP11042R(C02</t>
    <phoneticPr fontId="3" type="noConversion"/>
  </si>
  <si>
    <t>FD2F43S2</t>
    <phoneticPr fontId="4" type="noConversion"/>
  </si>
  <si>
    <t>FD2F08S2</t>
  </si>
  <si>
    <t>50d/36f SDr</t>
  </si>
  <si>
    <t>(JIMMY-H)T結(W:4.0)</t>
  </si>
  <si>
    <t>FD2F1MX1Y</t>
  </si>
  <si>
    <t>(ALEX)(W:4.0)</t>
  </si>
  <si>
    <t>FD2F29A2R</t>
  </si>
  <si>
    <t>FD2F30582</t>
  </si>
  <si>
    <t>(BPAFREE)(W:5.0)PT30582</t>
  </si>
  <si>
    <t>FD2F30642</t>
  </si>
  <si>
    <t>(BPAFREE)(W:5.0)PT30642</t>
  </si>
  <si>
    <t>FD2F43R2</t>
  </si>
  <si>
    <t>75d/72f/2 SDr</t>
  </si>
  <si>
    <t>FD2F43S2</t>
  </si>
  <si>
    <t>FD2F6IJ1</t>
  </si>
  <si>
    <t>FD2F6IK2K</t>
  </si>
  <si>
    <t>FD2F6IL2K</t>
  </si>
  <si>
    <t>FD2F6IM2K</t>
  </si>
  <si>
    <t>FD2F6IN2K</t>
  </si>
  <si>
    <t>FD05CE09</t>
  </si>
  <si>
    <t>FD2F6IQ2</t>
  </si>
  <si>
    <t>150d/48f/2 CE</t>
  </si>
  <si>
    <t>FD2F6IR2K</t>
  </si>
  <si>
    <t>FD2F7E13K</t>
  </si>
  <si>
    <t>FD2F9VG2</t>
  </si>
  <si>
    <t>(W:1.0)</t>
  </si>
  <si>
    <t>FD2F9VH2S</t>
  </si>
  <si>
    <t>FD2F9VK2</t>
  </si>
  <si>
    <t>75d/72f/2 PFDR</t>
  </si>
  <si>
    <t>FD2FA072</t>
  </si>
  <si>
    <t>FD2FM3G2</t>
  </si>
  <si>
    <t>FD2FM4A2S</t>
  </si>
  <si>
    <t>(JIMMY)(W:0.15)</t>
  </si>
  <si>
    <t>FD2FM4Q2</t>
  </si>
  <si>
    <t>75d/72f/2 ESDR</t>
  </si>
  <si>
    <t>(JIMMY)(W:0.3)</t>
  </si>
  <si>
    <t>FD2FM4R3</t>
  </si>
  <si>
    <t>FD2FM4S2</t>
  </si>
  <si>
    <t>FD2FM4U2</t>
  </si>
  <si>
    <t>FD2FM4V2</t>
  </si>
  <si>
    <t>FD2FM4W2</t>
  </si>
  <si>
    <t>(JIMMY)(W:0.8)S撚</t>
  </si>
  <si>
    <t>FD2FM4X2</t>
  </si>
  <si>
    <t>75d/72f SCTR</t>
  </si>
  <si>
    <t>(ALAN)(W:0.5)</t>
  </si>
  <si>
    <t>FD2G08R8</t>
  </si>
  <si>
    <t>FD2G08S2</t>
  </si>
  <si>
    <t>FD2G43K8</t>
  </si>
  <si>
    <t>FD2G43L8</t>
  </si>
  <si>
    <t>FD2G43Q2</t>
  </si>
  <si>
    <t>FD2G43Q8</t>
  </si>
  <si>
    <t>FD2G43R2</t>
  </si>
  <si>
    <t>FD2G43S2</t>
  </si>
  <si>
    <t>FD2G43S8</t>
  </si>
  <si>
    <t>FD2G6IJ1</t>
  </si>
  <si>
    <t>FD2G6IJ8</t>
  </si>
  <si>
    <t>FD2G6IK2</t>
  </si>
  <si>
    <t>FD2G6IK8</t>
  </si>
  <si>
    <t>FD2G6IL2</t>
  </si>
  <si>
    <t>FD2G6IL8</t>
  </si>
  <si>
    <t>FD2G6IM2</t>
  </si>
  <si>
    <t>FD2G6IM8</t>
  </si>
  <si>
    <t>FD2G6IN2</t>
  </si>
  <si>
    <t>FD2G6IN8</t>
  </si>
  <si>
    <t>FD2G6IQ2</t>
  </si>
  <si>
    <t>(ANDY )S結(W:5.0)</t>
  </si>
  <si>
    <t>FD2G6IR2</t>
  </si>
  <si>
    <t>FD2G6IR8</t>
  </si>
  <si>
    <t>FD2G9VG2</t>
  </si>
  <si>
    <t>FD2G9VH8</t>
  </si>
  <si>
    <t>FD2G9VJ3</t>
  </si>
  <si>
    <t>(GLORIA)(由2G6GZ3改標)</t>
  </si>
  <si>
    <t>FD2GA068</t>
  </si>
  <si>
    <t>FD2GM4R3</t>
  </si>
  <si>
    <t>6/15-7/31</t>
    <phoneticPr fontId="3" type="noConversion"/>
  </si>
  <si>
    <t>A14x</t>
    <phoneticPr fontId="4" type="noConversion"/>
  </si>
  <si>
    <t>A13x</t>
    <phoneticPr fontId="4" type="noConversion"/>
  </si>
  <si>
    <t>A09x</t>
    <phoneticPr fontId="4" type="noConversion"/>
  </si>
  <si>
    <t>A08x</t>
    <phoneticPr fontId="4" type="noConversion"/>
  </si>
  <si>
    <t>A07x</t>
    <phoneticPr fontId="4" type="noConversion"/>
  </si>
  <si>
    <t>A15x</t>
    <phoneticPr fontId="4" type="noConversion"/>
  </si>
  <si>
    <t>A21x</t>
    <phoneticPr fontId="4" type="noConversion"/>
  </si>
  <si>
    <t>A20x</t>
    <phoneticPr fontId="4" type="noConversion"/>
  </si>
  <si>
    <t>A19x</t>
    <phoneticPr fontId="4" type="noConversion"/>
  </si>
  <si>
    <t>150/48/2 FBKR</t>
    <phoneticPr fontId="3" type="noConversion"/>
  </si>
  <si>
    <t>FD2F6GQ3 like</t>
    <phoneticPr fontId="3" type="noConversion"/>
  </si>
  <si>
    <t>150/48/2 SR6</t>
    <phoneticPr fontId="3" type="noConversion"/>
  </si>
  <si>
    <t>FD2F6EK3 like</t>
    <phoneticPr fontId="3" type="noConversion"/>
  </si>
  <si>
    <t>sales</t>
    <phoneticPr fontId="3" type="noConversion"/>
  </si>
  <si>
    <t>Sep出貨需求</t>
    <phoneticPr fontId="3" type="noConversion"/>
  </si>
  <si>
    <t>FD2F43S2</t>
    <phoneticPr fontId="3" type="noConversion"/>
  </si>
  <si>
    <t>FD2F41S3</t>
    <phoneticPr fontId="3" type="noConversion"/>
  </si>
  <si>
    <t>FD2F6FJ3</t>
    <phoneticPr fontId="3" type="noConversion"/>
  </si>
  <si>
    <t>FD2F6GQ3</t>
    <phoneticPr fontId="3" type="noConversion"/>
  </si>
  <si>
    <t>FD2F43R2</t>
    <phoneticPr fontId="3" type="noConversion"/>
  </si>
  <si>
    <t>150/48/2 HC</t>
    <phoneticPr fontId="3" type="noConversion"/>
  </si>
  <si>
    <t>要開</t>
    <phoneticPr fontId="3" type="noConversion"/>
  </si>
  <si>
    <t>3-6月平均出貨</t>
    <phoneticPr fontId="3" type="noConversion"/>
  </si>
  <si>
    <t>SET35/10 Alex</t>
    <phoneticPr fontId="4" type="noConversion"/>
  </si>
  <si>
    <t>6/1-7/31</t>
    <phoneticPr fontId="3" type="noConversion"/>
  </si>
  <si>
    <t>6/8-6/30X</t>
    <phoneticPr fontId="3" type="noConversion"/>
  </si>
  <si>
    <t>250/48 FBKR</t>
    <phoneticPr fontId="3" type="noConversion"/>
  </si>
  <si>
    <t>FP82xxx</t>
    <phoneticPr fontId="3" type="noConversion"/>
  </si>
  <si>
    <t>6/17-6/24X</t>
    <phoneticPr fontId="3" type="noConversion"/>
  </si>
  <si>
    <t>FP82781</t>
    <phoneticPr fontId="4" type="noConversion"/>
  </si>
  <si>
    <t>FD2F6IN2K</t>
    <phoneticPr fontId="4" type="noConversion"/>
  </si>
  <si>
    <t>250/48 SR6</t>
    <phoneticPr fontId="3" type="noConversion"/>
  </si>
  <si>
    <t>FP00413(52D</t>
    <phoneticPr fontId="3" type="noConversion"/>
  </si>
  <si>
    <t>125/72 F2FC</t>
    <phoneticPr fontId="3" type="noConversion"/>
  </si>
  <si>
    <t>FP01436(52D</t>
    <phoneticPr fontId="3" type="noConversion"/>
  </si>
  <si>
    <t>J07x</t>
    <phoneticPr fontId="4" type="noConversion"/>
  </si>
  <si>
    <t>J09x</t>
    <phoneticPr fontId="4" type="noConversion"/>
  </si>
  <si>
    <t>FP10029R(C02</t>
    <phoneticPr fontId="3" type="noConversion"/>
  </si>
  <si>
    <t>FD2F20352</t>
    <phoneticPr fontId="3" type="noConversion"/>
  </si>
  <si>
    <t>FD2F1TC3Z</t>
    <phoneticPr fontId="3" type="noConversion"/>
  </si>
  <si>
    <t>FP12027R(C02</t>
    <phoneticPr fontId="3" type="noConversion"/>
  </si>
  <si>
    <t>A03</t>
    <phoneticPr fontId="3" type="noConversion"/>
  </si>
  <si>
    <t>A04</t>
    <phoneticPr fontId="3" type="noConversion"/>
  </si>
  <si>
    <t>A07</t>
    <phoneticPr fontId="3" type="noConversion"/>
  </si>
  <si>
    <t>T12</t>
    <phoneticPr fontId="3" type="noConversion"/>
  </si>
  <si>
    <t>T13</t>
    <phoneticPr fontId="3" type="noConversion"/>
  </si>
  <si>
    <t>T09</t>
    <phoneticPr fontId="3" type="noConversion"/>
  </si>
  <si>
    <t>120/72 PDR</t>
    <phoneticPr fontId="3" type="noConversion"/>
  </si>
  <si>
    <t>6/22-7/2X</t>
    <phoneticPr fontId="3" type="noConversion"/>
  </si>
  <si>
    <t>FD2F08T2G</t>
    <phoneticPr fontId="3" type="noConversion"/>
  </si>
  <si>
    <t>FD2FA092G</t>
    <phoneticPr fontId="3" type="noConversion"/>
  </si>
  <si>
    <t>FD2F43T2</t>
    <phoneticPr fontId="3" type="noConversion"/>
  </si>
  <si>
    <t>FD2F6IV2K</t>
    <phoneticPr fontId="4" type="noConversion"/>
  </si>
  <si>
    <t>6/22-7/31</t>
    <phoneticPr fontId="4" type="noConversion"/>
  </si>
  <si>
    <t>FP82175R(55B</t>
    <phoneticPr fontId="4" type="noConversion"/>
  </si>
  <si>
    <t>FD2F7E31</t>
    <phoneticPr fontId="3" type="noConversion"/>
  </si>
  <si>
    <t>FP82180R(55B</t>
    <phoneticPr fontId="4" type="noConversion"/>
  </si>
  <si>
    <t>FD2F6RP2</t>
    <phoneticPr fontId="3" type="noConversion"/>
  </si>
  <si>
    <t>6/25-7/15X</t>
    <phoneticPr fontId="3" type="noConversion"/>
  </si>
  <si>
    <t>FD2F1TC3Z</t>
  </si>
  <si>
    <t>FD2F1YR2S</t>
  </si>
  <si>
    <t>(PATTY)T結(W:4.0)紗徑異常</t>
  </si>
  <si>
    <t>FD2F1YR2W</t>
  </si>
  <si>
    <t>(PATTY)T結(W:4.0)蛛網異常</t>
  </si>
  <si>
    <t>FD2F28U2R</t>
  </si>
  <si>
    <t>FD2F43T2</t>
  </si>
  <si>
    <t>FD2F6IT2K</t>
  </si>
  <si>
    <t>FD2F6IU2K</t>
  </si>
  <si>
    <t>FD2F6IV2K</t>
  </si>
  <si>
    <t>FD2F6RP2</t>
  </si>
  <si>
    <t>(ALEX)(W:5.5)</t>
  </si>
  <si>
    <t>FD2F7E22</t>
  </si>
  <si>
    <t>FD05SR11</t>
  </si>
  <si>
    <t>FD2F7E31</t>
  </si>
  <si>
    <t>165d/48f/2 SR6</t>
  </si>
  <si>
    <t>FD2FA092G</t>
  </si>
  <si>
    <t>FD2FM4Y2</t>
  </si>
  <si>
    <t>50d/36f CDR</t>
  </si>
  <si>
    <t>FD2FM5B2</t>
  </si>
  <si>
    <t>75d/72f/2 PSM</t>
  </si>
  <si>
    <t>FD2FM5D1</t>
  </si>
  <si>
    <t>150d/48f SDC</t>
  </si>
  <si>
    <t>(ALEX)(W:5.0)</t>
  </si>
  <si>
    <t>FD2G08S8</t>
  </si>
  <si>
    <t>FD2G28C8</t>
  </si>
  <si>
    <t>FD2G29A8</t>
  </si>
  <si>
    <t>FD2G60281X</t>
  </si>
  <si>
    <t>FD2G60292X</t>
  </si>
  <si>
    <t>FD2G6IT2</t>
  </si>
  <si>
    <t>FD2G6IT8</t>
  </si>
  <si>
    <t>FD2G6IU2</t>
  </si>
  <si>
    <t>FD2G6IU8</t>
  </si>
  <si>
    <t>FD2G6RP2</t>
  </si>
  <si>
    <t>FD2G7E13</t>
  </si>
  <si>
    <t>FD2G7E22</t>
  </si>
  <si>
    <t>FD2GA072</t>
  </si>
  <si>
    <t>FD2GA078</t>
  </si>
  <si>
    <t>150/144 FCT</t>
    <phoneticPr fontId="3" type="noConversion"/>
  </si>
  <si>
    <t>12T AW</t>
    <phoneticPr fontId="3" type="noConversion"/>
  </si>
  <si>
    <t>125/72HC+125/72FDR</t>
  </si>
  <si>
    <t>FP81858+81360R</t>
    <phoneticPr fontId="3" type="noConversion"/>
  </si>
  <si>
    <t>5T AW</t>
    <phoneticPr fontId="3" type="noConversion"/>
  </si>
  <si>
    <t>FP81392R, 吃空</t>
    <phoneticPr fontId="3" type="noConversion"/>
  </si>
  <si>
    <t>wooly中噴(?</t>
    <phoneticPr fontId="4" type="noConversion"/>
  </si>
  <si>
    <t>6/15-7/15</t>
    <phoneticPr fontId="3" type="noConversion"/>
  </si>
  <si>
    <t>4/21-</t>
    <phoneticPr fontId="3" type="noConversion"/>
  </si>
  <si>
    <t>5/1-</t>
    <phoneticPr fontId="3" type="noConversion"/>
  </si>
  <si>
    <t>FD2F6IX1</t>
    <phoneticPr fontId="4" type="noConversion"/>
  </si>
  <si>
    <t>FD2F6IK2K</t>
    <phoneticPr fontId="4" type="noConversion"/>
  </si>
  <si>
    <t>FP82177R(L56</t>
    <phoneticPr fontId="4" type="noConversion"/>
  </si>
  <si>
    <t>6/2-6/21X</t>
    <phoneticPr fontId="3" type="noConversion"/>
  </si>
  <si>
    <t>6/17-7/31</t>
    <phoneticPr fontId="4" type="noConversion"/>
  </si>
  <si>
    <t>FP82184R(L56</t>
    <phoneticPr fontId="4" type="noConversion"/>
  </si>
  <si>
    <t>FD2F6IW2K</t>
  </si>
  <si>
    <t>FD2F6IW2K</t>
    <phoneticPr fontId="4" type="noConversion"/>
  </si>
  <si>
    <t>FD2F6IU2K</t>
    <phoneticPr fontId="4" type="noConversion"/>
  </si>
  <si>
    <t>4/29-6/12X</t>
    <phoneticPr fontId="3" type="noConversion"/>
  </si>
  <si>
    <t>4/29-6/9X</t>
    <phoneticPr fontId="3" type="noConversion"/>
  </si>
  <si>
    <t>6/8-7/31</t>
    <phoneticPr fontId="3" type="noConversion"/>
  </si>
  <si>
    <t>6/5-6/26X</t>
    <phoneticPr fontId="3" type="noConversion"/>
  </si>
  <si>
    <t>6/27-7/31</t>
    <phoneticPr fontId="3" type="noConversion"/>
  </si>
  <si>
    <t xml:space="preserve">FD2F6IY2K </t>
    <phoneticPr fontId="4" type="noConversion"/>
  </si>
  <si>
    <t xml:space="preserve">FD2F6IS2K </t>
    <phoneticPr fontId="4" type="noConversion"/>
  </si>
  <si>
    <t>6/25-7/31</t>
    <phoneticPr fontId="4" type="noConversion"/>
  </si>
  <si>
    <t>6/1-6/23X</t>
    <phoneticPr fontId="4" type="noConversion"/>
  </si>
  <si>
    <t>FD05F2C1</t>
  </si>
  <si>
    <t>FD2F08T2</t>
  </si>
  <si>
    <t>50d/72f F2FC</t>
  </si>
  <si>
    <t>(CLARE)T結(W:2.0)</t>
  </si>
  <si>
    <t>FD2F08T2G</t>
  </si>
  <si>
    <t>FD2F42U2R</t>
  </si>
  <si>
    <t>FD2F6IS2K</t>
  </si>
  <si>
    <t>FD2F6IX1</t>
  </si>
  <si>
    <t>(ALEX)T結(W:5.5)</t>
  </si>
  <si>
    <t>FD2F6IY2K</t>
  </si>
  <si>
    <t>(YKK)T結(W:5.5)</t>
  </si>
  <si>
    <t>FD2FA082</t>
  </si>
  <si>
    <t>(紹容)S結(W:5.0)</t>
  </si>
  <si>
    <t>FD2FA092</t>
  </si>
  <si>
    <t>FD2FM5A2</t>
  </si>
  <si>
    <t>FD2FM5C2</t>
  </si>
  <si>
    <t>100d/72f PFM</t>
  </si>
  <si>
    <t>FD2G28U8</t>
  </si>
  <si>
    <t>FD2G6IQ8</t>
  </si>
  <si>
    <t>FD2G6IV2</t>
  </si>
  <si>
    <t>FD2G6IW2</t>
  </si>
  <si>
    <t>FD2G7E18</t>
  </si>
  <si>
    <t>FD2G7E31</t>
  </si>
  <si>
    <t>FD2G9VL2</t>
  </si>
  <si>
    <t>150d/48f SDR5</t>
  </si>
  <si>
    <t>*</t>
  </si>
  <si>
    <t>FD2GA082</t>
  </si>
  <si>
    <t>FD2GA088</t>
  </si>
  <si>
    <t>FD2F6IR2K</t>
    <phoneticPr fontId="4" type="noConversion"/>
  </si>
  <si>
    <t>FD2F6IM2K</t>
    <phoneticPr fontId="4" type="noConversion"/>
  </si>
  <si>
    <t>FD2F6ID2 like</t>
    <phoneticPr fontId="4" type="noConversion"/>
  </si>
  <si>
    <t>7/16-7/31</t>
    <phoneticPr fontId="3" type="noConversion"/>
  </si>
  <si>
    <t>AW28T, Clare</t>
    <phoneticPr fontId="4" type="noConversion"/>
  </si>
  <si>
    <t>FD2F43R2G</t>
  </si>
  <si>
    <t>FD2FM4Z2</t>
  </si>
  <si>
    <t>FD2G6IX1</t>
  </si>
  <si>
    <t>FD2F60312</t>
    <phoneticPr fontId="3" type="noConversion"/>
  </si>
  <si>
    <t>FD2G60312</t>
    <phoneticPr fontId="3" type="noConversion"/>
  </si>
  <si>
    <t>FD2F43U3</t>
    <phoneticPr fontId="3" type="noConversion"/>
  </si>
  <si>
    <t>7/3-7/12X</t>
    <phoneticPr fontId="3" type="noConversion"/>
  </si>
  <si>
    <t>7/25-8/10X</t>
    <phoneticPr fontId="3" type="noConversion"/>
  </si>
  <si>
    <t>6/3-6/21X</t>
    <phoneticPr fontId="4" type="noConversion"/>
  </si>
  <si>
    <t>250/48 WTR</t>
    <phoneticPr fontId="3" type="noConversion"/>
  </si>
  <si>
    <t>150/48 WTR22</t>
    <phoneticPr fontId="3" type="noConversion"/>
  </si>
  <si>
    <t>150/48/2 WTR22</t>
    <phoneticPr fontId="3" type="noConversion"/>
  </si>
  <si>
    <t>AW 5T</t>
    <phoneticPr fontId="3" type="noConversion"/>
  </si>
  <si>
    <t>FP82544(吃空</t>
    <phoneticPr fontId="3" type="noConversion"/>
  </si>
  <si>
    <t>虹妤</t>
  </si>
  <si>
    <t>虹妤</t>
    <phoneticPr fontId="4" type="noConversion"/>
  </si>
  <si>
    <t>FD2F3VJ1 like</t>
    <phoneticPr fontId="3" type="noConversion"/>
  </si>
  <si>
    <t>FD2F6CA2 like</t>
    <phoneticPr fontId="3" type="noConversion"/>
  </si>
  <si>
    <t>AW 10T(收尾)</t>
    <phoneticPr fontId="3" type="noConversion"/>
  </si>
  <si>
    <t>FP81388R</t>
  </si>
  <si>
    <t>125/48 SDR2</t>
    <phoneticPr fontId="3" type="noConversion"/>
  </si>
  <si>
    <t>7/7-7/17X</t>
    <phoneticPr fontId="3" type="noConversion"/>
  </si>
  <si>
    <t>PV, 4.5%</t>
    <phoneticPr fontId="3" type="noConversion"/>
  </si>
  <si>
    <t>150/48/2 FBKR, 4.5%</t>
    <phoneticPr fontId="3" type="noConversion"/>
  </si>
  <si>
    <t>AL, Linda</t>
    <phoneticPr fontId="3" type="noConversion"/>
  </si>
  <si>
    <t>FP83025R&gt;L48</t>
    <phoneticPr fontId="4" type="noConversion"/>
  </si>
  <si>
    <t>7/21-7/31</t>
    <phoneticPr fontId="3" type="noConversion"/>
  </si>
  <si>
    <t>4sec</t>
    <phoneticPr fontId="3" type="noConversion"/>
  </si>
  <si>
    <t>8sec</t>
    <phoneticPr fontId="3" type="noConversion"/>
  </si>
  <si>
    <t>FP81390R</t>
    <phoneticPr fontId="3" type="noConversion"/>
  </si>
  <si>
    <t>織染3T AW</t>
    <phoneticPr fontId="3" type="noConversion"/>
  </si>
  <si>
    <t>2026/06/30結存重量(含鎖碼)</t>
  </si>
  <si>
    <t>2026/06/30結存數量(含鎖碼)</t>
  </si>
  <si>
    <t>FD2F28C2T</t>
  </si>
  <si>
    <t>FD2G6IS2</t>
  </si>
  <si>
    <t>A+AX 40T</t>
    <phoneticPr fontId="4" type="noConversion"/>
  </si>
  <si>
    <t>6/22-7/31X</t>
    <phoneticPr fontId="3" type="noConversion"/>
  </si>
  <si>
    <t>20T AW挑G, Clare</t>
    <phoneticPr fontId="3" type="noConversion"/>
  </si>
  <si>
    <t>FP81630R</t>
    <phoneticPr fontId="3" type="noConversion"/>
  </si>
  <si>
    <t>120/72 SR6*</t>
    <phoneticPr fontId="3" type="noConversion"/>
  </si>
  <si>
    <t>75/72 SRR5*</t>
    <phoneticPr fontId="3" type="noConversion"/>
  </si>
  <si>
    <t>7/8-8/13</t>
    <phoneticPr fontId="3" type="noConversion"/>
  </si>
  <si>
    <t xml:space="preserve">AW4050kg,Linda </t>
    <phoneticPr fontId="3" type="noConversion"/>
  </si>
  <si>
    <t>7/10-7/17</t>
    <phoneticPr fontId="3" type="noConversion"/>
  </si>
  <si>
    <t>7/17-7/27X</t>
    <phoneticPr fontId="3" type="noConversion"/>
  </si>
  <si>
    <t>FD2FA102</t>
    <phoneticPr fontId="3" type="noConversion"/>
  </si>
  <si>
    <t>75/48 SDr</t>
    <phoneticPr fontId="3" type="noConversion"/>
  </si>
  <si>
    <t>FD2FA112</t>
    <phoneticPr fontId="3" type="noConversion"/>
  </si>
  <si>
    <t>FD2FA132</t>
    <phoneticPr fontId="3" type="noConversion"/>
  </si>
  <si>
    <t>7/9-7/20X</t>
    <phoneticPr fontId="3" type="noConversion"/>
  </si>
  <si>
    <t>75/72 SDM*</t>
    <phoneticPr fontId="3" type="noConversion"/>
  </si>
  <si>
    <t>125/72 SDR*</t>
    <phoneticPr fontId="3" type="noConversion"/>
  </si>
  <si>
    <t>FD2FA122</t>
    <phoneticPr fontId="3" type="noConversion"/>
  </si>
  <si>
    <t>FD2F29I1 like</t>
    <phoneticPr fontId="4" type="noConversion"/>
  </si>
  <si>
    <t>7/17-7/31</t>
    <phoneticPr fontId="3" type="noConversion"/>
  </si>
  <si>
    <t>FP81384R吃空</t>
    <phoneticPr fontId="4" type="noConversion"/>
  </si>
  <si>
    <t>7/17-8/2</t>
    <phoneticPr fontId="3" type="noConversion"/>
  </si>
  <si>
    <t>FP82661</t>
    <phoneticPr fontId="4" type="noConversion"/>
  </si>
  <si>
    <t>FP02423R</t>
    <phoneticPr fontId="3" type="noConversion"/>
  </si>
  <si>
    <t>150/48 KR5</t>
    <phoneticPr fontId="4" type="noConversion"/>
  </si>
  <si>
    <t>FD2F40V1 like</t>
    <phoneticPr fontId="4" type="noConversion"/>
  </si>
  <si>
    <t>AW 5T, Andy</t>
    <phoneticPr fontId="4" type="noConversion"/>
  </si>
  <si>
    <t>100/72 PFR(Petal</t>
    <phoneticPr fontId="3" type="noConversion"/>
  </si>
  <si>
    <t>FP81387R</t>
    <phoneticPr fontId="3" type="noConversion"/>
  </si>
  <si>
    <t>165/72 PFR</t>
    <phoneticPr fontId="3" type="noConversion"/>
  </si>
  <si>
    <t>7/20-8/5</t>
    <phoneticPr fontId="3" type="noConversion"/>
  </si>
  <si>
    <t xml:space="preserve">AW38T </t>
    <phoneticPr fontId="3" type="noConversion"/>
  </si>
  <si>
    <t>W:4kg,Wooly</t>
    <phoneticPr fontId="4" type="noConversion"/>
  </si>
  <si>
    <t>FD2F29H2G like</t>
    <phoneticPr fontId="4" type="noConversion"/>
  </si>
  <si>
    <t>FD2F43T2 like</t>
    <phoneticPr fontId="3" type="noConversion"/>
  </si>
  <si>
    <t>FP81409R</t>
    <phoneticPr fontId="3" type="noConversion"/>
  </si>
  <si>
    <t>FD2F6IT2K like</t>
    <phoneticPr fontId="3" type="noConversion"/>
  </si>
  <si>
    <t>7/20-7/31</t>
    <phoneticPr fontId="3" type="noConversion"/>
  </si>
  <si>
    <t>6/24-7/19X</t>
    <phoneticPr fontId="3" type="noConversion"/>
  </si>
  <si>
    <t>6/22-7/26X</t>
    <phoneticPr fontId="3" type="noConversion"/>
  </si>
  <si>
    <t>7/27-8/31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</si>
</sst>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_);[Red]\(0.0\)"/>
    <numFmt numFmtId="177" formatCode="0_);[Red]\(0\)"/>
    <numFmt numFmtId="178" formatCode="0.0,\ "/>
    <numFmt numFmtId="179" formatCode="#,###.00,"/>
    <numFmt numFmtId="180" formatCode="_-* #,##0_-;\-* #,##0_-;_-* &quot;-&quot;??_-;_-@_-"/>
    <numFmt numFmtId="181" formatCode="#,###.000,"/>
    <numFmt numFmtId="182" formatCode="#,##0.00_ "/>
    <numFmt numFmtId="183" formatCode="_-* #,##0.0_-;\-* #,##0.0_-;_-* &quot;-&quot;??_-;_-@_-"/>
    <numFmt numFmtId="184" formatCode="0.00_);[Red]\(0.00\)"/>
    <numFmt numFmtId="185" formatCode="m&quot;月&quot;d&quot;日&quot;"/>
    <numFmt numFmtId="186" formatCode="0.0"/>
    <numFmt numFmtId="187" formatCode="#,##0_ "/>
    <numFmt numFmtId="188" formatCode="#,##0.00_);[Red]\(#,##0.00\)"/>
    <numFmt numFmtId="189" formatCode="#,###.0,"/>
  </numFmts>
  <fonts count="4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b/>
      <sz val="10"/>
      <name val="微軟正黑體"/>
      <family val="2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i/>
      <sz val="10"/>
      <name val="微軟正黑體"/>
      <family val="2"/>
      <charset val="136"/>
    </font>
    <font>
      <i/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FF0066"/>
      <name val="標楷體"/>
      <family val="4"/>
      <charset val="136"/>
    </font>
    <font>
      <sz val="1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name val="標楷體"/>
      <family val="4"/>
      <charset val="136"/>
    </font>
    <font>
      <sz val="14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Arial"/>
      <family val="2"/>
    </font>
    <font>
      <b/>
      <sz val="12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sz val="1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9"/>
      <color rgb="FFFF0000"/>
      <name val="微軟正黑體"/>
      <family val="2"/>
      <charset val="136"/>
    </font>
    <font>
      <sz val="11"/>
      <name val="微軟正黑體"/>
      <family val="2"/>
      <charset val="136"/>
    </font>
    <font>
      <u/>
      <sz val="12"/>
      <name val="微軟正黑體"/>
      <family val="2"/>
      <charset val="136"/>
    </font>
    <font>
      <sz val="12"/>
      <color theme="3" tint="0.39997558519241921"/>
      <name val="微軟正黑體"/>
      <family val="2"/>
      <charset val="136"/>
    </font>
    <font>
      <b/>
      <sz val="12"/>
      <color theme="3" tint="0.39997558519241921"/>
      <name val="微軟正黑體"/>
      <family val="2"/>
      <charset val="136"/>
    </font>
    <font>
      <b/>
      <sz val="12"/>
      <name val="微軟正黑體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4" fillId="0" borderId="0"/>
    <xf numFmtId="0" fontId="26" fillId="0" borderId="0" applyNumberFormat="0" applyFill="0" applyBorder="0" applyAlignment="0" applyProtection="0"/>
    <xf numFmtId="0" fontId="24" fillId="0" borderId="0"/>
    <xf numFmtId="0" fontId="29" fillId="0" borderId="0">
      <alignment vertical="center"/>
    </xf>
  </cellStyleXfs>
  <cellXfs count="42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1" xfId="1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5" fillId="0" borderId="1" xfId="0" applyNumberFormat="1" applyFont="1" applyBorder="1">
      <alignment vertical="center"/>
    </xf>
    <xf numFmtId="14" fontId="2" fillId="0" borderId="1" xfId="0" quotePrefix="1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177" fontId="2" fillId="0" borderId="1" xfId="1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4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Protection="1">
      <alignment vertical="center"/>
      <protection locked="0"/>
    </xf>
    <xf numFmtId="14" fontId="2" fillId="5" borderId="1" xfId="0" quotePrefix="1" applyNumberFormat="1" applyFont="1" applyFill="1" applyBorder="1" applyAlignment="1">
      <alignment horizontal="left" vertical="center"/>
    </xf>
    <xf numFmtId="180" fontId="2" fillId="0" borderId="1" xfId="1" applyNumberFormat="1" applyFont="1" applyFill="1" applyBorder="1" applyAlignment="1">
      <alignment vertical="center"/>
    </xf>
    <xf numFmtId="177" fontId="2" fillId="4" borderId="4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>
      <alignment vertical="center"/>
    </xf>
    <xf numFmtId="43" fontId="2" fillId="0" borderId="1" xfId="1" applyFont="1" applyFill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3" fontId="2" fillId="0" borderId="3" xfId="1" applyFont="1" applyFill="1" applyBorder="1" applyAlignment="1">
      <alignment vertical="center"/>
    </xf>
    <xf numFmtId="179" fontId="2" fillId="4" borderId="1" xfId="0" applyNumberFormat="1" applyFont="1" applyFill="1" applyBorder="1">
      <alignment vertical="center"/>
    </xf>
    <xf numFmtId="179" fontId="2" fillId="0" borderId="1" xfId="0" quotePrefix="1" applyNumberFormat="1" applyFont="1" applyBorder="1">
      <alignment vertical="center"/>
    </xf>
    <xf numFmtId="177" fontId="2" fillId="0" borderId="5" xfId="1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9" fontId="2" fillId="5" borderId="1" xfId="0" quotePrefix="1" applyNumberFormat="1" applyFont="1" applyFill="1" applyBorder="1">
      <alignment vertical="center"/>
    </xf>
    <xf numFmtId="179" fontId="2" fillId="0" borderId="1" xfId="0" applyNumberFormat="1" applyFont="1" applyBorder="1" applyProtection="1">
      <alignment vertical="center"/>
      <protection locked="0"/>
    </xf>
    <xf numFmtId="0" fontId="2" fillId="0" borderId="1" xfId="0" applyFont="1" applyBorder="1">
      <alignment vertical="center"/>
    </xf>
    <xf numFmtId="179" fontId="2" fillId="4" borderId="3" xfId="0" applyNumberFormat="1" applyFont="1" applyFill="1" applyBorder="1">
      <alignment vertical="center"/>
    </xf>
    <xf numFmtId="14" fontId="5" fillId="4" borderId="1" xfId="0" quotePrefix="1" applyNumberFormat="1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0" fontId="7" fillId="0" borderId="0" xfId="0" applyFont="1">
      <alignment vertical="center"/>
    </xf>
    <xf numFmtId="177" fontId="2" fillId="5" borderId="1" xfId="1" quotePrefix="1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43" fontId="2" fillId="5" borderId="1" xfId="1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176" fontId="8" fillId="0" borderId="1" xfId="0" applyNumberFormat="1" applyFont="1" applyBorder="1" applyAlignment="1">
      <alignment horizontal="center" vertical="center"/>
    </xf>
    <xf numFmtId="14" fontId="8" fillId="0" borderId="1" xfId="0" quotePrefix="1" applyNumberFormat="1" applyFont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9" fontId="2" fillId="5" borderId="3" xfId="0" applyNumberFormat="1" applyFont="1" applyFill="1" applyBorder="1">
      <alignment vertical="center"/>
    </xf>
    <xf numFmtId="43" fontId="2" fillId="5" borderId="3" xfId="1" applyFont="1" applyFill="1" applyBorder="1" applyAlignment="1">
      <alignment vertical="center"/>
    </xf>
    <xf numFmtId="177" fontId="2" fillId="4" borderId="4" xfId="1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180" fontId="2" fillId="0" borderId="3" xfId="1" applyNumberFormat="1" applyFont="1" applyFill="1" applyBorder="1" applyAlignment="1">
      <alignment vertical="center"/>
    </xf>
    <xf numFmtId="179" fontId="2" fillId="8" borderId="1" xfId="0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180" fontId="2" fillId="4" borderId="4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0" fontId="2" fillId="0" borderId="1" xfId="1" applyNumberFormat="1" applyFont="1" applyFill="1" applyBorder="1" applyAlignment="1">
      <alignment horizontal="right" vertical="center"/>
    </xf>
    <xf numFmtId="179" fontId="2" fillId="0" borderId="5" xfId="0" applyNumberFormat="1" applyFont="1" applyBorder="1">
      <alignment vertical="center"/>
    </xf>
    <xf numFmtId="179" fontId="2" fillId="0" borderId="3" xfId="0" applyNumberFormat="1" applyFont="1" applyBorder="1" applyProtection="1">
      <alignment vertical="center"/>
      <protection locked="0"/>
    </xf>
    <xf numFmtId="177" fontId="2" fillId="0" borderId="0" xfId="0" applyNumberFormat="1" applyFont="1" applyAlignment="1">
      <alignment horizontal="right" vertical="center"/>
    </xf>
    <xf numFmtId="185" fontId="2" fillId="5" borderId="1" xfId="0" quotePrefix="1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79" fontId="9" fillId="9" borderId="1" xfId="0" applyNumberFormat="1" applyFont="1" applyFill="1" applyBorder="1">
      <alignment vertical="center"/>
    </xf>
    <xf numFmtId="179" fontId="10" fillId="0" borderId="3" xfId="0" applyNumberFormat="1" applyFont="1" applyBorder="1">
      <alignment vertical="center"/>
    </xf>
    <xf numFmtId="176" fontId="10" fillId="0" borderId="3" xfId="0" applyNumberFormat="1" applyFont="1" applyBorder="1" applyAlignment="1">
      <alignment horizontal="center" vertical="center"/>
    </xf>
    <xf numFmtId="176" fontId="10" fillId="0" borderId="3" xfId="0" applyNumberFormat="1" applyFont="1" applyBorder="1">
      <alignment vertical="center"/>
    </xf>
    <xf numFmtId="14" fontId="10" fillId="0" borderId="1" xfId="0" quotePrefix="1" applyNumberFormat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2" fillId="0" borderId="3" xfId="0" quotePrefix="1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NumberFormat="1" applyFont="1" applyFill="1" applyBorder="1" applyAlignment="1">
      <alignment horizontal="center" vertical="center"/>
    </xf>
    <xf numFmtId="176" fontId="2" fillId="0" borderId="3" xfId="1" applyNumberFormat="1" applyFont="1" applyFill="1" applyBorder="1" applyAlignment="1">
      <alignment horizontal="center" vertical="center"/>
    </xf>
    <xf numFmtId="179" fontId="10" fillId="0" borderId="1" xfId="0" applyNumberFormat="1" applyFont="1" applyBorder="1">
      <alignment vertical="center"/>
    </xf>
    <xf numFmtId="176" fontId="10" fillId="0" borderId="1" xfId="0" applyNumberFormat="1" applyFont="1" applyBorder="1" applyAlignment="1">
      <alignment horizontal="center" vertical="center"/>
    </xf>
    <xf numFmtId="186" fontId="10" fillId="0" borderId="1" xfId="0" applyNumberFormat="1" applyFont="1" applyBorder="1">
      <alignment vertical="center"/>
    </xf>
    <xf numFmtId="14" fontId="10" fillId="0" borderId="1" xfId="0" applyNumberFormat="1" applyFont="1" applyBorder="1" applyAlignment="1">
      <alignment horizontal="left" vertical="center"/>
    </xf>
    <xf numFmtId="180" fontId="2" fillId="0" borderId="2" xfId="1" applyNumberFormat="1" applyFont="1" applyFill="1" applyBorder="1" applyAlignment="1">
      <alignment horizontal="right" vertical="center"/>
    </xf>
    <xf numFmtId="176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9" fontId="2" fillId="0" borderId="7" xfId="0" applyNumberFormat="1" applyFont="1" applyBorder="1">
      <alignment vertical="center"/>
    </xf>
    <xf numFmtId="179" fontId="9" fillId="0" borderId="1" xfId="0" applyNumberFormat="1" applyFont="1" applyBorder="1">
      <alignment vertical="center"/>
    </xf>
    <xf numFmtId="179" fontId="6" fillId="0" borderId="1" xfId="0" applyNumberFormat="1" applyFont="1" applyBorder="1" applyAlignment="1">
      <alignment horizontal="center" vertical="center"/>
    </xf>
    <xf numFmtId="183" fontId="6" fillId="0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right" vertical="center"/>
    </xf>
    <xf numFmtId="180" fontId="6" fillId="7" borderId="1" xfId="1" applyNumberFormat="1" applyFont="1" applyFill="1" applyBorder="1" applyAlignment="1">
      <alignment horizontal="right" vertical="center"/>
    </xf>
    <xf numFmtId="177" fontId="2" fillId="7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Protection="1">
      <alignment vertical="center"/>
      <protection locked="0"/>
    </xf>
    <xf numFmtId="184" fontId="2" fillId="0" borderId="1" xfId="1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 textRotation="255"/>
    </xf>
    <xf numFmtId="0" fontId="7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177" fontId="2" fillId="8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 applyAlignment="1">
      <alignment horizontal="center" vertical="center" textRotation="255"/>
    </xf>
    <xf numFmtId="177" fontId="2" fillId="4" borderId="1" xfId="0" quotePrefix="1" applyNumberFormat="1" applyFont="1" applyFill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43" fontId="7" fillId="0" borderId="0" xfId="1" applyFont="1" applyFill="1" applyAlignment="1">
      <alignment vertical="center"/>
    </xf>
    <xf numFmtId="177" fontId="7" fillId="0" borderId="0" xfId="1" applyNumberFormat="1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177" fontId="1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87" fontId="12" fillId="0" borderId="0" xfId="0" applyNumberFormat="1" applyFont="1" applyAlignment="1">
      <alignment horizontal="center" vertical="center"/>
    </xf>
    <xf numFmtId="188" fontId="13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right" vertical="center"/>
    </xf>
    <xf numFmtId="0" fontId="12" fillId="10" borderId="1" xfId="0" applyFont="1" applyFill="1" applyBorder="1">
      <alignment vertical="center"/>
    </xf>
    <xf numFmtId="0" fontId="12" fillId="10" borderId="1" xfId="0" applyFont="1" applyFill="1" applyBorder="1" applyAlignment="1">
      <alignment vertical="center" shrinkToFit="1"/>
    </xf>
    <xf numFmtId="0" fontId="12" fillId="10" borderId="1" xfId="0" applyFont="1" applyFill="1" applyBorder="1" applyAlignment="1">
      <alignment horizontal="center" vertical="center"/>
    </xf>
    <xf numFmtId="0" fontId="14" fillId="10" borderId="1" xfId="0" applyFont="1" applyFill="1" applyBorder="1">
      <alignment vertical="center"/>
    </xf>
    <xf numFmtId="0" fontId="13" fillId="10" borderId="1" xfId="0" applyFont="1" applyFill="1" applyBorder="1" applyAlignment="1">
      <alignment horizontal="center" vertical="center"/>
    </xf>
    <xf numFmtId="187" fontId="12" fillId="10" borderId="1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87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182" fontId="13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/>
    </xf>
    <xf numFmtId="179" fontId="2" fillId="0" borderId="2" xfId="0" applyNumberFormat="1" applyFont="1" applyBorder="1">
      <alignment vertical="center"/>
    </xf>
    <xf numFmtId="0" fontId="0" fillId="13" borderId="1" xfId="0" applyFill="1" applyBorder="1" applyAlignment="1">
      <alignment vertical="top"/>
    </xf>
    <xf numFmtId="0" fontId="0" fillId="13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5" borderId="3" xfId="0" applyFont="1" applyFill="1" applyBorder="1" applyAlignment="1">
      <alignment horizontal="center" vertical="center"/>
    </xf>
    <xf numFmtId="14" fontId="2" fillId="8" borderId="1" xfId="0" quotePrefix="1" applyNumberFormat="1" applyFont="1" applyFill="1" applyBorder="1" applyAlignment="1">
      <alignment horizontal="left" vertical="center"/>
    </xf>
    <xf numFmtId="177" fontId="2" fillId="4" borderId="1" xfId="1" quotePrefix="1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179" fontId="2" fillId="5" borderId="7" xfId="0" applyNumberFormat="1" applyFont="1" applyFill="1" applyBorder="1">
      <alignment vertical="center"/>
    </xf>
    <xf numFmtId="43" fontId="2" fillId="4" borderId="1" xfId="1" applyFont="1" applyFill="1" applyBorder="1" applyAlignment="1">
      <alignment vertical="center"/>
    </xf>
    <xf numFmtId="179" fontId="2" fillId="7" borderId="1" xfId="0" applyNumberFormat="1" applyFont="1" applyFill="1" applyBorder="1">
      <alignment vertical="center"/>
    </xf>
    <xf numFmtId="0" fontId="0" fillId="14" borderId="1" xfId="0" applyFill="1" applyBorder="1" applyAlignment="1">
      <alignment vertical="top"/>
    </xf>
    <xf numFmtId="188" fontId="14" fillId="10" borderId="1" xfId="0" applyNumberFormat="1" applyFont="1" applyFill="1" applyBorder="1" applyAlignment="1">
      <alignment horizontal="center" vertical="center"/>
    </xf>
    <xf numFmtId="0" fontId="29" fillId="0" borderId="0" xfId="7">
      <alignment vertical="center"/>
    </xf>
    <xf numFmtId="14" fontId="12" fillId="0" borderId="0" xfId="7" applyNumberFormat="1" applyFont="1" applyAlignment="1">
      <alignment horizontal="right" vertical="center"/>
    </xf>
    <xf numFmtId="0" fontId="12" fillId="10" borderId="1" xfId="7" applyFont="1" applyFill="1" applyBorder="1">
      <alignment vertical="center"/>
    </xf>
    <xf numFmtId="0" fontId="12" fillId="10" borderId="1" xfId="7" applyFont="1" applyFill="1" applyBorder="1" applyAlignment="1">
      <alignment vertical="center" shrinkToFit="1"/>
    </xf>
    <xf numFmtId="0" fontId="12" fillId="10" borderId="1" xfId="7" applyFont="1" applyFill="1" applyBorder="1" applyAlignment="1">
      <alignment horizontal="center" vertical="center"/>
    </xf>
    <xf numFmtId="0" fontId="14" fillId="10" borderId="1" xfId="7" applyFont="1" applyFill="1" applyBorder="1">
      <alignment vertical="center"/>
    </xf>
    <xf numFmtId="0" fontId="13" fillId="10" borderId="1" xfId="7" applyFont="1" applyFill="1" applyBorder="1" applyAlignment="1">
      <alignment horizontal="center" vertical="center"/>
    </xf>
    <xf numFmtId="187" fontId="12" fillId="10" borderId="1" xfId="7" applyNumberFormat="1" applyFont="1" applyFill="1" applyBorder="1" applyAlignment="1">
      <alignment horizontal="center" vertical="center"/>
    </xf>
    <xf numFmtId="0" fontId="14" fillId="0" borderId="0" xfId="7" applyFont="1">
      <alignment vertical="center"/>
    </xf>
    <xf numFmtId="0" fontId="29" fillId="0" borderId="0" xfId="7" applyAlignment="1">
      <alignment horizontal="center" vertical="center" wrapText="1"/>
    </xf>
    <xf numFmtId="3" fontId="12" fillId="0" borderId="0" xfId="7" applyNumberFormat="1" applyFont="1" applyAlignment="1">
      <alignment horizontal="center" vertical="center" wrapText="1"/>
    </xf>
    <xf numFmtId="0" fontId="14" fillId="0" borderId="0" xfId="7" applyFont="1" applyAlignment="1">
      <alignment horizontal="center" vertical="center"/>
    </xf>
    <xf numFmtId="0" fontId="25" fillId="0" borderId="0" xfId="7" applyFont="1" applyAlignment="1">
      <alignment horizontal="center" vertical="center"/>
    </xf>
    <xf numFmtId="3" fontId="25" fillId="0" borderId="0" xfId="7" applyNumberFormat="1" applyFont="1" applyAlignment="1">
      <alignment horizontal="center" vertical="center"/>
    </xf>
    <xf numFmtId="0" fontId="17" fillId="0" borderId="0" xfId="7" applyFont="1" applyAlignment="1">
      <alignment horizontal="right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11" fillId="0" borderId="0" xfId="0" applyFont="1" applyAlignme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9" fontId="11" fillId="0" borderId="1" xfId="3" applyFont="1" applyFill="1" applyBorder="1" applyAlignment="1">
      <alignment horizontal="center" vertical="center"/>
    </xf>
    <xf numFmtId="179" fontId="8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0" fontId="27" fillId="15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5" fillId="0" borderId="1" xfId="0" applyFont="1" applyBorder="1">
      <alignment vertical="center"/>
    </xf>
    <xf numFmtId="179" fontId="5" fillId="4" borderId="1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182" fontId="2" fillId="0" borderId="1" xfId="0" applyNumberFormat="1" applyFont="1" applyBorder="1" applyAlignment="1">
      <alignment horizontal="center" vertical="center"/>
    </xf>
    <xf numFmtId="0" fontId="27" fillId="15" borderId="1" xfId="0" applyFont="1" applyFill="1" applyBorder="1" applyAlignment="1">
      <alignment horizontal="center"/>
    </xf>
    <xf numFmtId="0" fontId="27" fillId="4" borderId="1" xfId="0" applyFont="1" applyFill="1" applyBorder="1" applyAlignment="1">
      <alignment horizontal="center"/>
    </xf>
    <xf numFmtId="0" fontId="27" fillId="0" borderId="0" xfId="0" applyFont="1" applyAlignment="1"/>
    <xf numFmtId="0" fontId="30" fillId="4" borderId="0" xfId="0" applyFont="1" applyFill="1" applyAlignment="1">
      <alignment horizontal="center"/>
    </xf>
    <xf numFmtId="176" fontId="32" fillId="0" borderId="1" xfId="0" applyNumberFormat="1" applyFont="1" applyBorder="1" applyAlignment="1">
      <alignment horizontal="left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Protection="1">
      <alignment vertical="center"/>
      <protection locked="0"/>
    </xf>
    <xf numFmtId="0" fontId="2" fillId="8" borderId="1" xfId="0" applyFont="1" applyFill="1" applyBorder="1" applyAlignment="1">
      <alignment horizontal="center" vertical="center"/>
    </xf>
    <xf numFmtId="184" fontId="2" fillId="8" borderId="1" xfId="1" applyNumberFormat="1" applyFont="1" applyFill="1" applyBorder="1" applyAlignment="1">
      <alignment vertical="center"/>
    </xf>
    <xf numFmtId="176" fontId="2" fillId="7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Protection="1">
      <alignment vertical="center"/>
      <protection locked="0"/>
    </xf>
    <xf numFmtId="14" fontId="2" fillId="7" borderId="1" xfId="0" quotePrefix="1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184" fontId="2" fillId="7" borderId="1" xfId="1" applyNumberFormat="1" applyFont="1" applyFill="1" applyBorder="1" applyAlignment="1">
      <alignment vertical="center"/>
    </xf>
    <xf numFmtId="177" fontId="2" fillId="0" borderId="2" xfId="0" applyNumberFormat="1" applyFont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179" fontId="5" fillId="5" borderId="1" xfId="0" applyNumberFormat="1" applyFont="1" applyFill="1" applyBorder="1">
      <alignment vertical="center"/>
    </xf>
    <xf numFmtId="179" fontId="5" fillId="0" borderId="3" xfId="0" applyNumberFormat="1" applyFont="1" applyBorder="1">
      <alignment vertical="center"/>
    </xf>
    <xf numFmtId="43" fontId="5" fillId="0" borderId="3" xfId="1" applyFont="1" applyFill="1" applyBorder="1" applyAlignment="1">
      <alignment vertical="center"/>
    </xf>
    <xf numFmtId="14" fontId="8" fillId="5" borderId="1" xfId="0" quotePrefix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9" fontId="9" fillId="9" borderId="2" xfId="0" applyNumberFormat="1" applyFont="1" applyFill="1" applyBorder="1">
      <alignment vertical="center"/>
    </xf>
    <xf numFmtId="176" fontId="2" fillId="0" borderId="2" xfId="0" applyNumberFormat="1" applyFont="1" applyBorder="1" applyProtection="1">
      <alignment vertical="center"/>
      <protection locked="0"/>
    </xf>
    <xf numFmtId="0" fontId="2" fillId="7" borderId="7" xfId="0" applyFont="1" applyFill="1" applyBorder="1" applyAlignment="1">
      <alignment horizontal="left" vertical="center"/>
    </xf>
    <xf numFmtId="176" fontId="34" fillId="5" borderId="1" xfId="0" applyNumberFormat="1" applyFont="1" applyFill="1" applyBorder="1" applyAlignment="1">
      <alignment horizontal="left" vertical="center"/>
    </xf>
    <xf numFmtId="179" fontId="5" fillId="4" borderId="3" xfId="0" applyNumberFormat="1" applyFont="1" applyFill="1" applyBorder="1">
      <alignment vertical="center"/>
    </xf>
    <xf numFmtId="14" fontId="2" fillId="4" borderId="1" xfId="0" quotePrefix="1" applyNumberFormat="1" applyFont="1" applyFill="1" applyBorder="1" applyAlignment="1">
      <alignment horizontal="left" vertical="center"/>
    </xf>
    <xf numFmtId="9" fontId="27" fillId="0" borderId="1" xfId="0" applyNumberFormat="1" applyFont="1" applyBorder="1" applyAlignment="1">
      <alignment horizontal="center" vertical="center"/>
    </xf>
    <xf numFmtId="0" fontId="0" fillId="8" borderId="0" xfId="0" applyFill="1">
      <alignment vertical="center"/>
    </xf>
    <xf numFmtId="179" fontId="2" fillId="17" borderId="1" xfId="0" applyNumberFormat="1" applyFont="1" applyFill="1" applyBorder="1">
      <alignment vertical="center"/>
    </xf>
    <xf numFmtId="179" fontId="5" fillId="8" borderId="1" xfId="0" applyNumberFormat="1" applyFont="1" applyFill="1" applyBorder="1">
      <alignment vertical="center"/>
    </xf>
    <xf numFmtId="177" fontId="2" fillId="17" borderId="1" xfId="1" quotePrefix="1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3" fontId="0" fillId="14" borderId="1" xfId="0" applyNumberFormat="1" applyFill="1" applyBorder="1" applyAlignment="1">
      <alignment horizontal="right" vertical="top"/>
    </xf>
    <xf numFmtId="189" fontId="2" fillId="0" borderId="1" xfId="0" applyNumberFormat="1" applyFont="1" applyBorder="1" applyAlignment="1">
      <alignment horizontal="left" vertical="center"/>
    </xf>
    <xf numFmtId="189" fontId="2" fillId="0" borderId="1" xfId="0" applyNumberFormat="1" applyFont="1" applyBorder="1">
      <alignment vertical="center"/>
    </xf>
    <xf numFmtId="189" fontId="2" fillId="0" borderId="1" xfId="1" quotePrefix="1" applyNumberFormat="1" applyFont="1" applyFill="1" applyBorder="1" applyAlignment="1">
      <alignment horizontal="center" vertical="center"/>
    </xf>
    <xf numFmtId="189" fontId="5" fillId="0" borderId="1" xfId="0" quotePrefix="1" applyNumberFormat="1" applyFont="1" applyBorder="1" applyAlignment="1">
      <alignment horizontal="left" vertical="center"/>
    </xf>
    <xf numFmtId="189" fontId="2" fillId="0" borderId="3" xfId="0" applyNumberFormat="1" applyFont="1" applyBorder="1" applyAlignment="1">
      <alignment horizontal="center" vertical="center"/>
    </xf>
    <xf numFmtId="189" fontId="5" fillId="0" borderId="3" xfId="0" applyNumberFormat="1" applyFont="1" applyBorder="1">
      <alignment vertical="center"/>
    </xf>
    <xf numFmtId="189" fontId="2" fillId="0" borderId="3" xfId="1" applyNumberFormat="1" applyFont="1" applyFill="1" applyBorder="1" applyAlignment="1">
      <alignment vertical="center"/>
    </xf>
    <xf numFmtId="189" fontId="2" fillId="0" borderId="1" xfId="0" applyNumberFormat="1" applyFont="1" applyBorder="1" applyAlignment="1">
      <alignment horizontal="right" vertical="center"/>
    </xf>
    <xf numFmtId="189" fontId="2" fillId="0" borderId="4" xfId="0" applyNumberFormat="1" applyFont="1" applyBorder="1" applyAlignment="1">
      <alignment horizontal="right" vertical="center"/>
    </xf>
    <xf numFmtId="189" fontId="5" fillId="0" borderId="4" xfId="0" applyNumberFormat="1" applyFont="1" applyBorder="1" applyAlignment="1">
      <alignment horizontal="right" vertical="center"/>
    </xf>
    <xf numFmtId="189" fontId="5" fillId="0" borderId="1" xfId="0" applyNumberFormat="1" applyFont="1" applyBorder="1" applyAlignment="1">
      <alignment horizontal="right" vertical="center"/>
    </xf>
    <xf numFmtId="189" fontId="2" fillId="4" borderId="1" xfId="0" applyNumberFormat="1" applyFont="1" applyFill="1" applyBorder="1" applyAlignment="1">
      <alignment horizontal="left" vertical="center"/>
    </xf>
    <xf numFmtId="181" fontId="2" fillId="3" borderId="2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4" fontId="5" fillId="5" borderId="1" xfId="0" quotePrefix="1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/>
    </xf>
    <xf numFmtId="179" fontId="2" fillId="0" borderId="7" xfId="0" applyNumberFormat="1" applyFont="1" applyBorder="1" applyAlignment="1">
      <alignment horizontal="left" vertical="center"/>
    </xf>
    <xf numFmtId="177" fontId="2" fillId="5" borderId="7" xfId="1" quotePrefix="1" applyNumberFormat="1" applyFont="1" applyFill="1" applyBorder="1" applyAlignment="1">
      <alignment horizontal="center" vertical="center"/>
    </xf>
    <xf numFmtId="43" fontId="2" fillId="0" borderId="3" xfId="1" applyFont="1" applyFill="1" applyBorder="1" applyAlignment="1">
      <alignment vertical="center" wrapText="1"/>
    </xf>
    <xf numFmtId="0" fontId="7" fillId="0" borderId="4" xfId="0" applyFont="1" applyBorder="1" applyAlignment="1">
      <alignment horizontal="right" vertical="center"/>
    </xf>
    <xf numFmtId="179" fontId="5" fillId="0" borderId="5" xfId="0" applyNumberFormat="1" applyFont="1" applyBorder="1">
      <alignment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7" xfId="0" applyNumberFormat="1" applyFont="1" applyBorder="1" applyAlignment="1">
      <alignment horizontal="left" vertical="center"/>
    </xf>
    <xf numFmtId="177" fontId="2" fillId="0" borderId="5" xfId="1" applyNumberFormat="1" applyFont="1" applyFill="1" applyBorder="1" applyAlignment="1">
      <alignment horizontal="center" vertical="center"/>
    </xf>
    <xf numFmtId="179" fontId="2" fillId="7" borderId="3" xfId="0" applyNumberFormat="1" applyFont="1" applyFill="1" applyBorder="1">
      <alignment vertical="center"/>
    </xf>
    <xf numFmtId="179" fontId="5" fillId="5" borderId="3" xfId="0" applyNumberFormat="1" applyFont="1" applyFill="1" applyBorder="1">
      <alignment vertical="center"/>
    </xf>
    <xf numFmtId="184" fontId="2" fillId="0" borderId="3" xfId="0" applyNumberFormat="1" applyFont="1" applyBorder="1" applyAlignment="1">
      <alignment horizontal="center" vertical="center"/>
    </xf>
    <xf numFmtId="177" fontId="2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7" borderId="7" xfId="0" applyFont="1" applyFill="1" applyBorder="1" applyAlignment="1">
      <alignment horizontal="left" vertical="center"/>
    </xf>
    <xf numFmtId="43" fontId="2" fillId="17" borderId="1" xfId="1" applyFont="1" applyFill="1" applyBorder="1" applyAlignment="1">
      <alignment vertical="center"/>
    </xf>
    <xf numFmtId="14" fontId="2" fillId="0" borderId="2" xfId="0" quotePrefix="1" applyNumberFormat="1" applyFont="1" applyBorder="1" applyAlignment="1">
      <alignment horizontal="left" vertical="center"/>
    </xf>
    <xf numFmtId="184" fontId="2" fillId="0" borderId="2" xfId="1" applyNumberFormat="1" applyFont="1" applyFill="1" applyBorder="1" applyAlignment="1">
      <alignment vertical="center"/>
    </xf>
    <xf numFmtId="180" fontId="2" fillId="0" borderId="2" xfId="1" applyNumberFormat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76" fontId="33" fillId="5" borderId="1" xfId="0" applyNumberFormat="1" applyFont="1" applyFill="1" applyBorder="1" applyAlignment="1">
      <alignment horizontal="left" vertical="center"/>
    </xf>
    <xf numFmtId="177" fontId="2" fillId="17" borderId="1" xfId="0" applyNumberFormat="1" applyFont="1" applyFill="1" applyBorder="1" applyAlignment="1">
      <alignment horizontal="center" vertical="center"/>
    </xf>
    <xf numFmtId="176" fontId="2" fillId="17" borderId="1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right"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177" fontId="2" fillId="7" borderId="4" xfId="0" applyNumberFormat="1" applyFont="1" applyFill="1" applyBorder="1" applyAlignment="1">
      <alignment horizontal="right" vertical="center"/>
    </xf>
    <xf numFmtId="180" fontId="2" fillId="7" borderId="4" xfId="1" applyNumberFormat="1" applyFont="1" applyFill="1" applyBorder="1" applyAlignment="1">
      <alignment horizontal="right" vertical="center"/>
    </xf>
    <xf numFmtId="179" fontId="8" fillId="5" borderId="1" xfId="0" applyNumberFormat="1" applyFont="1" applyFill="1" applyBorder="1">
      <alignment vertical="center"/>
    </xf>
    <xf numFmtId="176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27" fillId="16" borderId="1" xfId="0" applyFont="1" applyFill="1" applyBorder="1" applyAlignment="1">
      <alignment horizontal="left" vertical="center"/>
    </xf>
    <xf numFmtId="0" fontId="27" fillId="16" borderId="1" xfId="0" applyFont="1" applyFill="1" applyBorder="1" applyAlignment="1">
      <alignment horizontal="center" vertical="center"/>
    </xf>
    <xf numFmtId="0" fontId="27" fillId="16" borderId="1" xfId="0" applyFont="1" applyFill="1" applyBorder="1" applyAlignment="1">
      <alignment horizontal="center"/>
    </xf>
    <xf numFmtId="0" fontId="27" fillId="12" borderId="1" xfId="0" applyFont="1" applyFill="1" applyBorder="1" applyAlignment="1">
      <alignment horizontal="left" vertical="center"/>
    </xf>
    <xf numFmtId="0" fontId="27" fillId="12" borderId="1" xfId="0" applyFont="1" applyFill="1" applyBorder="1" applyAlignment="1">
      <alignment horizontal="left"/>
    </xf>
    <xf numFmtId="0" fontId="27" fillId="12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27" fillId="16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17" fontId="11" fillId="0" borderId="1" xfId="0" applyNumberFormat="1" applyFont="1" applyBorder="1" applyAlignment="1">
      <alignment horizontal="left"/>
    </xf>
    <xf numFmtId="0" fontId="36" fillId="0" borderId="1" xfId="5" applyFont="1" applyBorder="1" applyAlignment="1">
      <alignment horizontal="left"/>
    </xf>
    <xf numFmtId="0" fontId="27" fillId="0" borderId="1" xfId="0" applyFont="1" applyBorder="1" applyAlignment="1">
      <alignment horizontal="left" vertical="top"/>
    </xf>
    <xf numFmtId="0" fontId="30" fillId="0" borderId="1" xfId="0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37" fillId="0" borderId="1" xfId="0" applyFont="1" applyBorder="1" applyAlignment="1">
      <alignment horizontal="center" vertical="center"/>
    </xf>
    <xf numFmtId="0" fontId="27" fillId="0" borderId="1" xfId="0" applyFont="1" applyBorder="1" applyAlignment="1" applyProtection="1">
      <alignment horizontal="center" vertical="center"/>
      <protection locked="0"/>
    </xf>
    <xf numFmtId="0" fontId="38" fillId="0" borderId="1" xfId="0" applyFont="1" applyBorder="1" applyAlignment="1" applyProtection="1">
      <alignment horizontal="center" vertical="center"/>
      <protection locked="0"/>
    </xf>
    <xf numFmtId="0" fontId="39" fillId="0" borderId="1" xfId="0" applyFont="1" applyBorder="1" applyAlignment="1">
      <alignment horizontal="center" vertical="center"/>
    </xf>
    <xf numFmtId="177" fontId="35" fillId="0" borderId="0" xfId="0" applyNumberFormat="1" applyFont="1" applyAlignment="1">
      <alignment horizontal="right" vertical="center"/>
    </xf>
    <xf numFmtId="176" fontId="32" fillId="5" borderId="1" xfId="0" applyNumberFormat="1" applyFont="1" applyFill="1" applyBorder="1" applyAlignment="1">
      <alignment horizontal="left" vertical="center"/>
    </xf>
    <xf numFmtId="180" fontId="2" fillId="5" borderId="1" xfId="1" applyNumberFormat="1" applyFont="1" applyFill="1" applyBorder="1" applyAlignment="1">
      <alignment vertical="center"/>
    </xf>
    <xf numFmtId="177" fontId="8" fillId="4" borderId="4" xfId="0" applyNumberFormat="1" applyFont="1" applyFill="1" applyBorder="1" applyAlignment="1">
      <alignment horizontal="right" vertical="center"/>
    </xf>
    <xf numFmtId="179" fontId="2" fillId="8" borderId="3" xfId="0" applyNumberFormat="1" applyFont="1" applyFill="1" applyBorder="1">
      <alignment vertical="center"/>
    </xf>
    <xf numFmtId="0" fontId="2" fillId="8" borderId="5" xfId="0" applyFont="1" applyFill="1" applyBorder="1">
      <alignment vertical="center"/>
    </xf>
    <xf numFmtId="176" fontId="2" fillId="8" borderId="5" xfId="1" applyNumberFormat="1" applyFont="1" applyFill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left" vertical="center"/>
    </xf>
    <xf numFmtId="177" fontId="2" fillId="8" borderId="3" xfId="0" applyNumberFormat="1" applyFont="1" applyFill="1" applyBorder="1" applyAlignment="1">
      <alignment horizontal="center" vertical="center"/>
    </xf>
    <xf numFmtId="176" fontId="2" fillId="8" borderId="3" xfId="0" applyNumberFormat="1" applyFont="1" applyFill="1" applyBorder="1" applyAlignment="1">
      <alignment horizontal="center" vertical="center"/>
    </xf>
    <xf numFmtId="180" fontId="2" fillId="8" borderId="1" xfId="1" applyNumberFormat="1" applyFont="1" applyFill="1" applyBorder="1" applyAlignment="1">
      <alignment vertical="center"/>
    </xf>
    <xf numFmtId="0" fontId="2" fillId="8" borderId="3" xfId="0" applyFont="1" applyFill="1" applyBorder="1" applyAlignment="1">
      <alignment horizontal="left" vertical="center"/>
    </xf>
    <xf numFmtId="179" fontId="2" fillId="8" borderId="5" xfId="0" applyNumberFormat="1" applyFont="1" applyFill="1" applyBorder="1">
      <alignment vertical="center"/>
    </xf>
    <xf numFmtId="176" fontId="2" fillId="8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176" fontId="2" fillId="4" borderId="4" xfId="0" applyNumberFormat="1" applyFont="1" applyFill="1" applyBorder="1" applyAlignment="1">
      <alignment horizontal="right" vertical="center"/>
    </xf>
    <xf numFmtId="177" fontId="8" fillId="0" borderId="4" xfId="0" applyNumberFormat="1" applyFont="1" applyBorder="1" applyAlignment="1">
      <alignment horizontal="right" vertical="center"/>
    </xf>
    <xf numFmtId="179" fontId="2" fillId="0" borderId="1" xfId="0" applyNumberFormat="1" applyFont="1" applyBorder="1" applyAlignment="1" applyProtection="1">
      <protection locked="0"/>
    </xf>
    <xf numFmtId="0" fontId="2" fillId="4" borderId="4" xfId="0" applyFont="1" applyFill="1" applyBorder="1">
      <alignment vertical="center"/>
    </xf>
    <xf numFmtId="0" fontId="2" fillId="7" borderId="1" xfId="0" applyFont="1" applyFill="1" applyBorder="1">
      <alignment vertical="center"/>
    </xf>
    <xf numFmtId="3" fontId="0" fillId="0" borderId="0" xfId="0" applyNumberFormat="1" applyAlignment="1">
      <alignment vertical="top"/>
    </xf>
    <xf numFmtId="43" fontId="5" fillId="0" borderId="1" xfId="1" applyFont="1" applyFill="1" applyBorder="1" applyAlignment="1">
      <alignment vertical="center"/>
    </xf>
    <xf numFmtId="184" fontId="2" fillId="4" borderId="4" xfId="0" applyNumberFormat="1" applyFont="1" applyFill="1" applyBorder="1" applyAlignment="1">
      <alignment horizontal="right" vertical="center"/>
    </xf>
    <xf numFmtId="0" fontId="8" fillId="0" borderId="3" xfId="0" applyFont="1" applyBorder="1" applyAlignment="1">
      <alignment horizontal="center" vertical="center"/>
    </xf>
    <xf numFmtId="179" fontId="2" fillId="5" borderId="1" xfId="0" applyNumberFormat="1" applyFont="1" applyFill="1" applyBorder="1" applyAlignment="1" applyProtection="1">
      <protection locked="0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 wrapText="1"/>
    </xf>
    <xf numFmtId="182" fontId="2" fillId="0" borderId="6" xfId="0" applyNumberFormat="1" applyFont="1" applyBorder="1" applyAlignment="1">
      <alignment horizontal="center" vertical="center" wrapText="1"/>
    </xf>
    <xf numFmtId="179" fontId="2" fillId="17" borderId="2" xfId="0" applyNumberFormat="1" applyFont="1" applyFill="1" applyBorder="1" applyAlignment="1">
      <alignment horizontal="center" vertical="center" wrapText="1"/>
    </xf>
    <xf numFmtId="179" fontId="2" fillId="17" borderId="7" xfId="0" applyNumberFormat="1" applyFont="1" applyFill="1" applyBorder="1" applyAlignment="1">
      <alignment horizontal="center" vertical="center" wrapText="1"/>
    </xf>
    <xf numFmtId="179" fontId="2" fillId="3" borderId="2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179" fontId="2" fillId="0" borderId="6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/>
    </xf>
    <xf numFmtId="43" fontId="2" fillId="0" borderId="2" xfId="1" applyFont="1" applyFill="1" applyBorder="1" applyAlignment="1">
      <alignment horizontal="center" vertical="center"/>
    </xf>
    <xf numFmtId="43" fontId="2" fillId="0" borderId="7" xfId="1" applyFont="1" applyFill="1" applyBorder="1" applyAlignment="1">
      <alignment horizontal="center" vertical="center"/>
    </xf>
    <xf numFmtId="179" fontId="2" fillId="6" borderId="2" xfId="0" applyNumberFormat="1" applyFont="1" applyFill="1" applyBorder="1" applyAlignment="1">
      <alignment horizontal="center" vertical="center" wrapText="1"/>
    </xf>
    <xf numFmtId="179" fontId="2" fillId="6" borderId="6" xfId="0" applyNumberFormat="1" applyFont="1" applyFill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79" fontId="2" fillId="5" borderId="6" xfId="0" applyNumberFormat="1" applyFont="1" applyFill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44" fontId="2" fillId="3" borderId="2" xfId="2" applyFont="1" applyFill="1" applyBorder="1" applyAlignment="1">
      <alignment horizontal="center" vertical="center" wrapText="1"/>
    </xf>
    <xf numFmtId="44" fontId="2" fillId="3" borderId="7" xfId="2" applyFont="1" applyFill="1" applyBorder="1" applyAlignment="1">
      <alignment horizontal="center" vertical="center" wrapText="1"/>
    </xf>
    <xf numFmtId="179" fontId="2" fillId="4" borderId="6" xfId="0" applyNumberFormat="1" applyFont="1" applyFill="1" applyBorder="1" applyAlignment="1">
      <alignment horizontal="center" vertical="center" textRotation="255"/>
    </xf>
    <xf numFmtId="179" fontId="2" fillId="4" borderId="1" xfId="0" applyNumberFormat="1" applyFont="1" applyFill="1" applyBorder="1" applyAlignment="1">
      <alignment horizontal="center" vertical="center" textRotation="255"/>
    </xf>
    <xf numFmtId="179" fontId="2" fillId="4" borderId="2" xfId="0" applyNumberFormat="1" applyFont="1" applyFill="1" applyBorder="1" applyAlignment="1">
      <alignment horizontal="center" vertical="center" textRotation="255"/>
    </xf>
    <xf numFmtId="179" fontId="2" fillId="8" borderId="1" xfId="0" applyNumberFormat="1" applyFont="1" applyFill="1" applyBorder="1" applyAlignment="1">
      <alignment horizontal="center" vertical="center" textRotation="255"/>
    </xf>
    <xf numFmtId="179" fontId="2" fillId="5" borderId="1" xfId="0" applyNumberFormat="1" applyFont="1" applyFill="1" applyBorder="1" applyAlignment="1">
      <alignment horizontal="center" vertical="center" wrapText="1"/>
    </xf>
    <xf numFmtId="4" fontId="19" fillId="0" borderId="2" xfId="0" applyNumberFormat="1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3" fillId="0" borderId="2" xfId="0" quotePrefix="1" applyFont="1" applyBorder="1" applyAlignment="1">
      <alignment horizontal="center" vertical="center" wrapText="1"/>
    </xf>
    <xf numFmtId="182" fontId="25" fillId="0" borderId="1" xfId="0" applyNumberFormat="1" applyFont="1" applyBorder="1" applyAlignment="1">
      <alignment horizontal="center" vertical="center" wrapText="1"/>
    </xf>
    <xf numFmtId="182" fontId="25" fillId="0" borderId="1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187" fontId="13" fillId="0" borderId="1" xfId="0" applyNumberFormat="1" applyFont="1" applyBorder="1" applyAlignment="1">
      <alignment horizontal="center" vertical="center" wrapText="1"/>
    </xf>
    <xf numFmtId="187" fontId="13" fillId="0" borderId="11" xfId="0" applyNumberFormat="1" applyFont="1" applyBorder="1" applyAlignment="1">
      <alignment horizontal="center" vertical="center" wrapText="1"/>
    </xf>
    <xf numFmtId="3" fontId="22" fillId="11" borderId="1" xfId="0" applyNumberFormat="1" applyFont="1" applyFill="1" applyBorder="1" applyAlignment="1">
      <alignment horizontal="center" vertical="center" wrapText="1"/>
    </xf>
    <xf numFmtId="3" fontId="22" fillId="11" borderId="11" xfId="0" applyNumberFormat="1" applyFont="1" applyFill="1" applyBorder="1" applyAlignment="1">
      <alignment horizontal="center" vertical="center" wrapText="1"/>
    </xf>
    <xf numFmtId="3" fontId="15" fillId="11" borderId="1" xfId="0" applyNumberFormat="1" applyFont="1" applyFill="1" applyBorder="1" applyAlignment="1">
      <alignment horizontal="center" vertical="center" wrapText="1"/>
    </xf>
    <xf numFmtId="3" fontId="15" fillId="11" borderId="11" xfId="0" applyNumberFormat="1" applyFont="1" applyFill="1" applyBorder="1" applyAlignment="1">
      <alignment horizontal="center" vertical="center" wrapText="1"/>
    </xf>
    <xf numFmtId="3" fontId="13" fillId="11" borderId="1" xfId="0" applyNumberFormat="1" applyFont="1" applyFill="1" applyBorder="1" applyAlignment="1">
      <alignment horizontal="center" vertical="center" wrapText="1"/>
    </xf>
    <xf numFmtId="3" fontId="13" fillId="11" borderId="1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31" fillId="0" borderId="0" xfId="7" applyFont="1" applyAlignment="1">
      <alignment horizontal="center" vertical="center"/>
    </xf>
    <xf numFmtId="0" fontId="13" fillId="0" borderId="13" xfId="7" applyFont="1" applyBorder="1" applyAlignment="1">
      <alignment horizontal="center" vertical="center" wrapText="1"/>
    </xf>
    <xf numFmtId="0" fontId="13" fillId="0" borderId="6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187" fontId="13" fillId="0" borderId="13" xfId="7" applyNumberFormat="1" applyFont="1" applyBorder="1" applyAlignment="1">
      <alignment horizontal="center" vertical="center" wrapText="1"/>
    </xf>
    <xf numFmtId="187" fontId="13" fillId="0" borderId="6" xfId="7" applyNumberFormat="1" applyFont="1" applyBorder="1" applyAlignment="1">
      <alignment horizontal="center" vertical="center" wrapText="1"/>
    </xf>
    <xf numFmtId="187" fontId="13" fillId="0" borderId="12" xfId="7" applyNumberFormat="1" applyFont="1" applyBorder="1" applyAlignment="1">
      <alignment horizontal="center" vertical="center" wrapText="1"/>
    </xf>
    <xf numFmtId="3" fontId="15" fillId="3" borderId="1" xfId="7" applyNumberFormat="1" applyFont="1" applyFill="1" applyBorder="1" applyAlignment="1">
      <alignment horizontal="center" vertical="center" wrapText="1"/>
    </xf>
    <xf numFmtId="3" fontId="15" fillId="3" borderId="11" xfId="7" applyNumberFormat="1" applyFont="1" applyFill="1" applyBorder="1" applyAlignment="1">
      <alignment horizontal="center" vertical="center" wrapText="1"/>
    </xf>
    <xf numFmtId="185" fontId="17" fillId="0" borderId="13" xfId="7" applyNumberFormat="1" applyFont="1" applyBorder="1" applyAlignment="1">
      <alignment horizontal="left" vertical="center" wrapText="1"/>
    </xf>
    <xf numFmtId="185" fontId="17" fillId="0" borderId="12" xfId="7" applyNumberFormat="1" applyFont="1" applyBorder="1" applyAlignment="1">
      <alignment horizontal="left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20" fillId="0" borderId="2" xfId="7" applyFont="1" applyBorder="1" applyAlignment="1">
      <alignment horizontal="center" vertical="center" wrapText="1"/>
    </xf>
    <xf numFmtId="0" fontId="20" fillId="0" borderId="12" xfId="7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38" fontId="22" fillId="12" borderId="2" xfId="7" applyNumberFormat="1" applyFont="1" applyFill="1" applyBorder="1" applyAlignment="1">
      <alignment horizontal="center" vertical="center" wrapText="1"/>
    </xf>
    <xf numFmtId="38" fontId="13" fillId="12" borderId="12" xfId="7" applyNumberFormat="1" applyFont="1" applyFill="1" applyBorder="1" applyAlignment="1">
      <alignment horizontal="center" vertical="center" wrapText="1"/>
    </xf>
    <xf numFmtId="38" fontId="13" fillId="12" borderId="2" xfId="7" applyNumberFormat="1" applyFont="1" applyFill="1" applyBorder="1" applyAlignment="1">
      <alignment horizontal="center" vertical="center" wrapText="1"/>
    </xf>
    <xf numFmtId="0" fontId="12" fillId="12" borderId="2" xfId="7" applyFont="1" applyFill="1" applyBorder="1" applyAlignment="1">
      <alignment horizontal="center" vertical="center" wrapText="1"/>
    </xf>
    <xf numFmtId="0" fontId="12" fillId="12" borderId="12" xfId="7" applyFont="1" applyFill="1" applyBorder="1" applyAlignment="1">
      <alignment horizontal="center" vertical="center" wrapText="1"/>
    </xf>
  </cellXfs>
  <cellStyles count="8">
    <cellStyle name="一般" xfId="0" builtinId="0"/>
    <cellStyle name="一般 2" xfId="4" xr:uid="{575A39AB-76A1-41F3-BA22-5B021FD9F5DF}"/>
    <cellStyle name="一般 2 2" xfId="7" xr:uid="{2586C821-4440-429D-A21C-BDD52A4D78A3}"/>
    <cellStyle name="一般 6 2" xfId="6" xr:uid="{4E9E3A17-DA8A-4B01-8FF4-65355EB5D257}"/>
    <cellStyle name="千分位" xfId="1" builtinId="3"/>
    <cellStyle name="百分比" xfId="3" builtinId="5"/>
    <cellStyle name="貨幣" xfId="2" builtinId="4"/>
    <cellStyle name="超連結 2" xfId="5" xr:uid="{C707F7E6-55B0-449E-B2C1-0BCDB0457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n\Desktop\&#24235;&#23384;\&#26368;&#26032;&#24235;&#23384;-115.06.30&#32080;.xlsx" TargetMode="External"/><Relationship Id="rId1" Type="http://schemas.openxmlformats.org/officeDocument/2006/relationships/externalLinkPath" Target="&#24235;&#23384;/&#26368;&#26032;&#24235;&#23384;-115.06.30&#32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庫存"/>
      <sheetName val="外購"/>
      <sheetName val="工作表2"/>
      <sheetName val="工作表1"/>
      <sheetName val="Sheet2"/>
      <sheetName val="Sheet3"/>
    </sheetNames>
    <sheetDataSet>
      <sheetData sheetId="0" refreshError="1"/>
      <sheetData sheetId="1">
        <row r="107">
          <cell r="H107">
            <v>354092</v>
          </cell>
          <cell r="I107">
            <v>11878</v>
          </cell>
          <cell r="J107">
            <v>318913</v>
          </cell>
          <cell r="K107">
            <v>10892</v>
          </cell>
          <cell r="L107">
            <v>471397</v>
          </cell>
          <cell r="M107">
            <v>17690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FD2F6ED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558-E90E-4791-B924-B46F5A8BDA29}">
  <dimension ref="A1:T1013"/>
  <sheetViews>
    <sheetView tabSelected="1" zoomScale="90" zoomScaleNormal="90"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H48" sqref="H48"/>
    </sheetView>
  </sheetViews>
  <sheetFormatPr defaultRowHeight="17"/>
  <cols>
    <col min="1" max="1" width="6.26953125" customWidth="1"/>
    <col min="2" max="2" width="15" style="170" customWidth="1"/>
    <col min="3" max="3" width="15.90625" customWidth="1"/>
    <col min="4" max="4" width="6.54296875" customWidth="1"/>
    <col min="5" max="5" width="19" customWidth="1"/>
    <col min="6" max="6" width="11.36328125" customWidth="1"/>
    <col min="7" max="7" width="4.90625" customWidth="1"/>
    <col min="8" max="8" width="6.7265625" customWidth="1"/>
    <col min="9" max="9" width="13" style="170" customWidth="1"/>
    <col min="10" max="10" width="16.54296875" style="170" customWidth="1"/>
    <col min="11" max="11" width="6.26953125" customWidth="1"/>
    <col min="12" max="13" width="7" customWidth="1"/>
    <col min="14" max="14" width="6.81640625" customWidth="1"/>
    <col min="15" max="15" width="6.1796875" customWidth="1"/>
    <col min="16" max="16" width="7" customWidth="1"/>
    <col min="17" max="17" width="7.1796875" customWidth="1"/>
    <col min="18" max="20" width="6.6328125" customWidth="1"/>
  </cols>
  <sheetData>
    <row r="1" spans="1:20">
      <c r="A1" s="1" t="s">
        <v>0</v>
      </c>
      <c r="B1" s="2" t="s">
        <v>1</v>
      </c>
      <c r="C1" s="191"/>
      <c r="D1" s="3" t="s">
        <v>3</v>
      </c>
      <c r="E1" s="2" t="s">
        <v>4</v>
      </c>
      <c r="F1" s="4" t="s">
        <v>5</v>
      </c>
      <c r="G1" s="5" t="s">
        <v>6</v>
      </c>
      <c r="H1" s="3" t="s">
        <v>7</v>
      </c>
      <c r="I1" s="2" t="s">
        <v>8</v>
      </c>
      <c r="J1" s="6" t="s">
        <v>9</v>
      </c>
      <c r="K1" s="7" t="s">
        <v>10</v>
      </c>
      <c r="L1" s="5" t="s">
        <v>11</v>
      </c>
      <c r="M1" s="2" t="s">
        <v>432</v>
      </c>
      <c r="N1" s="2" t="s">
        <v>2370</v>
      </c>
      <c r="O1" s="2" t="s">
        <v>12</v>
      </c>
      <c r="P1" s="2" t="s">
        <v>68</v>
      </c>
      <c r="Q1" s="2" t="s">
        <v>13</v>
      </c>
      <c r="R1" s="2" t="s">
        <v>1412</v>
      </c>
      <c r="S1" s="2" t="s">
        <v>14</v>
      </c>
      <c r="T1" s="8" t="s">
        <v>15</v>
      </c>
    </row>
    <row r="2" spans="1:20">
      <c r="A2" s="303" t="s">
        <v>2201</v>
      </c>
      <c r="B2" s="205"/>
      <c r="C2" s="27"/>
      <c r="D2" s="3"/>
      <c r="E2" s="9"/>
      <c r="F2" s="11"/>
      <c r="G2" s="12"/>
      <c r="H2" s="13"/>
      <c r="I2" s="235"/>
      <c r="J2" s="15"/>
      <c r="K2" s="16">
        <f>SUMIF(庫!$B$2:$B$2999,B2,庫!$L$2:$L$2999)/1000</f>
        <v>0</v>
      </c>
      <c r="L2" s="17">
        <f t="shared" ref="L2:L59" si="0">G2*H2</f>
        <v>0</v>
      </c>
      <c r="M2" s="18"/>
      <c r="N2" s="18"/>
      <c r="O2" s="18"/>
      <c r="P2" s="19"/>
      <c r="Q2" s="16"/>
      <c r="R2" s="16"/>
      <c r="S2" s="17">
        <f t="shared" ref="S2:S16" si="1">SUM(M2:R2)</f>
        <v>0</v>
      </c>
      <c r="T2" s="17">
        <f t="shared" ref="T2:T16" si="2">K2+L2-S2</f>
        <v>0</v>
      </c>
    </row>
    <row r="3" spans="1:20" s="170" customFormat="1">
      <c r="A3" s="303" t="s">
        <v>2200</v>
      </c>
      <c r="B3" s="205"/>
      <c r="C3" s="222"/>
      <c r="D3" s="3"/>
      <c r="E3" s="9"/>
      <c r="F3" s="11"/>
      <c r="G3" s="5"/>
      <c r="H3" s="3"/>
      <c r="I3" s="27"/>
      <c r="J3" s="28"/>
      <c r="K3" s="16">
        <f>SUMIF(庫!$B$2:$B$2999,B3,庫!$L$2:$L$2999)/1000</f>
        <v>0</v>
      </c>
      <c r="L3" s="17">
        <f t="shared" si="0"/>
        <v>0</v>
      </c>
      <c r="M3" s="18"/>
      <c r="N3" s="18"/>
      <c r="O3" s="18"/>
      <c r="P3" s="18"/>
      <c r="Q3" s="17"/>
      <c r="R3" s="17"/>
      <c r="S3" s="17">
        <f t="shared" si="1"/>
        <v>0</v>
      </c>
      <c r="T3" s="17">
        <f t="shared" si="2"/>
        <v>0</v>
      </c>
    </row>
    <row r="4" spans="1:20">
      <c r="A4" s="352" t="s">
        <v>2199</v>
      </c>
      <c r="B4" s="341" t="s">
        <v>2360</v>
      </c>
      <c r="C4" s="105" t="s">
        <v>2295</v>
      </c>
      <c r="D4" s="7" t="s">
        <v>1818</v>
      </c>
      <c r="E4" s="9" t="s">
        <v>2294</v>
      </c>
      <c r="F4" s="11" t="s">
        <v>2361</v>
      </c>
      <c r="G4" s="5">
        <v>9</v>
      </c>
      <c r="H4" s="3">
        <v>1.5</v>
      </c>
      <c r="I4" s="14" t="s">
        <v>2297</v>
      </c>
      <c r="J4" s="28" t="s">
        <v>2296</v>
      </c>
      <c r="K4" s="16">
        <f>SUMIF(庫!$B$2:$B$2999,B4,庫!$L$2:$L$2999)/1000</f>
        <v>0</v>
      </c>
      <c r="L4" s="17">
        <f t="shared" si="0"/>
        <v>13.5</v>
      </c>
      <c r="M4" s="18"/>
      <c r="N4" s="18"/>
      <c r="O4" s="18"/>
      <c r="P4" s="18"/>
      <c r="Q4" s="17"/>
      <c r="R4" s="30">
        <v>12</v>
      </c>
      <c r="S4" s="17">
        <f t="shared" si="1"/>
        <v>12</v>
      </c>
      <c r="T4" s="17">
        <f t="shared" si="2"/>
        <v>1.5</v>
      </c>
    </row>
    <row r="5" spans="1:20" ht="15.5" customHeight="1">
      <c r="A5" s="353"/>
      <c r="B5" s="32"/>
      <c r="C5" s="43"/>
      <c r="D5" s="48"/>
      <c r="E5" s="9"/>
      <c r="F5" s="11"/>
      <c r="G5" s="5"/>
      <c r="H5" s="13"/>
      <c r="I5" s="235"/>
      <c r="J5" s="31"/>
      <c r="K5" s="16">
        <f>SUMIF(庫!$B$2:$B$2999,B5,庫!$L$2:$L$2999)/1000</f>
        <v>0</v>
      </c>
      <c r="L5" s="17">
        <f t="shared" si="0"/>
        <v>0</v>
      </c>
      <c r="M5" s="18"/>
      <c r="N5" s="18"/>
      <c r="O5" s="18"/>
      <c r="P5" s="19"/>
      <c r="Q5" s="16"/>
      <c r="R5" s="16"/>
      <c r="S5" s="17">
        <f t="shared" si="1"/>
        <v>0</v>
      </c>
      <c r="T5" s="17">
        <f t="shared" si="2"/>
        <v>0</v>
      </c>
    </row>
    <row r="6" spans="1:20" ht="17" customHeight="1">
      <c r="A6" s="368" t="s">
        <v>35</v>
      </c>
      <c r="B6" s="32"/>
      <c r="C6" s="27"/>
      <c r="D6" s="48"/>
      <c r="E6" s="27"/>
      <c r="F6" s="60"/>
      <c r="G6" s="5"/>
      <c r="H6" s="13"/>
      <c r="I6" s="235"/>
      <c r="J6" s="236"/>
      <c r="K6" s="16">
        <f>SUMIF(庫!$B$2:$B$2999,B6,庫!$L$2:$L$2999)/1000</f>
        <v>0</v>
      </c>
      <c r="L6" s="17">
        <f>G6*H6</f>
        <v>0</v>
      </c>
      <c r="M6" s="18"/>
      <c r="N6" s="18"/>
      <c r="O6" s="18"/>
      <c r="P6" s="18"/>
      <c r="Q6" s="17"/>
      <c r="R6" s="17"/>
      <c r="S6" s="17">
        <f>SUM(M6:R6)</f>
        <v>0</v>
      </c>
      <c r="T6" s="17">
        <f>K6+L6-S6</f>
        <v>0</v>
      </c>
    </row>
    <row r="7" spans="1:20" ht="17" customHeight="1">
      <c r="A7" s="369"/>
      <c r="B7" s="21" t="s">
        <v>2207</v>
      </c>
      <c r="C7" s="306" t="s">
        <v>2377</v>
      </c>
      <c r="D7" s="307" t="s">
        <v>1497</v>
      </c>
      <c r="E7" s="308" t="s">
        <v>2378</v>
      </c>
      <c r="F7" s="237" t="s">
        <v>2399</v>
      </c>
      <c r="G7" s="208">
        <v>10</v>
      </c>
      <c r="H7" s="209">
        <v>1.2</v>
      </c>
      <c r="I7" s="235" t="s">
        <v>2413</v>
      </c>
      <c r="J7" s="28" t="s">
        <v>2223</v>
      </c>
      <c r="K7" s="16">
        <f>SUMIF(庫!$B$2:$B$2999,B7,庫!$L$2:$L$2999)/1000</f>
        <v>0</v>
      </c>
      <c r="L7" s="17">
        <f t="shared" si="0"/>
        <v>12</v>
      </c>
      <c r="M7" s="18"/>
      <c r="N7" s="18"/>
      <c r="O7" s="18"/>
      <c r="P7" s="18"/>
      <c r="Q7" s="30">
        <v>10</v>
      </c>
      <c r="R7" s="17"/>
      <c r="S7" s="17">
        <f t="shared" si="1"/>
        <v>10</v>
      </c>
      <c r="T7" s="17">
        <f t="shared" si="2"/>
        <v>2</v>
      </c>
    </row>
    <row r="8" spans="1:20" ht="17" customHeight="1">
      <c r="A8" s="369"/>
      <c r="B8" s="21" t="s">
        <v>2415</v>
      </c>
      <c r="C8" s="21" t="s">
        <v>2416</v>
      </c>
      <c r="D8" s="22" t="s">
        <v>37</v>
      </c>
      <c r="E8" s="351" t="s">
        <v>2414</v>
      </c>
      <c r="F8" s="24" t="s">
        <v>2409</v>
      </c>
      <c r="G8" s="2">
        <v>13</v>
      </c>
      <c r="H8" s="13">
        <v>1.2</v>
      </c>
      <c r="I8" s="235" t="s">
        <v>2412</v>
      </c>
      <c r="J8" s="28" t="s">
        <v>41</v>
      </c>
      <c r="K8" s="16">
        <f>SUMIF(庫!$B$2:$B$2999,B8,庫!$L$2:$L$2999)/1000</f>
        <v>0</v>
      </c>
      <c r="L8" s="17">
        <f t="shared" si="0"/>
        <v>15.6</v>
      </c>
      <c r="M8" s="18"/>
      <c r="N8" s="18"/>
      <c r="O8" s="18"/>
      <c r="P8" s="18"/>
      <c r="Q8" s="30">
        <v>5</v>
      </c>
      <c r="R8" s="17"/>
      <c r="S8" s="17">
        <f t="shared" si="1"/>
        <v>5</v>
      </c>
      <c r="T8" s="17">
        <f t="shared" si="2"/>
        <v>10.6</v>
      </c>
    </row>
    <row r="9" spans="1:20">
      <c r="A9" s="355" t="s">
        <v>42</v>
      </c>
      <c r="B9" s="27" t="s">
        <v>2106</v>
      </c>
      <c r="C9" s="27" t="s">
        <v>2099</v>
      </c>
      <c r="D9" s="3" t="s">
        <v>16</v>
      </c>
      <c r="E9" s="9" t="s">
        <v>2097</v>
      </c>
      <c r="F9" s="11" t="s">
        <v>2222</v>
      </c>
      <c r="G9" s="5"/>
      <c r="H9" s="3">
        <v>1.2</v>
      </c>
      <c r="I9" s="10" t="s">
        <v>2098</v>
      </c>
      <c r="J9" s="28" t="s">
        <v>2096</v>
      </c>
      <c r="K9" s="16">
        <f>SUMIF(庫!$B$2:$B$2999,B9,庫!$L$2:$L$2999)/1000</f>
        <v>9.9</v>
      </c>
      <c r="L9" s="17">
        <f t="shared" si="0"/>
        <v>0</v>
      </c>
      <c r="M9" s="18"/>
      <c r="N9" s="18"/>
      <c r="O9" s="18"/>
      <c r="P9" s="18"/>
      <c r="Q9" s="30"/>
      <c r="R9" s="17"/>
      <c r="S9" s="17">
        <f t="shared" si="1"/>
        <v>0</v>
      </c>
      <c r="T9" s="17">
        <f t="shared" si="2"/>
        <v>9.9</v>
      </c>
    </row>
    <row r="10" spans="1:20">
      <c r="A10" s="356"/>
      <c r="B10" s="341" t="s">
        <v>2400</v>
      </c>
      <c r="C10" s="105" t="s">
        <v>2298</v>
      </c>
      <c r="D10" s="7"/>
      <c r="E10" s="9" t="s">
        <v>2401</v>
      </c>
      <c r="F10" s="11" t="s">
        <v>2376</v>
      </c>
      <c r="G10" s="5">
        <v>10</v>
      </c>
      <c r="H10" s="3">
        <v>1.5</v>
      </c>
      <c r="I10" s="14" t="s">
        <v>2374</v>
      </c>
      <c r="J10" s="28" t="s">
        <v>2375</v>
      </c>
      <c r="K10" s="16">
        <f>SUMIF(庫!$B$2:$B$2999,B10,庫!$L$2:$L$2999)/1000</f>
        <v>0</v>
      </c>
      <c r="L10" s="17">
        <f t="shared" si="0"/>
        <v>15</v>
      </c>
      <c r="M10" s="18"/>
      <c r="N10" s="18"/>
      <c r="O10" s="18"/>
      <c r="P10" s="18"/>
      <c r="Q10" s="30">
        <v>5</v>
      </c>
      <c r="R10" s="17"/>
      <c r="S10" s="17">
        <f t="shared" si="1"/>
        <v>5</v>
      </c>
      <c r="T10" s="17">
        <f t="shared" si="2"/>
        <v>10</v>
      </c>
    </row>
    <row r="11" spans="1:20">
      <c r="A11" s="365"/>
      <c r="B11" s="35" t="s">
        <v>2423</v>
      </c>
      <c r="C11" s="21" t="s">
        <v>2421</v>
      </c>
      <c r="D11" s="22" t="s">
        <v>16</v>
      </c>
      <c r="E11" s="35" t="s">
        <v>2417</v>
      </c>
      <c r="F11" s="24" t="s">
        <v>2420</v>
      </c>
      <c r="G11" s="5">
        <v>15</v>
      </c>
      <c r="H11" s="3">
        <v>2</v>
      </c>
      <c r="I11" s="235" t="s">
        <v>2418</v>
      </c>
      <c r="J11" s="28" t="s">
        <v>2419</v>
      </c>
      <c r="K11" s="16">
        <f>SUMIF(庫!$B$2:$B$2999,B11,庫!$L$2:$L$2999)/1000</f>
        <v>0</v>
      </c>
      <c r="L11" s="17">
        <f t="shared" si="0"/>
        <v>30</v>
      </c>
      <c r="M11" s="18"/>
      <c r="N11" s="18"/>
      <c r="O11" s="18"/>
      <c r="P11" s="18"/>
      <c r="Q11" s="30">
        <v>38</v>
      </c>
      <c r="R11" s="17"/>
      <c r="S11" s="17">
        <f t="shared" si="1"/>
        <v>38</v>
      </c>
      <c r="T11" s="17">
        <f t="shared" si="2"/>
        <v>-8</v>
      </c>
    </row>
    <row r="12" spans="1:20">
      <c r="A12" s="282" t="s">
        <v>46</v>
      </c>
      <c r="B12" s="10" t="s">
        <v>2105</v>
      </c>
      <c r="C12" s="27" t="s">
        <v>90</v>
      </c>
      <c r="D12" s="3" t="s">
        <v>20</v>
      </c>
      <c r="E12" s="27" t="s">
        <v>1648</v>
      </c>
      <c r="F12" s="11" t="s">
        <v>2221</v>
      </c>
      <c r="G12" s="5">
        <v>30</v>
      </c>
      <c r="H12" s="3">
        <v>1.5</v>
      </c>
      <c r="I12" s="14" t="s">
        <v>2028</v>
      </c>
      <c r="J12" s="28" t="s">
        <v>2029</v>
      </c>
      <c r="K12" s="16">
        <f>SUMIF(庫!$B$2:$B$2999,B12,庫!$L$2:$L$2999)/1000</f>
        <v>22.65</v>
      </c>
      <c r="L12" s="17">
        <f t="shared" si="0"/>
        <v>45</v>
      </c>
      <c r="M12" s="26">
        <v>20</v>
      </c>
      <c r="N12" s="18"/>
      <c r="O12" s="18"/>
      <c r="P12" s="18"/>
      <c r="Q12" s="17"/>
      <c r="R12" s="17"/>
      <c r="S12" s="17">
        <f t="shared" si="1"/>
        <v>20</v>
      </c>
      <c r="T12" s="17">
        <f t="shared" si="2"/>
        <v>47.650000000000006</v>
      </c>
    </row>
    <row r="13" spans="1:20">
      <c r="A13" s="265" t="s">
        <v>2198</v>
      </c>
      <c r="B13" s="9" t="s">
        <v>1979</v>
      </c>
      <c r="C13" s="27"/>
      <c r="D13" s="7" t="s">
        <v>1818</v>
      </c>
      <c r="E13" s="9" t="s">
        <v>1257</v>
      </c>
      <c r="F13" s="11" t="s">
        <v>2006</v>
      </c>
      <c r="G13" s="5"/>
      <c r="H13" s="3">
        <v>0.8</v>
      </c>
      <c r="I13" s="27" t="s">
        <v>2005</v>
      </c>
      <c r="J13" s="28" t="s">
        <v>1260</v>
      </c>
      <c r="K13" s="16">
        <f>SUMIF(庫!$B$2:$B$2999,B13,庫!$L$2:$L$2999)/1000</f>
        <v>7.92</v>
      </c>
      <c r="L13" s="17">
        <f t="shared" si="0"/>
        <v>0</v>
      </c>
      <c r="M13" s="18"/>
      <c r="N13" s="18"/>
      <c r="O13" s="18"/>
      <c r="P13" s="18"/>
      <c r="Q13" s="17"/>
      <c r="R13" s="30"/>
      <c r="S13" s="17">
        <f t="shared" si="1"/>
        <v>0</v>
      </c>
      <c r="T13" s="17">
        <f t="shared" si="2"/>
        <v>7.92</v>
      </c>
    </row>
    <row r="14" spans="1:20">
      <c r="A14" s="375" t="s">
        <v>2197</v>
      </c>
      <c r="B14" s="205"/>
      <c r="C14" s="27"/>
      <c r="D14" s="7"/>
      <c r="E14" s="27"/>
      <c r="F14" s="11"/>
      <c r="G14" s="12"/>
      <c r="H14" s="13"/>
      <c r="I14" s="14"/>
      <c r="J14" s="28"/>
      <c r="K14" s="16">
        <f>SUMIF(庫!$B$2:$B$2999,B14,庫!$L$2:$L$2999)/1000</f>
        <v>0</v>
      </c>
      <c r="L14" s="17">
        <f t="shared" si="0"/>
        <v>0</v>
      </c>
      <c r="M14" s="18"/>
      <c r="N14" s="18"/>
      <c r="O14" s="18"/>
      <c r="P14" s="18"/>
      <c r="Q14" s="17"/>
      <c r="R14" s="17"/>
      <c r="S14" s="17">
        <f t="shared" si="1"/>
        <v>0</v>
      </c>
      <c r="T14" s="17">
        <f t="shared" si="2"/>
        <v>0</v>
      </c>
    </row>
    <row r="15" spans="1:20">
      <c r="A15" s="376"/>
      <c r="B15" s="288" t="s">
        <v>2402</v>
      </c>
      <c r="C15" s="27" t="s">
        <v>2390</v>
      </c>
      <c r="D15" s="7" t="s">
        <v>30</v>
      </c>
      <c r="E15" s="27" t="s">
        <v>2395</v>
      </c>
      <c r="F15" s="11" t="s">
        <v>2396</v>
      </c>
      <c r="G15" s="5">
        <v>35</v>
      </c>
      <c r="H15" s="13">
        <v>1.2</v>
      </c>
      <c r="I15" s="235" t="s">
        <v>2393</v>
      </c>
      <c r="J15" s="348" t="s">
        <v>2394</v>
      </c>
      <c r="K15" s="16">
        <f>SUMIF(庫!$B$2:$B$2999,B15,庫!$L$2:$L$2999)/1000</f>
        <v>0</v>
      </c>
      <c r="L15" s="17">
        <f t="shared" si="0"/>
        <v>42</v>
      </c>
      <c r="M15" s="18"/>
      <c r="N15" s="18"/>
      <c r="O15" s="26">
        <v>20</v>
      </c>
      <c r="P15" s="18"/>
      <c r="Q15" s="17"/>
      <c r="R15" s="17"/>
      <c r="S15" s="17">
        <f t="shared" si="1"/>
        <v>20</v>
      </c>
      <c r="T15" s="17">
        <f t="shared" si="2"/>
        <v>22</v>
      </c>
    </row>
    <row r="16" spans="1:20">
      <c r="A16" s="366" t="s">
        <v>2202</v>
      </c>
      <c r="B16" s="27" t="s">
        <v>1980</v>
      </c>
      <c r="C16" s="38" t="s">
        <v>1652</v>
      </c>
      <c r="D16" s="42" t="s">
        <v>31</v>
      </c>
      <c r="E16" s="27" t="s">
        <v>1472</v>
      </c>
      <c r="F16" s="11" t="s">
        <v>2092</v>
      </c>
      <c r="G16" s="12"/>
      <c r="H16" s="13">
        <v>2</v>
      </c>
      <c r="I16" s="27" t="s">
        <v>1757</v>
      </c>
      <c r="J16" s="28" t="s">
        <v>1820</v>
      </c>
      <c r="K16" s="16">
        <f>SUMIF(庫!$B$2:$B$2999,B16,庫!$L$2:$L$2999)/1000</f>
        <v>76.11</v>
      </c>
      <c r="L16" s="17">
        <f t="shared" si="0"/>
        <v>0</v>
      </c>
      <c r="M16" s="18"/>
      <c r="N16" s="18"/>
      <c r="O16" s="26">
        <v>30</v>
      </c>
      <c r="P16" s="18"/>
      <c r="Q16" s="30"/>
      <c r="R16" s="17"/>
      <c r="S16" s="17">
        <f t="shared" si="1"/>
        <v>30</v>
      </c>
      <c r="T16" s="17">
        <f t="shared" si="2"/>
        <v>46.11</v>
      </c>
    </row>
    <row r="17" spans="1:20">
      <c r="A17" s="367"/>
      <c r="B17" s="32"/>
      <c r="C17" s="38"/>
      <c r="D17" s="42"/>
      <c r="E17" s="27"/>
      <c r="F17" s="11"/>
      <c r="G17" s="12"/>
      <c r="H17" s="13"/>
      <c r="I17" s="14"/>
      <c r="J17" s="28"/>
      <c r="K17" s="16"/>
      <c r="L17" s="17"/>
      <c r="M17" s="18"/>
      <c r="N17" s="18"/>
      <c r="O17" s="18"/>
      <c r="P17" s="18"/>
      <c r="Q17" s="17"/>
      <c r="R17" s="17"/>
      <c r="S17" s="17">
        <f t="shared" ref="S17:S25" si="3">SUM(M17:R17)</f>
        <v>0</v>
      </c>
      <c r="T17" s="17">
        <f t="shared" ref="T17:T25" si="4">K17+L17-S17</f>
        <v>0</v>
      </c>
    </row>
    <row r="18" spans="1:20">
      <c r="A18" s="354" t="s">
        <v>52</v>
      </c>
      <c r="B18" s="9" t="s">
        <v>2107</v>
      </c>
      <c r="C18" s="27"/>
      <c r="D18" s="7" t="s">
        <v>19</v>
      </c>
      <c r="E18" s="27" t="s">
        <v>1304</v>
      </c>
      <c r="F18" s="11" t="s">
        <v>2011</v>
      </c>
      <c r="G18" s="5"/>
      <c r="H18" s="13">
        <v>1</v>
      </c>
      <c r="I18" s="14" t="s">
        <v>2108</v>
      </c>
      <c r="J18" s="28" t="s">
        <v>2066</v>
      </c>
      <c r="K18" s="16">
        <f>SUMIF(庫!$B$2:$B$2999,B18,庫!$L$2:$L$2999)/1000</f>
        <v>6.8639999999999999</v>
      </c>
      <c r="L18" s="17">
        <f t="shared" si="0"/>
        <v>0</v>
      </c>
      <c r="M18" s="26">
        <v>2</v>
      </c>
      <c r="N18" s="18"/>
      <c r="O18" s="18"/>
      <c r="P18" s="18"/>
      <c r="Q18" s="30"/>
      <c r="R18" s="17"/>
      <c r="S18" s="17">
        <f t="shared" si="3"/>
        <v>2</v>
      </c>
      <c r="T18" s="17">
        <f t="shared" si="4"/>
        <v>4.8639999999999999</v>
      </c>
    </row>
    <row r="19" spans="1:20">
      <c r="A19" s="354"/>
      <c r="B19" s="288" t="s">
        <v>2246</v>
      </c>
      <c r="C19" s="27" t="s">
        <v>2113</v>
      </c>
      <c r="D19" s="7" t="s">
        <v>1818</v>
      </c>
      <c r="E19" s="27" t="s">
        <v>2109</v>
      </c>
      <c r="F19" s="11" t="s">
        <v>2245</v>
      </c>
      <c r="G19" s="12">
        <v>2</v>
      </c>
      <c r="H19" s="13">
        <v>1</v>
      </c>
      <c r="I19" s="14" t="s">
        <v>2229</v>
      </c>
      <c r="J19" s="31" t="s">
        <v>2110</v>
      </c>
      <c r="K19" s="16">
        <f>SUMIF(庫!$B$2:$B$2999,B19,庫!$L$2:$L$2999)/1000</f>
        <v>1.2</v>
      </c>
      <c r="L19" s="17">
        <f t="shared" si="0"/>
        <v>2</v>
      </c>
      <c r="M19" s="18"/>
      <c r="N19" s="18"/>
      <c r="O19" s="18"/>
      <c r="P19" s="18"/>
      <c r="Q19" s="17"/>
      <c r="R19" s="30">
        <v>7</v>
      </c>
      <c r="S19" s="17">
        <f t="shared" si="3"/>
        <v>7</v>
      </c>
      <c r="T19" s="17">
        <f t="shared" si="4"/>
        <v>-3.8</v>
      </c>
    </row>
    <row r="20" spans="1:20">
      <c r="A20" s="354"/>
      <c r="B20" s="32"/>
      <c r="C20" s="10"/>
      <c r="D20" s="7"/>
      <c r="E20" s="37"/>
      <c r="F20" s="11"/>
      <c r="G20" s="41"/>
      <c r="H20" s="13"/>
      <c r="I20" s="14"/>
      <c r="J20" s="31"/>
      <c r="K20" s="16">
        <f>SUMIF(庫!$B$2:$B$2999,B20,庫!$L$2:$L$2999)/1000</f>
        <v>0</v>
      </c>
      <c r="L20" s="17">
        <f t="shared" si="0"/>
        <v>0</v>
      </c>
      <c r="M20" s="18"/>
      <c r="N20" s="18"/>
      <c r="O20" s="18"/>
      <c r="P20" s="18"/>
      <c r="Q20" s="17"/>
      <c r="R20" s="17"/>
      <c r="S20" s="17">
        <f t="shared" si="3"/>
        <v>0</v>
      </c>
      <c r="T20" s="17">
        <f t="shared" si="4"/>
        <v>0</v>
      </c>
    </row>
    <row r="21" spans="1:20">
      <c r="A21" s="355" t="s">
        <v>55</v>
      </c>
      <c r="B21" s="214" t="s">
        <v>2247</v>
      </c>
      <c r="C21" s="38" t="s">
        <v>2392</v>
      </c>
      <c r="D21" s="3" t="s">
        <v>1497</v>
      </c>
      <c r="E21" s="38" t="s">
        <v>2112</v>
      </c>
      <c r="F21" s="11" t="s">
        <v>2391</v>
      </c>
      <c r="G21" s="12">
        <v>30</v>
      </c>
      <c r="H21" s="13">
        <v>0.7</v>
      </c>
      <c r="I21" s="14" t="s">
        <v>2231</v>
      </c>
      <c r="J21" s="31" t="s">
        <v>2230</v>
      </c>
      <c r="K21" s="16">
        <f>SUMIF(庫!$B$2:$B$2999,B21,庫!$L$2:$L$2999)/1000</f>
        <v>2.4</v>
      </c>
      <c r="L21" s="17">
        <f t="shared" si="0"/>
        <v>21</v>
      </c>
      <c r="M21" s="18"/>
      <c r="N21" s="18"/>
      <c r="O21" s="18"/>
      <c r="P21" s="18"/>
      <c r="Q21" s="17"/>
      <c r="R21" s="30">
        <v>20</v>
      </c>
      <c r="S21" s="17">
        <f t="shared" si="3"/>
        <v>20</v>
      </c>
      <c r="T21" s="17">
        <f t="shared" si="4"/>
        <v>3.3999999999999986</v>
      </c>
    </row>
    <row r="22" spans="1:20">
      <c r="A22" s="356"/>
      <c r="B22" s="35" t="s">
        <v>2407</v>
      </c>
      <c r="C22" s="21" t="s">
        <v>2397</v>
      </c>
      <c r="D22" s="52" t="s">
        <v>1343</v>
      </c>
      <c r="E22" s="21" t="s">
        <v>2008</v>
      </c>
      <c r="F22" s="24" t="s">
        <v>2398</v>
      </c>
      <c r="G22" s="5">
        <v>7</v>
      </c>
      <c r="H22" s="13">
        <v>0.7</v>
      </c>
      <c r="I22" s="235" t="s">
        <v>1726</v>
      </c>
      <c r="J22" s="348" t="s">
        <v>2244</v>
      </c>
      <c r="K22" s="16"/>
      <c r="L22" s="17">
        <f t="shared" si="0"/>
        <v>4.8999999999999995</v>
      </c>
      <c r="M22" s="349">
        <v>4.05</v>
      </c>
      <c r="N22" s="18"/>
      <c r="O22" s="18"/>
      <c r="P22" s="18"/>
      <c r="Q22" s="17"/>
      <c r="R22" s="17"/>
      <c r="S22" s="17">
        <f t="shared" si="3"/>
        <v>4.05</v>
      </c>
      <c r="T22" s="17">
        <f t="shared" si="4"/>
        <v>0.84999999999999964</v>
      </c>
    </row>
    <row r="23" spans="1:20">
      <c r="A23" s="365"/>
      <c r="B23" s="205"/>
      <c r="C23" s="27"/>
      <c r="D23" s="7" t="s">
        <v>1343</v>
      </c>
      <c r="E23" s="27"/>
      <c r="F23" s="11"/>
      <c r="G23" s="5"/>
      <c r="H23" s="13"/>
      <c r="I23" s="235"/>
      <c r="J23" s="348"/>
      <c r="K23" s="16"/>
      <c r="L23" s="17"/>
      <c r="M23" s="18"/>
      <c r="N23" s="18"/>
      <c r="O23" s="18"/>
      <c r="P23" s="18"/>
      <c r="Q23" s="17"/>
      <c r="R23" s="17"/>
      <c r="S23" s="17"/>
      <c r="T23" s="17"/>
    </row>
    <row r="24" spans="1:20">
      <c r="A24" s="370" t="s">
        <v>57</v>
      </c>
      <c r="B24" s="288" t="s">
        <v>2252</v>
      </c>
      <c r="C24" s="27" t="s">
        <v>2030</v>
      </c>
      <c r="D24" s="7" t="s">
        <v>16</v>
      </c>
      <c r="E24" s="9" t="s">
        <v>1817</v>
      </c>
      <c r="F24" s="11" t="s">
        <v>2225</v>
      </c>
      <c r="G24" s="5"/>
      <c r="H24" s="3">
        <v>2</v>
      </c>
      <c r="I24" s="14" t="s">
        <v>2102</v>
      </c>
      <c r="J24" s="28" t="s">
        <v>1346</v>
      </c>
      <c r="K24" s="16">
        <f>SUMIF(庫!$B$2:$B$2999,B24,庫!$L$2:$L$2999)/1000</f>
        <v>10.17</v>
      </c>
      <c r="L24" s="17">
        <f t="shared" si="0"/>
        <v>0</v>
      </c>
      <c r="M24" s="18"/>
      <c r="N24" s="18"/>
      <c r="O24" s="18"/>
      <c r="P24" s="26"/>
      <c r="Q24" s="17"/>
      <c r="R24" s="17"/>
      <c r="S24" s="17">
        <f t="shared" si="3"/>
        <v>0</v>
      </c>
      <c r="T24" s="17">
        <f t="shared" si="4"/>
        <v>10.17</v>
      </c>
    </row>
    <row r="25" spans="1:20">
      <c r="A25" s="370"/>
      <c r="B25" s="35" t="s">
        <v>2209</v>
      </c>
      <c r="C25" s="21"/>
      <c r="D25" s="52" t="s">
        <v>31</v>
      </c>
      <c r="E25" s="35" t="s">
        <v>2208</v>
      </c>
      <c r="F25" s="11" t="s">
        <v>2362</v>
      </c>
      <c r="G25" s="5">
        <v>5</v>
      </c>
      <c r="H25" s="3">
        <v>2.2999999999999998</v>
      </c>
      <c r="I25" s="39" t="s">
        <v>2224</v>
      </c>
      <c r="J25" s="172" t="s">
        <v>2228</v>
      </c>
      <c r="K25" s="16">
        <f>SUMIF(庫!$B$2:$B$2999,B25,庫!$L$2:$L$2999)/1000</f>
        <v>0</v>
      </c>
      <c r="L25" s="17">
        <f t="shared" si="0"/>
        <v>11.5</v>
      </c>
      <c r="M25" s="18"/>
      <c r="N25" s="18"/>
      <c r="O25" s="26">
        <v>20</v>
      </c>
      <c r="P25" s="18"/>
      <c r="Q25" s="30">
        <v>5</v>
      </c>
      <c r="R25" s="17"/>
      <c r="S25" s="17">
        <f t="shared" si="3"/>
        <v>25</v>
      </c>
      <c r="T25" s="17">
        <f t="shared" si="4"/>
        <v>-13.5</v>
      </c>
    </row>
    <row r="26" spans="1:20">
      <c r="A26" s="361" t="s">
        <v>2205</v>
      </c>
      <c r="B26" s="214" t="s">
        <v>2122</v>
      </c>
      <c r="C26" s="27" t="s">
        <v>61</v>
      </c>
      <c r="D26" s="3" t="s">
        <v>2063</v>
      </c>
      <c r="E26" s="9" t="s">
        <v>2065</v>
      </c>
      <c r="F26" s="11" t="s">
        <v>2091</v>
      </c>
      <c r="G26" s="2"/>
      <c r="H26" s="3">
        <v>2.5</v>
      </c>
      <c r="I26" s="27" t="s">
        <v>1999</v>
      </c>
      <c r="J26" s="28" t="s">
        <v>63</v>
      </c>
      <c r="K26" s="16">
        <f>SUMIF(庫!$B$2:$B$2999,B26,庫!$L$2:$L$2999)/1000</f>
        <v>25.41</v>
      </c>
      <c r="L26" s="17">
        <f t="shared" si="0"/>
        <v>0</v>
      </c>
      <c r="M26" s="18"/>
      <c r="N26" s="18"/>
      <c r="O26" s="18"/>
      <c r="P26" s="18"/>
      <c r="Q26" s="30">
        <v>10</v>
      </c>
      <c r="R26" s="302">
        <v>8.4</v>
      </c>
      <c r="S26" s="17">
        <f t="shared" ref="S26:S60" si="5">SUM(M26:R26)</f>
        <v>18.399999999999999</v>
      </c>
      <c r="T26" s="17">
        <f t="shared" ref="T26:T60" si="6">K26+L26-S26</f>
        <v>7.0100000000000016</v>
      </c>
    </row>
    <row r="27" spans="1:20">
      <c r="A27" s="362"/>
      <c r="B27" s="53"/>
      <c r="C27" s="10"/>
      <c r="D27" s="3"/>
      <c r="E27" s="38"/>
      <c r="F27" s="11"/>
      <c r="G27" s="41"/>
      <c r="H27" s="13"/>
      <c r="I27" s="235"/>
      <c r="J27" s="31"/>
      <c r="K27" s="16">
        <f>SUMIF(庫!$B$2:$B$2999,B27,庫!$L$2:$L$2999)/1000</f>
        <v>0</v>
      </c>
      <c r="L27" s="17">
        <f t="shared" si="0"/>
        <v>0</v>
      </c>
      <c r="M27" s="18"/>
      <c r="N27" s="18"/>
      <c r="O27" s="18"/>
      <c r="P27" s="18"/>
      <c r="Q27" s="17"/>
      <c r="R27" s="17"/>
      <c r="S27" s="17">
        <f t="shared" si="5"/>
        <v>0</v>
      </c>
      <c r="T27" s="17">
        <f t="shared" si="6"/>
        <v>0</v>
      </c>
    </row>
    <row r="28" spans="1:20">
      <c r="A28" s="266" t="s">
        <v>2204</v>
      </c>
      <c r="B28" s="264"/>
      <c r="C28" s="254"/>
      <c r="D28" s="255"/>
      <c r="E28" s="253"/>
      <c r="F28" s="256"/>
      <c r="G28" s="257"/>
      <c r="H28" s="257"/>
      <c r="I28" s="258"/>
      <c r="J28" s="259"/>
      <c r="K28" s="16">
        <f>SUMIF(庫!$B$2:$B$2999,B28,庫!$L$2:$L$2999)/1000</f>
        <v>0</v>
      </c>
      <c r="L28" s="17">
        <f t="shared" si="0"/>
        <v>0</v>
      </c>
      <c r="M28" s="261"/>
      <c r="N28" s="262"/>
      <c r="O28" s="262"/>
      <c r="P28" s="262"/>
      <c r="Q28" s="260"/>
      <c r="R28" s="263"/>
      <c r="S28" s="17">
        <f t="shared" si="5"/>
        <v>0</v>
      </c>
      <c r="T28" s="17">
        <f t="shared" si="6"/>
        <v>0</v>
      </c>
    </row>
    <row r="29" spans="1:20">
      <c r="A29" s="363" t="s">
        <v>2203</v>
      </c>
      <c r="B29" s="215"/>
      <c r="C29" s="199"/>
      <c r="D29" s="59"/>
      <c r="E29" s="207"/>
      <c r="F29" s="60"/>
      <c r="G29" s="350"/>
      <c r="H29" s="209"/>
      <c r="I29" s="14"/>
      <c r="J29" s="31"/>
      <c r="K29" s="16"/>
      <c r="L29" s="17"/>
      <c r="M29" s="18"/>
      <c r="N29" s="18"/>
      <c r="O29" s="18"/>
      <c r="P29" s="18"/>
      <c r="Q29" s="17"/>
      <c r="R29" s="17"/>
      <c r="S29" s="17"/>
      <c r="T29" s="17"/>
    </row>
    <row r="30" spans="1:20">
      <c r="A30" s="364"/>
      <c r="B30" s="21" t="s">
        <v>2408</v>
      </c>
      <c r="C30" s="44" t="s">
        <v>1377</v>
      </c>
      <c r="D30" s="45" t="s">
        <v>31</v>
      </c>
      <c r="E30" s="21" t="s">
        <v>2064</v>
      </c>
      <c r="F30" s="24" t="s">
        <v>2411</v>
      </c>
      <c r="G30" s="12">
        <v>13</v>
      </c>
      <c r="H30" s="13">
        <v>2</v>
      </c>
      <c r="I30" s="235" t="s">
        <v>2410</v>
      </c>
      <c r="J30" s="31" t="s">
        <v>56</v>
      </c>
      <c r="K30" s="16">
        <f>SUMIF(庫!$B$2:$B$2999,B30,庫!$L$2:$L$2999)/1000</f>
        <v>0</v>
      </c>
      <c r="L30" s="17">
        <f>G30*H30</f>
        <v>26</v>
      </c>
      <c r="M30" s="26">
        <v>2</v>
      </c>
      <c r="N30" s="18"/>
      <c r="O30" s="26">
        <v>20</v>
      </c>
      <c r="P30" s="50"/>
      <c r="Q30" s="30">
        <v>10</v>
      </c>
      <c r="R30" s="30"/>
      <c r="S30" s="17">
        <f>SUM(M30:R30)</f>
        <v>32</v>
      </c>
      <c r="T30" s="17">
        <f>K30+L30-S30</f>
        <v>-6</v>
      </c>
    </row>
    <row r="31" spans="1:20" s="170" customFormat="1" ht="17.5" customHeight="1">
      <c r="A31" s="355" t="s">
        <v>65</v>
      </c>
      <c r="B31" s="288" t="s">
        <v>2104</v>
      </c>
      <c r="C31" s="27" t="s">
        <v>2001</v>
      </c>
      <c r="D31" s="7" t="s">
        <v>16</v>
      </c>
      <c r="E31" s="27" t="s">
        <v>2023</v>
      </c>
      <c r="F31" s="11" t="s">
        <v>2103</v>
      </c>
      <c r="G31" s="5"/>
      <c r="H31" s="3">
        <v>2</v>
      </c>
      <c r="I31" s="14" t="s">
        <v>2060</v>
      </c>
      <c r="J31" s="28" t="s">
        <v>2007</v>
      </c>
      <c r="K31" s="16">
        <f>SUMIF(庫!$B$2:$B$2999,B31,庫!$L$2:$L$2999)/1000</f>
        <v>19.95</v>
      </c>
      <c r="L31" s="17">
        <f t="shared" si="0"/>
        <v>0</v>
      </c>
      <c r="M31" s="18"/>
      <c r="N31" s="18"/>
      <c r="O31" s="18"/>
      <c r="P31" s="18"/>
      <c r="Q31" s="30"/>
      <c r="R31" s="17"/>
      <c r="S31" s="17">
        <f t="shared" si="5"/>
        <v>0</v>
      </c>
      <c r="T31" s="17">
        <f t="shared" si="6"/>
        <v>19.95</v>
      </c>
    </row>
    <row r="32" spans="1:20" s="170" customFormat="1">
      <c r="A32" s="356"/>
      <c r="B32" s="10" t="s">
        <v>2304</v>
      </c>
      <c r="C32" s="27" t="s">
        <v>2354</v>
      </c>
      <c r="D32" s="42" t="s">
        <v>31</v>
      </c>
      <c r="E32" s="27" t="s">
        <v>94</v>
      </c>
      <c r="F32" s="11" t="s">
        <v>2255</v>
      </c>
      <c r="G32" s="5">
        <v>15</v>
      </c>
      <c r="H32" s="3">
        <v>2.2999999999999998</v>
      </c>
      <c r="I32" s="10" t="s">
        <v>2226</v>
      </c>
      <c r="J32" s="28" t="s">
        <v>97</v>
      </c>
      <c r="K32" s="16">
        <f>SUMIF(庫!$B$2:$B$2999,B32,庫!$L$2:$L$2999)/1000</f>
        <v>5.4450000000000003</v>
      </c>
      <c r="L32" s="17">
        <f t="shared" si="0"/>
        <v>34.5</v>
      </c>
      <c r="M32" s="18"/>
      <c r="N32" s="18"/>
      <c r="O32" s="26">
        <v>20</v>
      </c>
      <c r="P32" s="18"/>
      <c r="Q32" s="17"/>
      <c r="R32" s="30">
        <v>8</v>
      </c>
      <c r="S32" s="17">
        <f t="shared" si="5"/>
        <v>28</v>
      </c>
      <c r="T32" s="17">
        <f t="shared" si="6"/>
        <v>11.945</v>
      </c>
    </row>
    <row r="33" spans="1:20" s="170" customFormat="1">
      <c r="A33" s="356"/>
      <c r="B33" s="205"/>
      <c r="C33" s="27"/>
      <c r="D33" s="7"/>
      <c r="E33" s="9"/>
      <c r="F33" s="11"/>
      <c r="G33" s="5"/>
      <c r="H33" s="3"/>
      <c r="I33" s="14"/>
      <c r="J33" s="28"/>
      <c r="K33" s="16"/>
      <c r="L33" s="17"/>
      <c r="M33" s="18"/>
      <c r="N33" s="18"/>
      <c r="O33" s="18"/>
      <c r="P33" s="18"/>
      <c r="Q33" s="17"/>
      <c r="R33" s="17"/>
      <c r="S33" s="17"/>
      <c r="T33" s="17"/>
    </row>
    <row r="34" spans="1:20">
      <c r="A34" s="355" t="s">
        <v>66</v>
      </c>
      <c r="B34" s="38" t="s">
        <v>1981</v>
      </c>
      <c r="C34" s="10" t="s">
        <v>1761</v>
      </c>
      <c r="D34" s="3" t="s">
        <v>1343</v>
      </c>
      <c r="E34" s="38" t="s">
        <v>1498</v>
      </c>
      <c r="F34" s="11" t="s">
        <v>1762</v>
      </c>
      <c r="G34" s="5"/>
      <c r="H34" s="3"/>
      <c r="I34" s="243" t="s">
        <v>1763</v>
      </c>
      <c r="J34" s="28" t="s">
        <v>436</v>
      </c>
      <c r="K34" s="16">
        <f>SUMIF(庫!$B$2:$B$2999,B34,庫!$L$2:$L$2999)/1000</f>
        <v>2.1</v>
      </c>
      <c r="L34" s="17">
        <f t="shared" si="0"/>
        <v>0</v>
      </c>
      <c r="M34" s="26"/>
      <c r="N34" s="26"/>
      <c r="O34" s="26"/>
      <c r="P34" s="19"/>
      <c r="Q34" s="20"/>
      <c r="R34" s="16"/>
      <c r="S34" s="17">
        <f t="shared" si="5"/>
        <v>0</v>
      </c>
      <c r="T34" s="17">
        <f t="shared" si="6"/>
        <v>2.1</v>
      </c>
    </row>
    <row r="35" spans="1:20">
      <c r="A35" s="356"/>
      <c r="B35" s="53"/>
      <c r="C35" s="10"/>
      <c r="D35" s="3"/>
      <c r="E35" s="38"/>
      <c r="F35" s="11"/>
      <c r="G35" s="5"/>
      <c r="H35" s="3"/>
      <c r="I35" s="235"/>
      <c r="J35" s="28"/>
      <c r="K35" s="16"/>
      <c r="L35" s="17"/>
      <c r="M35" s="18"/>
      <c r="N35" s="18"/>
      <c r="O35" s="18"/>
      <c r="P35" s="19"/>
      <c r="Q35" s="16"/>
      <c r="R35" s="16"/>
      <c r="S35" s="17"/>
      <c r="T35" s="17"/>
    </row>
    <row r="36" spans="1:20">
      <c r="A36" s="356"/>
      <c r="B36" s="35" t="s">
        <v>2352</v>
      </c>
      <c r="C36" s="21" t="s">
        <v>1742</v>
      </c>
      <c r="D36" s="52" t="s">
        <v>31</v>
      </c>
      <c r="E36" s="35" t="s">
        <v>89</v>
      </c>
      <c r="F36" s="24" t="s">
        <v>2353</v>
      </c>
      <c r="G36" s="62">
        <v>15</v>
      </c>
      <c r="H36" s="22">
        <v>2.5</v>
      </c>
      <c r="I36" s="66" t="s">
        <v>2090</v>
      </c>
      <c r="J36" s="56" t="s">
        <v>436</v>
      </c>
      <c r="K36" s="16"/>
      <c r="L36" s="17">
        <f t="shared" ref="L36" si="7">G36*H36</f>
        <v>37.5</v>
      </c>
      <c r="M36" s="18"/>
      <c r="N36" s="18"/>
      <c r="O36" s="26"/>
      <c r="P36" s="18"/>
      <c r="Q36" s="30"/>
      <c r="R36" s="17"/>
      <c r="S36" s="17">
        <f t="shared" ref="S36" si="8">SUM(M36:R36)</f>
        <v>0</v>
      </c>
      <c r="T36" s="17">
        <f t="shared" ref="T36" si="9">K36+L36-S36</f>
        <v>37.5</v>
      </c>
    </row>
    <row r="37" spans="1:20" ht="17" customHeight="1">
      <c r="A37" s="359" t="s">
        <v>1666</v>
      </c>
      <c r="B37" s="205"/>
      <c r="C37" s="27"/>
      <c r="D37" s="7"/>
      <c r="E37" s="9"/>
      <c r="F37" s="11"/>
      <c r="G37" s="5"/>
      <c r="H37" s="3"/>
      <c r="I37" s="10"/>
      <c r="J37" s="28"/>
      <c r="K37" s="16"/>
      <c r="L37" s="17">
        <f t="shared" si="0"/>
        <v>0</v>
      </c>
      <c r="M37" s="18"/>
      <c r="N37" s="343"/>
      <c r="O37" s="18"/>
      <c r="P37" s="18"/>
      <c r="Q37" s="17"/>
      <c r="R37" s="17"/>
      <c r="S37" s="17">
        <f t="shared" si="5"/>
        <v>0</v>
      </c>
      <c r="T37" s="17">
        <f t="shared" si="6"/>
        <v>0</v>
      </c>
    </row>
    <row r="38" spans="1:20">
      <c r="A38" s="360"/>
      <c r="B38" s="205"/>
      <c r="C38" s="27"/>
      <c r="D38" s="7"/>
      <c r="E38" s="9"/>
      <c r="F38" s="11"/>
      <c r="G38" s="5"/>
      <c r="H38" s="3"/>
      <c r="I38" s="10"/>
      <c r="J38" s="28"/>
      <c r="K38" s="16">
        <f>SUMIF(庫!$B$2:$B$2999,B38,庫!$L$2:$L$2999)/1000</f>
        <v>0</v>
      </c>
      <c r="L38" s="17">
        <f t="shared" si="0"/>
        <v>0</v>
      </c>
      <c r="M38" s="18"/>
      <c r="N38" s="18"/>
      <c r="O38" s="18"/>
      <c r="P38" s="18"/>
      <c r="Q38" s="17"/>
      <c r="R38" s="17"/>
      <c r="S38" s="17">
        <f t="shared" si="5"/>
        <v>0</v>
      </c>
      <c r="T38" s="17">
        <f t="shared" si="6"/>
        <v>0</v>
      </c>
    </row>
    <row r="39" spans="1:20" s="170" customFormat="1">
      <c r="A39" s="251" t="s">
        <v>2232</v>
      </c>
      <c r="B39" s="32" t="s">
        <v>1444</v>
      </c>
      <c r="C39" s="27"/>
      <c r="D39" s="3"/>
      <c r="E39" s="38"/>
      <c r="F39" s="11"/>
      <c r="G39" s="2"/>
      <c r="H39" s="3"/>
      <c r="I39" s="10"/>
      <c r="J39" s="28"/>
      <c r="K39" s="16">
        <f>SUMIF(庫!$B$2:$B$2999,B39,庫!$L$2:$L$2999)/1000</f>
        <v>0</v>
      </c>
      <c r="L39" s="17">
        <f t="shared" ref="L39" si="10">G39*H39</f>
        <v>0</v>
      </c>
      <c r="M39" s="18"/>
      <c r="N39" s="18"/>
      <c r="O39" s="18"/>
      <c r="P39" s="18"/>
      <c r="Q39" s="17"/>
      <c r="R39" s="17"/>
      <c r="S39" s="17">
        <f t="shared" si="5"/>
        <v>0</v>
      </c>
      <c r="T39" s="17">
        <f t="shared" si="6"/>
        <v>0</v>
      </c>
    </row>
    <row r="40" spans="1:20">
      <c r="A40" s="371" t="s">
        <v>79</v>
      </c>
      <c r="B40" s="27" t="s">
        <v>2227</v>
      </c>
      <c r="C40" s="27" t="s">
        <v>1470</v>
      </c>
      <c r="D40" s="3" t="s">
        <v>68</v>
      </c>
      <c r="E40" s="38" t="s">
        <v>1736</v>
      </c>
      <c r="F40" s="11" t="s">
        <v>2363</v>
      </c>
      <c r="G40" s="2"/>
      <c r="H40" s="3">
        <v>3.5</v>
      </c>
      <c r="I40" s="10" t="s">
        <v>2251</v>
      </c>
      <c r="J40" s="28" t="s">
        <v>63</v>
      </c>
      <c r="K40" s="16">
        <f>SUMIF(庫!$B$2:$B$2999,B40,庫!$L$2:$L$2999)/1000</f>
        <v>14.090999999999999</v>
      </c>
      <c r="L40" s="17">
        <f t="shared" ref="L40:L53" si="11">G40*H40</f>
        <v>0</v>
      </c>
      <c r="M40" s="18"/>
      <c r="N40" s="18"/>
      <c r="O40" s="18"/>
      <c r="P40" s="26"/>
      <c r="Q40" s="17"/>
      <c r="R40" s="17"/>
      <c r="S40" s="17">
        <f t="shared" si="5"/>
        <v>0</v>
      </c>
      <c r="T40" s="17">
        <f t="shared" si="6"/>
        <v>14.090999999999999</v>
      </c>
    </row>
    <row r="41" spans="1:20">
      <c r="A41" s="372"/>
      <c r="B41" s="10" t="s">
        <v>2249</v>
      </c>
      <c r="C41" s="27" t="s">
        <v>1470</v>
      </c>
      <c r="D41" s="3" t="s">
        <v>68</v>
      </c>
      <c r="E41" s="38" t="s">
        <v>1736</v>
      </c>
      <c r="F41" s="11" t="s">
        <v>2250</v>
      </c>
      <c r="G41" s="2">
        <v>30</v>
      </c>
      <c r="H41" s="3">
        <v>3.5</v>
      </c>
      <c r="I41" s="10" t="s">
        <v>2253</v>
      </c>
      <c r="J41" s="28" t="s">
        <v>63</v>
      </c>
      <c r="K41" s="16">
        <f>SUMIF(庫!$B$2:$B$2999,B41,庫!$L$2:$L$2999)/1000</f>
        <v>31.68</v>
      </c>
      <c r="L41" s="17">
        <f t="shared" si="11"/>
        <v>105</v>
      </c>
      <c r="M41" s="18"/>
      <c r="N41" s="18"/>
      <c r="O41" s="18"/>
      <c r="P41" s="26">
        <v>130</v>
      </c>
      <c r="Q41" s="17"/>
      <c r="R41" s="17"/>
      <c r="S41" s="17">
        <f t="shared" si="5"/>
        <v>130</v>
      </c>
      <c r="T41" s="17">
        <f t="shared" si="6"/>
        <v>6.6800000000000068</v>
      </c>
    </row>
    <row r="42" spans="1:20">
      <c r="A42" s="233" t="s">
        <v>2233</v>
      </c>
      <c r="B42" s="32" t="s">
        <v>1444</v>
      </c>
      <c r="C42" s="27"/>
      <c r="D42" s="3"/>
      <c r="E42" s="38"/>
      <c r="F42" s="11"/>
      <c r="G42" s="2"/>
      <c r="H42" s="3"/>
      <c r="I42" s="27"/>
      <c r="J42" s="28"/>
      <c r="K42" s="16">
        <f>SUMIF(庫!$B$2:$B$2999,B42,庫!$L$2:$L$2999)/1000</f>
        <v>0</v>
      </c>
      <c r="L42" s="17">
        <f t="shared" si="11"/>
        <v>0</v>
      </c>
      <c r="M42" s="18"/>
      <c r="N42" s="18"/>
      <c r="O42" s="18"/>
      <c r="P42" s="18"/>
      <c r="Q42" s="17"/>
      <c r="R42" s="17"/>
      <c r="S42" s="17">
        <f t="shared" si="5"/>
        <v>0</v>
      </c>
      <c r="T42" s="17">
        <f t="shared" si="6"/>
        <v>0</v>
      </c>
    </row>
    <row r="43" spans="1:20">
      <c r="A43" s="355" t="s">
        <v>80</v>
      </c>
      <c r="B43" s="27" t="s">
        <v>2305</v>
      </c>
      <c r="C43" s="43" t="s">
        <v>67</v>
      </c>
      <c r="D43" s="3" t="s">
        <v>67</v>
      </c>
      <c r="E43" s="9" t="s">
        <v>1824</v>
      </c>
      <c r="F43" s="11" t="s">
        <v>2307</v>
      </c>
      <c r="G43" s="5"/>
      <c r="H43" s="3">
        <v>5</v>
      </c>
      <c r="I43" s="27" t="s">
        <v>2306</v>
      </c>
      <c r="J43" s="28" t="s">
        <v>436</v>
      </c>
      <c r="K43" s="16">
        <f>SUMIF(庫!$B$2:$B$2999,B43,庫!$L$2:$L$2999)/1000</f>
        <v>2.9039999999999999</v>
      </c>
      <c r="L43" s="17">
        <f t="shared" si="11"/>
        <v>0</v>
      </c>
      <c r="M43" s="18"/>
      <c r="N43" s="18"/>
      <c r="O43" s="18"/>
      <c r="P43" s="26">
        <v>3</v>
      </c>
      <c r="Q43" s="17"/>
      <c r="R43" s="17"/>
      <c r="S43" s="17">
        <f t="shared" si="5"/>
        <v>3</v>
      </c>
      <c r="T43" s="17">
        <f t="shared" si="6"/>
        <v>-9.6000000000000085E-2</v>
      </c>
    </row>
    <row r="44" spans="1:20">
      <c r="A44" s="356"/>
      <c r="B44" s="10" t="s">
        <v>2311</v>
      </c>
      <c r="C44" s="43" t="s">
        <v>67</v>
      </c>
      <c r="D44" s="3" t="s">
        <v>67</v>
      </c>
      <c r="E44" s="9" t="s">
        <v>1824</v>
      </c>
      <c r="F44" s="11" t="s">
        <v>2428</v>
      </c>
      <c r="G44" s="5">
        <v>19</v>
      </c>
      <c r="H44" s="3">
        <v>5</v>
      </c>
      <c r="I44" s="27" t="s">
        <v>2309</v>
      </c>
      <c r="J44" s="28" t="s">
        <v>436</v>
      </c>
      <c r="K44" s="16">
        <f>SUMIF(庫!$B$2:$B$2999,B44,庫!$L$2:$L$2999)/1000</f>
        <v>31.844999999999999</v>
      </c>
      <c r="L44" s="17">
        <f t="shared" si="11"/>
        <v>95</v>
      </c>
      <c r="M44" s="18"/>
      <c r="N44" s="18"/>
      <c r="O44" s="18"/>
      <c r="P44" s="26">
        <v>120</v>
      </c>
      <c r="Q44" s="17"/>
      <c r="R44" s="17"/>
      <c r="S44" s="17">
        <f t="shared" si="5"/>
        <v>120</v>
      </c>
      <c r="T44" s="17">
        <f t="shared" si="6"/>
        <v>6.8449999999999989</v>
      </c>
    </row>
    <row r="45" spans="1:20">
      <c r="A45" s="365"/>
      <c r="B45" s="21" t="s">
        <v>2426</v>
      </c>
      <c r="C45" s="21" t="s">
        <v>1751</v>
      </c>
      <c r="D45" s="22" t="s">
        <v>67</v>
      </c>
      <c r="E45" s="44" t="s">
        <v>1736</v>
      </c>
      <c r="F45" s="24" t="s">
        <v>2427</v>
      </c>
      <c r="G45" s="5">
        <v>10</v>
      </c>
      <c r="H45" s="3">
        <v>5</v>
      </c>
      <c r="I45" s="10" t="s">
        <v>2114</v>
      </c>
      <c r="J45" s="28" t="s">
        <v>436</v>
      </c>
      <c r="K45" s="16"/>
      <c r="L45" s="17">
        <f t="shared" si="11"/>
        <v>50</v>
      </c>
      <c r="M45" s="18"/>
      <c r="N45" s="18"/>
      <c r="O45" s="18"/>
      <c r="P45" s="26">
        <v>50</v>
      </c>
      <c r="Q45" s="17"/>
      <c r="R45" s="17"/>
      <c r="S45" s="17">
        <f t="shared" si="5"/>
        <v>50</v>
      </c>
      <c r="T45" s="17">
        <f t="shared" si="6"/>
        <v>0</v>
      </c>
    </row>
    <row r="46" spans="1:20">
      <c r="A46" s="250" t="s">
        <v>81</v>
      </c>
      <c r="B46" s="288" t="s">
        <v>2312</v>
      </c>
      <c r="C46" s="27" t="s">
        <v>68</v>
      </c>
      <c r="D46" s="7" t="s">
        <v>68</v>
      </c>
      <c r="E46" s="9" t="s">
        <v>1824</v>
      </c>
      <c r="F46" s="11" t="s">
        <v>2308</v>
      </c>
      <c r="G46" s="5">
        <v>30</v>
      </c>
      <c r="H46" s="3">
        <v>5</v>
      </c>
      <c r="I46" s="10" t="s">
        <v>2253</v>
      </c>
      <c r="J46" s="28" t="s">
        <v>63</v>
      </c>
      <c r="K46" s="16">
        <f>SUMIF(庫!$B$2:$B$2999,B46,庫!$L$2:$L$2999)/1000</f>
        <v>13.86</v>
      </c>
      <c r="L46" s="17">
        <f t="shared" si="11"/>
        <v>150</v>
      </c>
      <c r="M46" s="26"/>
      <c r="N46" s="47"/>
      <c r="O46" s="18"/>
      <c r="P46" s="26">
        <v>150</v>
      </c>
      <c r="Q46" s="17"/>
      <c r="R46" s="17"/>
      <c r="S46" s="17">
        <f t="shared" si="5"/>
        <v>150</v>
      </c>
      <c r="T46" s="17">
        <f t="shared" si="6"/>
        <v>13.860000000000014</v>
      </c>
    </row>
    <row r="47" spans="1:20">
      <c r="A47" s="250" t="s">
        <v>82</v>
      </c>
      <c r="B47" s="10" t="s">
        <v>2118</v>
      </c>
      <c r="C47" s="27" t="s">
        <v>1751</v>
      </c>
      <c r="D47" s="3"/>
      <c r="E47" s="38" t="s">
        <v>1736</v>
      </c>
      <c r="F47" s="11" t="s">
        <v>2196</v>
      </c>
      <c r="G47" s="5">
        <v>30</v>
      </c>
      <c r="H47" s="3">
        <v>5</v>
      </c>
      <c r="I47" s="10" t="s">
        <v>2114</v>
      </c>
      <c r="J47" s="28" t="s">
        <v>436</v>
      </c>
      <c r="K47" s="16">
        <f>SUMIF(庫!$B$2:$B$2999,B47,庫!$L$2:$L$2999)/1000</f>
        <v>28.742999999999999</v>
      </c>
      <c r="L47" s="17">
        <f t="shared" si="11"/>
        <v>150</v>
      </c>
      <c r="M47" s="18"/>
      <c r="N47" s="18"/>
      <c r="O47" s="26">
        <v>140</v>
      </c>
      <c r="P47" s="18"/>
      <c r="Q47" s="18"/>
      <c r="R47" s="17"/>
      <c r="S47" s="17">
        <f t="shared" si="5"/>
        <v>140</v>
      </c>
      <c r="T47" s="17">
        <f t="shared" si="6"/>
        <v>38.742999999999995</v>
      </c>
    </row>
    <row r="48" spans="1:20">
      <c r="A48" s="373" t="s">
        <v>91</v>
      </c>
      <c r="B48" s="10" t="s">
        <v>2248</v>
      </c>
      <c r="C48" s="27" t="s">
        <v>2379</v>
      </c>
      <c r="D48" s="3" t="s">
        <v>2059</v>
      </c>
      <c r="E48" s="346" t="s">
        <v>59</v>
      </c>
      <c r="F48" s="11" t="s">
        <v>2429</v>
      </c>
      <c r="G48" s="5">
        <v>26</v>
      </c>
      <c r="H48" s="3">
        <v>1.5</v>
      </c>
      <c r="I48" s="32" t="s">
        <v>2299</v>
      </c>
      <c r="J48" s="28" t="s">
        <v>2244</v>
      </c>
      <c r="K48" s="16">
        <f>SUMIF(庫!$B$2:$B$2999,B48,庫!$L$2:$L$2999)/1000</f>
        <v>0</v>
      </c>
      <c r="L48" s="17">
        <f t="shared" si="11"/>
        <v>39</v>
      </c>
      <c r="M48" s="26">
        <v>5</v>
      </c>
      <c r="N48" s="18"/>
      <c r="O48" s="18"/>
      <c r="P48" s="18"/>
      <c r="Q48" s="30">
        <v>20</v>
      </c>
      <c r="R48" s="17"/>
      <c r="S48" s="17">
        <f t="shared" si="5"/>
        <v>25</v>
      </c>
      <c r="T48" s="17">
        <f t="shared" si="6"/>
        <v>14</v>
      </c>
    </row>
    <row r="49" spans="1:20">
      <c r="A49" s="374"/>
      <c r="B49" s="21" t="s">
        <v>2424</v>
      </c>
      <c r="C49" s="21" t="s">
        <v>2379</v>
      </c>
      <c r="D49" s="22" t="s">
        <v>2059</v>
      </c>
      <c r="E49" s="44" t="s">
        <v>59</v>
      </c>
      <c r="F49" s="24" t="s">
        <v>2430</v>
      </c>
      <c r="G49" s="5">
        <v>3</v>
      </c>
      <c r="H49" s="3">
        <v>1.5</v>
      </c>
      <c r="I49" s="32" t="s">
        <v>2425</v>
      </c>
      <c r="J49" s="28" t="s">
        <v>2244</v>
      </c>
      <c r="K49" s="16"/>
      <c r="L49" s="17">
        <f t="shared" si="11"/>
        <v>4.5</v>
      </c>
      <c r="M49" s="18"/>
      <c r="N49" s="18"/>
      <c r="O49" s="26"/>
      <c r="P49" s="18"/>
      <c r="Q49" s="30">
        <v>62</v>
      </c>
      <c r="R49" s="17"/>
      <c r="S49" s="17">
        <f t="shared" si="5"/>
        <v>62</v>
      </c>
      <c r="T49" s="17">
        <f t="shared" si="6"/>
        <v>-57.5</v>
      </c>
    </row>
    <row r="50" spans="1:20">
      <c r="A50" s="374"/>
      <c r="B50" s="288" t="s">
        <v>2101</v>
      </c>
      <c r="C50" s="27" t="s">
        <v>98</v>
      </c>
      <c r="D50" s="7" t="s">
        <v>1720</v>
      </c>
      <c r="E50" s="288" t="s">
        <v>1878</v>
      </c>
      <c r="F50" s="11" t="s">
        <v>2315</v>
      </c>
      <c r="G50" s="5">
        <v>30</v>
      </c>
      <c r="H50" s="3">
        <v>3.2</v>
      </c>
      <c r="I50" s="32" t="s">
        <v>2380</v>
      </c>
      <c r="J50" s="28" t="s">
        <v>99</v>
      </c>
      <c r="K50" s="16">
        <f>SUMIF(庫!$B$2:$B$2999,B50,庫!$L$2:$L$2999)/1000</f>
        <v>32.472000000000001</v>
      </c>
      <c r="L50" s="17">
        <f t="shared" si="11"/>
        <v>96</v>
      </c>
      <c r="M50" s="18"/>
      <c r="N50" s="18"/>
      <c r="O50" s="18"/>
      <c r="P50" s="26">
        <v>30</v>
      </c>
      <c r="Q50" s="17"/>
      <c r="R50" s="17"/>
      <c r="S50" s="17">
        <f t="shared" si="5"/>
        <v>30</v>
      </c>
      <c r="T50" s="17">
        <f t="shared" si="6"/>
        <v>98.472000000000008</v>
      </c>
    </row>
    <row r="51" spans="1:20" ht="16.5" customHeight="1">
      <c r="A51" s="373" t="s">
        <v>1747</v>
      </c>
      <c r="B51" s="27" t="s">
        <v>2350</v>
      </c>
      <c r="C51" s="27" t="s">
        <v>67</v>
      </c>
      <c r="D51" s="3" t="s">
        <v>1720</v>
      </c>
      <c r="E51" s="38" t="s">
        <v>1736</v>
      </c>
      <c r="F51" s="11" t="s">
        <v>2316</v>
      </c>
      <c r="G51" s="5"/>
      <c r="H51" s="3">
        <v>2.5</v>
      </c>
      <c r="I51" s="27" t="s">
        <v>2306</v>
      </c>
      <c r="J51" s="28" t="s">
        <v>436</v>
      </c>
      <c r="K51" s="16">
        <f>SUMIF(庫!$B$2:$B$2999,B51,庫!$L$2:$L$2999)/1000</f>
        <v>4.2569999999999997</v>
      </c>
      <c r="L51" s="17">
        <f t="shared" si="11"/>
        <v>0</v>
      </c>
      <c r="M51" s="18"/>
      <c r="N51" s="18"/>
      <c r="O51" s="18"/>
      <c r="P51" s="26"/>
      <c r="Q51" s="18"/>
      <c r="R51" s="30"/>
      <c r="S51" s="17">
        <f t="shared" si="5"/>
        <v>0</v>
      </c>
      <c r="T51" s="17">
        <f t="shared" si="6"/>
        <v>4.2569999999999997</v>
      </c>
    </row>
    <row r="52" spans="1:20">
      <c r="A52" s="374"/>
      <c r="B52" s="10" t="s">
        <v>2318</v>
      </c>
      <c r="C52" s="27" t="s">
        <v>67</v>
      </c>
      <c r="D52" s="3" t="s">
        <v>68</v>
      </c>
      <c r="E52" s="38" t="s">
        <v>1736</v>
      </c>
      <c r="F52" s="11" t="s">
        <v>2317</v>
      </c>
      <c r="G52" s="5">
        <v>30</v>
      </c>
      <c r="H52" s="3">
        <v>5</v>
      </c>
      <c r="I52" s="27" t="s">
        <v>2309</v>
      </c>
      <c r="J52" s="28" t="s">
        <v>436</v>
      </c>
      <c r="K52" s="16">
        <f>SUMIF(庫!$B$2:$B$2999,B52,庫!$L$2:$L$2999)/1000</f>
        <v>0</v>
      </c>
      <c r="L52" s="17">
        <f t="shared" si="11"/>
        <v>150</v>
      </c>
      <c r="M52" s="18"/>
      <c r="N52" s="18"/>
      <c r="O52" s="18"/>
      <c r="P52" s="26">
        <v>145</v>
      </c>
      <c r="Q52" s="18"/>
      <c r="R52" s="30"/>
      <c r="S52" s="17">
        <f t="shared" si="5"/>
        <v>145</v>
      </c>
      <c r="T52" s="17">
        <f t="shared" si="6"/>
        <v>5</v>
      </c>
    </row>
    <row r="53" spans="1:20">
      <c r="A53" s="373" t="s">
        <v>101</v>
      </c>
      <c r="B53" s="27" t="s">
        <v>2351</v>
      </c>
      <c r="C53" s="10" t="s">
        <v>1875</v>
      </c>
      <c r="D53" s="59" t="s">
        <v>68</v>
      </c>
      <c r="E53" s="214" t="s">
        <v>1736</v>
      </c>
      <c r="F53" s="60" t="s">
        <v>2321</v>
      </c>
      <c r="G53" s="12"/>
      <c r="H53" s="13">
        <v>5</v>
      </c>
      <c r="I53" s="27" t="s">
        <v>2306</v>
      </c>
      <c r="J53" s="28" t="s">
        <v>63</v>
      </c>
      <c r="K53" s="16">
        <f>SUMIF(庫!$B$2:$B$2999,B53,庫!$L$2:$L$2999)/1000</f>
        <v>10.23</v>
      </c>
      <c r="L53" s="17">
        <f t="shared" si="11"/>
        <v>0</v>
      </c>
      <c r="M53" s="18"/>
      <c r="N53" s="18"/>
      <c r="O53" s="18"/>
      <c r="P53" s="26">
        <v>10</v>
      </c>
      <c r="Q53" s="17"/>
      <c r="R53" s="17"/>
      <c r="S53" s="17">
        <f t="shared" si="5"/>
        <v>10</v>
      </c>
      <c r="T53" s="17">
        <f t="shared" si="6"/>
        <v>0.23000000000000043</v>
      </c>
    </row>
    <row r="54" spans="1:20">
      <c r="A54" s="374"/>
      <c r="B54" s="10" t="s">
        <v>2319</v>
      </c>
      <c r="C54" s="10" t="s">
        <v>1875</v>
      </c>
      <c r="D54" s="59" t="s">
        <v>68</v>
      </c>
      <c r="E54" s="214" t="s">
        <v>1736</v>
      </c>
      <c r="F54" s="60" t="s">
        <v>2320</v>
      </c>
      <c r="G54" s="12">
        <v>30</v>
      </c>
      <c r="H54" s="13">
        <v>5</v>
      </c>
      <c r="I54" s="27" t="s">
        <v>2309</v>
      </c>
      <c r="J54" s="28" t="s">
        <v>63</v>
      </c>
      <c r="K54" s="16">
        <f>SUMIF(庫!$B$2:$B$2999,B54,庫!$L$2:$L$2999)/1000</f>
        <v>0</v>
      </c>
      <c r="L54" s="17">
        <f t="shared" ref="L54:L58" si="12">G54*H54</f>
        <v>150</v>
      </c>
      <c r="M54" s="18"/>
      <c r="N54" s="18"/>
      <c r="O54" s="18"/>
      <c r="P54" s="26">
        <v>146</v>
      </c>
      <c r="Q54" s="17"/>
      <c r="R54" s="17"/>
      <c r="S54" s="17">
        <f t="shared" si="5"/>
        <v>146</v>
      </c>
      <c r="T54" s="17">
        <f t="shared" si="6"/>
        <v>4</v>
      </c>
    </row>
    <row r="55" spans="1:20">
      <c r="A55" s="357" t="s">
        <v>1662</v>
      </c>
      <c r="B55" s="341" t="s">
        <v>2403</v>
      </c>
      <c r="C55" s="105" t="s">
        <v>2385</v>
      </c>
      <c r="D55" s="7" t="s">
        <v>19</v>
      </c>
      <c r="E55" s="288" t="s">
        <v>2405</v>
      </c>
      <c r="F55" s="11" t="s">
        <v>2404</v>
      </c>
      <c r="G55" s="5">
        <v>10</v>
      </c>
      <c r="H55" s="13">
        <v>0.7</v>
      </c>
      <c r="I55" s="235" t="s">
        <v>2384</v>
      </c>
      <c r="J55" s="28" t="s">
        <v>2406</v>
      </c>
      <c r="K55" s="16">
        <f>SUMIF(庫!$B$2:$B$2999,B55,庫!$L$2:$L$2999)/1000</f>
        <v>0</v>
      </c>
      <c r="L55" s="17">
        <f t="shared" si="12"/>
        <v>7</v>
      </c>
      <c r="M55" s="26">
        <v>3</v>
      </c>
      <c r="N55" s="18"/>
      <c r="O55" s="18"/>
      <c r="P55" s="18"/>
      <c r="Q55" s="17"/>
      <c r="R55" s="17"/>
      <c r="S55" s="17">
        <f t="shared" si="5"/>
        <v>3</v>
      </c>
      <c r="T55" s="17">
        <f t="shared" si="6"/>
        <v>4</v>
      </c>
    </row>
    <row r="56" spans="1:20">
      <c r="A56" s="358"/>
      <c r="B56" s="35" t="s">
        <v>2371</v>
      </c>
      <c r="C56" s="21" t="s">
        <v>2367</v>
      </c>
      <c r="D56" s="52" t="s">
        <v>2382</v>
      </c>
      <c r="E56" s="35" t="s">
        <v>2365</v>
      </c>
      <c r="F56" s="24" t="s">
        <v>2381</v>
      </c>
      <c r="G56" s="5">
        <v>10</v>
      </c>
      <c r="H56" s="3">
        <v>0.6</v>
      </c>
      <c r="I56" s="10" t="s">
        <v>2368</v>
      </c>
      <c r="J56" s="28" t="s">
        <v>2364</v>
      </c>
      <c r="K56" s="16"/>
      <c r="L56" s="17">
        <f t="shared" si="12"/>
        <v>6</v>
      </c>
      <c r="M56" s="18"/>
      <c r="N56" s="330">
        <v>5</v>
      </c>
      <c r="O56" s="18"/>
      <c r="P56" s="18"/>
      <c r="Q56" s="17"/>
      <c r="R56" s="17"/>
      <c r="S56" s="17">
        <f t="shared" si="5"/>
        <v>5</v>
      </c>
      <c r="T56" s="17">
        <f t="shared" si="6"/>
        <v>1</v>
      </c>
    </row>
    <row r="57" spans="1:20">
      <c r="A57" s="358"/>
      <c r="B57" s="35" t="s">
        <v>2372</v>
      </c>
      <c r="C57" s="21" t="s">
        <v>2373</v>
      </c>
      <c r="D57" s="52" t="s">
        <v>2383</v>
      </c>
      <c r="E57" s="35" t="s">
        <v>2366</v>
      </c>
      <c r="F57" s="24" t="s">
        <v>2381</v>
      </c>
      <c r="G57" s="5">
        <v>10</v>
      </c>
      <c r="H57" s="3">
        <v>1.2</v>
      </c>
      <c r="I57" s="10" t="s">
        <v>2368</v>
      </c>
      <c r="J57" s="28" t="s">
        <v>2364</v>
      </c>
      <c r="K57" s="16"/>
      <c r="L57" s="17">
        <f t="shared" si="12"/>
        <v>12</v>
      </c>
      <c r="M57" s="18"/>
      <c r="N57" s="330">
        <v>10</v>
      </c>
      <c r="O57" s="18"/>
      <c r="P57" s="18"/>
      <c r="Q57" s="17"/>
      <c r="R57" s="17"/>
      <c r="S57" s="17">
        <f t="shared" si="5"/>
        <v>10</v>
      </c>
      <c r="T57" s="17">
        <f t="shared" si="6"/>
        <v>2</v>
      </c>
    </row>
    <row r="58" spans="1:20">
      <c r="A58" s="217" t="s">
        <v>1515</v>
      </c>
      <c r="B58" s="205" t="s">
        <v>1703</v>
      </c>
      <c r="C58" s="38"/>
      <c r="D58" s="42"/>
      <c r="E58" s="9"/>
      <c r="F58" s="11"/>
      <c r="G58" s="5"/>
      <c r="H58" s="3"/>
      <c r="I58" s="27"/>
      <c r="J58" s="28"/>
      <c r="K58" s="16">
        <f>SUMIF(庫!$B$2:$B$2999,B58,庫!$L$2:$L$2999)/1000</f>
        <v>0</v>
      </c>
      <c r="L58" s="17">
        <f t="shared" si="12"/>
        <v>0</v>
      </c>
      <c r="M58" s="18"/>
      <c r="N58" s="18"/>
      <c r="O58" s="18"/>
      <c r="P58" s="18"/>
      <c r="Q58" s="17"/>
      <c r="R58" s="17"/>
      <c r="S58" s="17">
        <f t="shared" si="5"/>
        <v>0</v>
      </c>
      <c r="T58" s="17">
        <f t="shared" si="6"/>
        <v>0</v>
      </c>
    </row>
    <row r="59" spans="1:20">
      <c r="A59" s="381" t="s">
        <v>102</v>
      </c>
      <c r="B59" s="61" t="s">
        <v>103</v>
      </c>
      <c r="C59" s="27"/>
      <c r="D59" s="3"/>
      <c r="E59" s="37"/>
      <c r="F59" s="11"/>
      <c r="G59" s="2"/>
      <c r="H59" s="3"/>
      <c r="I59" s="27"/>
      <c r="J59" s="25"/>
      <c r="K59" s="16">
        <f>SUMIF(庫!$B$2:$B$2999,B59,庫!$L$2:$L$2999)/1000</f>
        <v>0</v>
      </c>
      <c r="L59" s="17">
        <f t="shared" si="0"/>
        <v>0</v>
      </c>
      <c r="M59" s="18"/>
      <c r="N59" s="18"/>
      <c r="O59" s="18"/>
      <c r="P59" s="18"/>
      <c r="Q59" s="17"/>
      <c r="R59" s="17"/>
      <c r="S59" s="17">
        <f t="shared" si="5"/>
        <v>0</v>
      </c>
      <c r="T59" s="17">
        <f t="shared" si="6"/>
        <v>0</v>
      </c>
    </row>
    <row r="60" spans="1:20">
      <c r="A60" s="381"/>
      <c r="B60" s="27"/>
      <c r="C60" s="27"/>
      <c r="D60" s="3"/>
      <c r="E60" s="37"/>
      <c r="F60" s="11"/>
      <c r="G60" s="2"/>
      <c r="H60" s="13"/>
      <c r="I60" s="14"/>
      <c r="J60" s="25"/>
      <c r="K60" s="16">
        <f>SUMIF(庫!$B$2:$B$2999,B60,庫!$L$2:$L$2999)/1000</f>
        <v>0</v>
      </c>
      <c r="L60" s="17">
        <f t="shared" ref="L60" si="13">G60*H60</f>
        <v>0</v>
      </c>
      <c r="M60" s="18"/>
      <c r="N60" s="18"/>
      <c r="O60" s="17"/>
      <c r="P60" s="17"/>
      <c r="Q60" s="17"/>
      <c r="R60" s="17"/>
      <c r="S60" s="17">
        <f t="shared" si="5"/>
        <v>0</v>
      </c>
      <c r="T60" s="17">
        <f t="shared" si="6"/>
        <v>0</v>
      </c>
    </row>
    <row r="61" spans="1:20">
      <c r="A61" s="380" t="s">
        <v>1279</v>
      </c>
      <c r="B61" s="9"/>
      <c r="C61" s="27"/>
      <c r="D61" s="7"/>
      <c r="E61" s="27"/>
      <c r="F61" s="11"/>
      <c r="G61" s="5"/>
      <c r="H61" s="13"/>
      <c r="I61" s="14"/>
      <c r="J61" s="28"/>
      <c r="K61" s="16"/>
      <c r="L61" s="17"/>
      <c r="M61" s="18"/>
      <c r="N61" s="18"/>
      <c r="O61" s="18"/>
      <c r="P61" s="18"/>
      <c r="Q61" s="17"/>
      <c r="R61" s="17"/>
      <c r="S61" s="17"/>
      <c r="T61" s="17"/>
    </row>
    <row r="62" spans="1:20">
      <c r="A62" s="380"/>
      <c r="B62" s="206"/>
      <c r="C62" s="105"/>
      <c r="D62" s="7"/>
      <c r="E62" s="9"/>
      <c r="F62" s="11"/>
      <c r="G62" s="5"/>
      <c r="H62" s="3"/>
      <c r="I62" s="14"/>
      <c r="J62" s="28"/>
      <c r="K62" s="16"/>
      <c r="L62" s="17"/>
      <c r="M62" s="18"/>
      <c r="N62" s="18"/>
      <c r="O62" s="18"/>
      <c r="P62" s="18"/>
      <c r="Q62" s="17"/>
      <c r="R62" s="17"/>
      <c r="S62" s="17"/>
      <c r="T62" s="17"/>
    </row>
    <row r="63" spans="1:20">
      <c r="A63" s="380"/>
      <c r="B63" s="27"/>
      <c r="C63" s="199"/>
      <c r="D63" s="59"/>
      <c r="E63" s="207"/>
      <c r="F63" s="60"/>
      <c r="G63" s="208"/>
      <c r="H63" s="209"/>
      <c r="I63" s="14"/>
      <c r="J63" s="28"/>
      <c r="K63" s="16">
        <f>SUMIF(庫!$B$2:$B$2999,B63,庫!$L$2:$L$2999)/1000</f>
        <v>0</v>
      </c>
      <c r="L63" s="17">
        <f t="shared" ref="L63" si="14">G63*H63</f>
        <v>0</v>
      </c>
      <c r="M63" s="18"/>
      <c r="N63" s="18"/>
      <c r="O63" s="18"/>
      <c r="P63" s="18"/>
      <c r="Q63" s="17"/>
      <c r="R63" s="17"/>
      <c r="S63" s="17">
        <f t="shared" ref="S63:S103" si="15">SUM(M63:R63)</f>
        <v>0</v>
      </c>
      <c r="T63" s="17">
        <f t="shared" ref="T63:T103" si="16">K63+L63-S63</f>
        <v>0</v>
      </c>
    </row>
    <row r="64" spans="1:20">
      <c r="A64" s="27"/>
      <c r="B64" s="27"/>
      <c r="C64" s="33"/>
      <c r="D64" s="3"/>
      <c r="E64" s="27"/>
      <c r="F64" s="11"/>
      <c r="G64" s="5"/>
      <c r="H64" s="3"/>
      <c r="I64" s="27"/>
      <c r="J64" s="28"/>
      <c r="K64" s="16">
        <f>SUMIF(庫!$B$2:$B$2999,B64,庫!$L$2:$L$2999)/1000</f>
        <v>0</v>
      </c>
      <c r="L64" s="30">
        <f t="shared" ref="L64:R64" si="17">SUM(L2:L63)</f>
        <v>1325</v>
      </c>
      <c r="M64" s="30">
        <f t="shared" si="17"/>
        <v>36.049999999999997</v>
      </c>
      <c r="N64" s="30">
        <f t="shared" si="17"/>
        <v>15</v>
      </c>
      <c r="O64" s="30">
        <f t="shared" si="17"/>
        <v>250</v>
      </c>
      <c r="P64" s="30">
        <f t="shared" si="17"/>
        <v>784</v>
      </c>
      <c r="Q64" s="30">
        <f t="shared" si="17"/>
        <v>165</v>
      </c>
      <c r="R64" s="30">
        <f t="shared" si="17"/>
        <v>55.4</v>
      </c>
      <c r="S64" s="17">
        <f t="shared" si="15"/>
        <v>1305.45</v>
      </c>
      <c r="T64" s="17">
        <f t="shared" si="16"/>
        <v>19.549999999999955</v>
      </c>
    </row>
    <row r="65" spans="1:20">
      <c r="A65" s="377" t="s">
        <v>104</v>
      </c>
      <c r="B65" s="27" t="s">
        <v>105</v>
      </c>
      <c r="C65" s="27" t="s">
        <v>106</v>
      </c>
      <c r="D65" s="3" t="s">
        <v>36</v>
      </c>
      <c r="E65" s="37" t="s">
        <v>107</v>
      </c>
      <c r="F65" s="11" t="s">
        <v>108</v>
      </c>
      <c r="G65" s="2"/>
      <c r="H65" s="3">
        <v>1</v>
      </c>
      <c r="I65" s="27" t="s">
        <v>109</v>
      </c>
      <c r="J65" s="25" t="s">
        <v>56</v>
      </c>
      <c r="K65" s="16">
        <f>SUMIF(庫!$B$2:$B$2999,B65,庫!$L$2:$L$2999)/1000</f>
        <v>3.24</v>
      </c>
      <c r="L65" s="17">
        <f t="shared" ref="L65:L89" si="18">G65*H65</f>
        <v>0</v>
      </c>
      <c r="M65" s="18"/>
      <c r="N65" s="18"/>
      <c r="O65" s="18"/>
      <c r="P65" s="18"/>
      <c r="Q65" s="30"/>
      <c r="R65" s="17"/>
      <c r="S65" s="17">
        <f t="shared" si="15"/>
        <v>0</v>
      </c>
      <c r="T65" s="17">
        <f t="shared" si="16"/>
        <v>3.24</v>
      </c>
    </row>
    <row r="66" spans="1:20">
      <c r="A66" s="377"/>
      <c r="B66" s="27" t="s">
        <v>141</v>
      </c>
      <c r="C66" s="33" t="s">
        <v>142</v>
      </c>
      <c r="D66" s="3" t="s">
        <v>20</v>
      </c>
      <c r="E66" s="27" t="s">
        <v>143</v>
      </c>
      <c r="F66" s="11" t="s">
        <v>144</v>
      </c>
      <c r="G66" s="5"/>
      <c r="H66" s="3">
        <v>1.5</v>
      </c>
      <c r="I66" s="27" t="s">
        <v>145</v>
      </c>
      <c r="J66" s="28" t="s">
        <v>146</v>
      </c>
      <c r="K66" s="16">
        <f>SUMIF(庫!$B$2:$B$2999,B66,庫!$L$2:$L$2999)/1000</f>
        <v>4.1100000000000003</v>
      </c>
      <c r="L66" s="17">
        <f t="shared" si="18"/>
        <v>0</v>
      </c>
      <c r="M66" s="26"/>
      <c r="N66" s="18"/>
      <c r="O66" s="18"/>
      <c r="P66" s="18"/>
      <c r="Q66" s="30"/>
      <c r="R66" s="17"/>
      <c r="S66" s="17">
        <f t="shared" si="15"/>
        <v>0</v>
      </c>
      <c r="T66" s="17">
        <f t="shared" si="16"/>
        <v>4.1100000000000003</v>
      </c>
    </row>
    <row r="67" spans="1:20">
      <c r="A67" s="378"/>
      <c r="B67" s="9" t="s">
        <v>83</v>
      </c>
      <c r="C67" s="27" t="s">
        <v>84</v>
      </c>
      <c r="D67" s="7" t="s">
        <v>36</v>
      </c>
      <c r="E67" s="9" t="s">
        <v>85</v>
      </c>
      <c r="F67" s="11" t="s">
        <v>86</v>
      </c>
      <c r="G67" s="5"/>
      <c r="H67" s="3">
        <v>2</v>
      </c>
      <c r="I67" s="27" t="s">
        <v>87</v>
      </c>
      <c r="J67" s="28" t="s">
        <v>88</v>
      </c>
      <c r="K67" s="16">
        <f>SUMIF(庫!$B$2:$B$2999,B67,庫!$L$2:$L$2999)/1000</f>
        <v>4.6559999999999997</v>
      </c>
      <c r="L67" s="17">
        <f t="shared" si="18"/>
        <v>0</v>
      </c>
      <c r="M67" s="18"/>
      <c r="N67" s="47"/>
      <c r="O67" s="26"/>
      <c r="P67" s="47"/>
      <c r="Q67" s="17"/>
      <c r="R67" s="17"/>
      <c r="S67" s="17">
        <f t="shared" si="15"/>
        <v>0</v>
      </c>
      <c r="T67" s="17">
        <f t="shared" si="16"/>
        <v>4.6559999999999997</v>
      </c>
    </row>
    <row r="68" spans="1:20">
      <c r="A68" s="378"/>
      <c r="B68" s="44" t="s">
        <v>1248</v>
      </c>
      <c r="C68" s="44" t="s">
        <v>444</v>
      </c>
      <c r="D68" s="22" t="s">
        <v>1751</v>
      </c>
      <c r="E68" s="44" t="s">
        <v>445</v>
      </c>
      <c r="F68" s="24" t="s">
        <v>1244</v>
      </c>
      <c r="G68" s="62"/>
      <c r="H68" s="22">
        <v>2.2999999999999998</v>
      </c>
      <c r="I68" s="21" t="s">
        <v>447</v>
      </c>
      <c r="J68" s="56" t="s">
        <v>446</v>
      </c>
      <c r="K68" s="16">
        <f>SUMIF(庫!$B$2:$B$2999,B68,庫!$L$2:$L$2999)/1000</f>
        <v>12.15</v>
      </c>
      <c r="L68" s="17">
        <f t="shared" si="18"/>
        <v>0</v>
      </c>
      <c r="M68" s="17"/>
      <c r="N68" s="17"/>
      <c r="O68" s="17"/>
      <c r="P68" s="19"/>
      <c r="Q68" s="16"/>
      <c r="R68" s="16"/>
      <c r="S68" s="17">
        <f t="shared" si="15"/>
        <v>0</v>
      </c>
      <c r="T68" s="17">
        <f t="shared" si="16"/>
        <v>12.15</v>
      </c>
    </row>
    <row r="69" spans="1:20">
      <c r="A69" s="379"/>
      <c r="B69" s="44" t="s">
        <v>111</v>
      </c>
      <c r="C69" s="21" t="s">
        <v>112</v>
      </c>
      <c r="D69" s="22" t="s">
        <v>17</v>
      </c>
      <c r="E69" s="35" t="s">
        <v>110</v>
      </c>
      <c r="F69" s="24" t="s">
        <v>113</v>
      </c>
      <c r="G69" s="62"/>
      <c r="H69" s="22">
        <v>2.8</v>
      </c>
      <c r="I69" s="21" t="s">
        <v>114</v>
      </c>
      <c r="J69" s="56" t="s">
        <v>115</v>
      </c>
      <c r="K69" s="16">
        <f>SUMIF(庫!$B$2:$B$2999,B69,庫!$L$2:$L$2999)/1000</f>
        <v>6</v>
      </c>
      <c r="L69" s="17">
        <f t="shared" si="18"/>
        <v>0</v>
      </c>
      <c r="M69" s="18"/>
      <c r="N69" s="47"/>
      <c r="O69" s="18"/>
      <c r="P69" s="47"/>
      <c r="Q69" s="30"/>
      <c r="R69" s="17"/>
      <c r="S69" s="17">
        <f t="shared" si="15"/>
        <v>0</v>
      </c>
      <c r="T69" s="17">
        <f t="shared" si="16"/>
        <v>6</v>
      </c>
    </row>
    <row r="70" spans="1:20">
      <c r="A70" s="377"/>
      <c r="B70" s="35" t="s">
        <v>1876</v>
      </c>
      <c r="C70" s="21" t="s">
        <v>1741</v>
      </c>
      <c r="D70" s="52" t="s">
        <v>1721</v>
      </c>
      <c r="E70" s="35" t="s">
        <v>89</v>
      </c>
      <c r="F70" s="24" t="s">
        <v>1998</v>
      </c>
      <c r="G70" s="280"/>
      <c r="H70" s="281">
        <v>2.5</v>
      </c>
      <c r="I70" s="66" t="s">
        <v>1844</v>
      </c>
      <c r="J70" s="56" t="s">
        <v>436</v>
      </c>
      <c r="K70" s="16">
        <f>SUMIF(庫!$B$2:$B$2999,B70,庫!$L$2:$L$2999)/1000</f>
        <v>13.14</v>
      </c>
      <c r="L70" s="17">
        <f t="shared" si="18"/>
        <v>0</v>
      </c>
      <c r="M70" s="18"/>
      <c r="N70" s="26"/>
      <c r="O70" s="26"/>
      <c r="P70" s="18"/>
      <c r="Q70" s="30">
        <v>15</v>
      </c>
      <c r="R70" s="17"/>
      <c r="S70" s="17">
        <f t="shared" si="15"/>
        <v>15</v>
      </c>
      <c r="T70" s="17">
        <f t="shared" si="16"/>
        <v>-1.8599999999999994</v>
      </c>
    </row>
    <row r="71" spans="1:20">
      <c r="A71" s="377"/>
      <c r="B71" s="35" t="s">
        <v>1906</v>
      </c>
      <c r="C71" s="21" t="s">
        <v>1741</v>
      </c>
      <c r="D71" s="52" t="s">
        <v>1721</v>
      </c>
      <c r="E71" s="35" t="s">
        <v>89</v>
      </c>
      <c r="F71" s="24" t="s">
        <v>2314</v>
      </c>
      <c r="G71" s="280"/>
      <c r="H71" s="281">
        <v>2.5</v>
      </c>
      <c r="I71" s="66" t="s">
        <v>2116</v>
      </c>
      <c r="J71" s="56" t="s">
        <v>436</v>
      </c>
      <c r="K71" s="16">
        <f>SUMIF(庫!$B$2:$B$2999,B71,庫!$L$2:$L$2999)/1000</f>
        <v>46.23</v>
      </c>
      <c r="L71" s="17">
        <f t="shared" si="18"/>
        <v>0</v>
      </c>
      <c r="M71" s="18"/>
      <c r="N71" s="26"/>
      <c r="O71" s="26">
        <v>40</v>
      </c>
      <c r="P71" s="18"/>
      <c r="Q71" s="30">
        <v>5</v>
      </c>
      <c r="R71" s="17"/>
      <c r="S71" s="17">
        <f t="shared" si="15"/>
        <v>45</v>
      </c>
      <c r="T71" s="17">
        <f t="shared" si="16"/>
        <v>1.2299999999999969</v>
      </c>
    </row>
    <row r="72" spans="1:20">
      <c r="A72" s="377"/>
      <c r="B72" s="35" t="s">
        <v>1877</v>
      </c>
      <c r="C72" s="21" t="s">
        <v>1742</v>
      </c>
      <c r="D72" s="52" t="s">
        <v>1720</v>
      </c>
      <c r="E72" s="35" t="s">
        <v>89</v>
      </c>
      <c r="F72" s="24" t="s">
        <v>1998</v>
      </c>
      <c r="G72" s="62"/>
      <c r="H72" s="22">
        <v>2.5</v>
      </c>
      <c r="I72" s="66" t="s">
        <v>1844</v>
      </c>
      <c r="J72" s="56" t="s">
        <v>436</v>
      </c>
      <c r="K72" s="16">
        <f>SUMIF(庫!$B$2:$B$2999,B72,庫!$L$2:$L$2999)/1000</f>
        <v>16.98</v>
      </c>
      <c r="L72" s="17">
        <f>G72*H72</f>
        <v>0</v>
      </c>
      <c r="M72" s="18"/>
      <c r="N72" s="18"/>
      <c r="O72" s="26">
        <v>15</v>
      </c>
      <c r="P72" s="18"/>
      <c r="Q72" s="30"/>
      <c r="R72" s="17"/>
      <c r="S72" s="17">
        <f t="shared" si="15"/>
        <v>15</v>
      </c>
      <c r="T72" s="17">
        <f t="shared" si="16"/>
        <v>1.9800000000000004</v>
      </c>
    </row>
    <row r="73" spans="1:20">
      <c r="A73" s="377"/>
      <c r="B73" s="35" t="s">
        <v>1907</v>
      </c>
      <c r="C73" s="21" t="s">
        <v>1742</v>
      </c>
      <c r="D73" s="52" t="s">
        <v>1720</v>
      </c>
      <c r="E73" s="35" t="s">
        <v>89</v>
      </c>
      <c r="F73" s="24" t="s">
        <v>2313</v>
      </c>
      <c r="G73" s="62"/>
      <c r="H73" s="22">
        <v>2.5</v>
      </c>
      <c r="I73" s="66" t="s">
        <v>2116</v>
      </c>
      <c r="J73" s="56" t="s">
        <v>436</v>
      </c>
      <c r="K73" s="16">
        <f>SUMIF(庫!$B$2:$B$2999,B73,庫!$L$2:$L$2999)/1000</f>
        <v>37.74</v>
      </c>
      <c r="L73" s="17">
        <f t="shared" si="18"/>
        <v>0</v>
      </c>
      <c r="M73" s="18"/>
      <c r="N73" s="18"/>
      <c r="O73" s="26">
        <v>40</v>
      </c>
      <c r="P73" s="18"/>
      <c r="Q73" s="30"/>
      <c r="R73" s="17"/>
      <c r="S73" s="17">
        <f t="shared" si="15"/>
        <v>40</v>
      </c>
      <c r="T73" s="17">
        <f t="shared" si="16"/>
        <v>-2.259999999999998</v>
      </c>
    </row>
    <row r="74" spans="1:20">
      <c r="A74" s="377"/>
      <c r="B74" s="21" t="s">
        <v>147</v>
      </c>
      <c r="C74" s="21" t="s">
        <v>148</v>
      </c>
      <c r="D74" s="22" t="s">
        <v>149</v>
      </c>
      <c r="E74" s="21" t="s">
        <v>150</v>
      </c>
      <c r="F74" s="24" t="s">
        <v>151</v>
      </c>
      <c r="G74" s="69"/>
      <c r="H74" s="22">
        <v>2.5</v>
      </c>
      <c r="I74" s="21" t="s">
        <v>152</v>
      </c>
      <c r="J74" s="329" t="s">
        <v>153</v>
      </c>
      <c r="K74" s="16">
        <f>SUMIF(庫!$B$2:$B$2999,B74,庫!$L$2:$L$2999)/1000</f>
        <v>9.6300000000000008</v>
      </c>
      <c r="L74" s="17">
        <f t="shared" si="18"/>
        <v>0</v>
      </c>
      <c r="M74" s="18"/>
      <c r="N74" s="18"/>
      <c r="O74" s="18"/>
      <c r="P74" s="18"/>
      <c r="Q74" s="17"/>
      <c r="R74" s="17"/>
      <c r="S74" s="17">
        <f t="shared" si="15"/>
        <v>0</v>
      </c>
      <c r="T74" s="17">
        <f t="shared" si="16"/>
        <v>9.6300000000000008</v>
      </c>
    </row>
    <row r="75" spans="1:20">
      <c r="A75" s="377"/>
      <c r="B75" s="27" t="s">
        <v>134</v>
      </c>
      <c r="C75" s="27" t="s">
        <v>135</v>
      </c>
      <c r="D75" s="3" t="s">
        <v>136</v>
      </c>
      <c r="E75" s="27" t="s">
        <v>137</v>
      </c>
      <c r="F75" s="11" t="s">
        <v>138</v>
      </c>
      <c r="G75" s="2"/>
      <c r="H75" s="3">
        <v>0.8</v>
      </c>
      <c r="I75" s="27" t="s">
        <v>139</v>
      </c>
      <c r="J75" s="28" t="s">
        <v>140</v>
      </c>
      <c r="K75" s="16">
        <f>SUMIF(庫!$B$2:$B$2999,B75,庫!$L$2:$L$2999)/1000</f>
        <v>2.5499999999999998</v>
      </c>
      <c r="L75" s="17">
        <f t="shared" si="18"/>
        <v>0</v>
      </c>
      <c r="M75" s="17"/>
      <c r="N75" s="17"/>
      <c r="O75" s="30"/>
      <c r="P75" s="18"/>
      <c r="Q75" s="17"/>
      <c r="R75" s="17"/>
      <c r="S75" s="17">
        <f t="shared" si="15"/>
        <v>0</v>
      </c>
      <c r="T75" s="17">
        <f t="shared" si="16"/>
        <v>2.5499999999999998</v>
      </c>
    </row>
    <row r="76" spans="1:20">
      <c r="A76" s="377"/>
      <c r="B76" s="283" t="s">
        <v>116</v>
      </c>
      <c r="C76" s="247" t="s">
        <v>1676</v>
      </c>
      <c r="D76" s="249"/>
      <c r="E76" s="216" t="s">
        <v>117</v>
      </c>
      <c r="F76" s="40" t="s">
        <v>1502</v>
      </c>
      <c r="G76" s="290"/>
      <c r="H76" s="291"/>
      <c r="I76" s="247" t="s">
        <v>118</v>
      </c>
      <c r="J76" s="284" t="s">
        <v>119</v>
      </c>
      <c r="K76" s="16">
        <f>SUMIF(庫!$B$2:$B$2999,B76,庫!$L$2:$L$2999)/1000</f>
        <v>14.981999999999999</v>
      </c>
      <c r="L76" s="17">
        <f t="shared" si="18"/>
        <v>0</v>
      </c>
      <c r="M76" s="17"/>
      <c r="N76" s="17"/>
      <c r="O76" s="17"/>
      <c r="P76" s="30"/>
      <c r="Q76" s="17"/>
      <c r="R76" s="17"/>
      <c r="S76" s="17">
        <f t="shared" si="15"/>
        <v>0</v>
      </c>
      <c r="T76" s="17">
        <f t="shared" si="16"/>
        <v>14.981999999999999</v>
      </c>
    </row>
    <row r="77" spans="1:20">
      <c r="A77" s="377"/>
      <c r="B77" s="204" t="s">
        <v>120</v>
      </c>
      <c r="C77" s="171" t="s">
        <v>121</v>
      </c>
      <c r="D77" s="270" t="s">
        <v>36</v>
      </c>
      <c r="E77" s="204" t="s">
        <v>122</v>
      </c>
      <c r="F77" s="24" t="s">
        <v>123</v>
      </c>
      <c r="G77" s="62"/>
      <c r="H77" s="22">
        <v>2.5</v>
      </c>
      <c r="I77" s="21" t="s">
        <v>124</v>
      </c>
      <c r="J77" s="56" t="s">
        <v>125</v>
      </c>
      <c r="K77" s="16">
        <f>SUMIF(庫!$B$2:$B$2999,B77,庫!$L$2:$L$2999)/1000</f>
        <v>12.45</v>
      </c>
      <c r="L77" s="17">
        <f t="shared" si="18"/>
        <v>0</v>
      </c>
      <c r="M77" s="16"/>
      <c r="N77" s="16"/>
      <c r="O77" s="16"/>
      <c r="P77" s="18"/>
      <c r="Q77" s="17"/>
      <c r="R77" s="17"/>
      <c r="S77" s="17">
        <f t="shared" si="15"/>
        <v>0</v>
      </c>
      <c r="T77" s="17">
        <f t="shared" si="16"/>
        <v>12.45</v>
      </c>
    </row>
    <row r="78" spans="1:20">
      <c r="A78" s="377"/>
      <c r="B78" s="206" t="s">
        <v>154</v>
      </c>
      <c r="C78" s="269"/>
      <c r="D78" s="70"/>
      <c r="E78" s="9" t="s">
        <v>155</v>
      </c>
      <c r="F78" s="11"/>
      <c r="G78" s="5"/>
      <c r="H78" s="3"/>
      <c r="I78" s="14"/>
      <c r="J78" s="271"/>
      <c r="K78" s="16">
        <f>SUMIF(庫!$B$2:$B$2999,B78,庫!$L$2:$L$2999)/1000</f>
        <v>5.3520000000000003</v>
      </c>
      <c r="L78" s="17">
        <f t="shared" si="18"/>
        <v>0</v>
      </c>
      <c r="M78" s="18"/>
      <c r="N78" s="272"/>
      <c r="O78" s="18"/>
      <c r="P78" s="18"/>
      <c r="Q78" s="30"/>
      <c r="R78" s="17"/>
      <c r="S78" s="17">
        <f t="shared" si="15"/>
        <v>0</v>
      </c>
      <c r="T78" s="17">
        <f t="shared" si="16"/>
        <v>5.3520000000000003</v>
      </c>
    </row>
    <row r="79" spans="1:20">
      <c r="A79" s="377"/>
      <c r="B79" s="21" t="s">
        <v>1514</v>
      </c>
      <c r="C79" s="242" t="s">
        <v>1680</v>
      </c>
      <c r="D79" s="22" t="s">
        <v>1343</v>
      </c>
      <c r="E79" s="35" t="s">
        <v>1337</v>
      </c>
      <c r="F79" s="24" t="s">
        <v>1679</v>
      </c>
      <c r="G79" s="64"/>
      <c r="H79" s="65">
        <v>1</v>
      </c>
      <c r="I79" s="66" t="s">
        <v>1499</v>
      </c>
      <c r="J79" s="67" t="s">
        <v>1451</v>
      </c>
      <c r="K79" s="16">
        <f>SUMIF(庫!$B$2:$B$2999,B79,庫!$L$2:$L$2999)/1000</f>
        <v>8.4120000000000008</v>
      </c>
      <c r="L79" s="17">
        <f t="shared" si="18"/>
        <v>0</v>
      </c>
      <c r="M79" s="18"/>
      <c r="N79" s="304"/>
      <c r="O79" s="18"/>
      <c r="P79" s="18"/>
      <c r="Q79" s="17"/>
      <c r="R79" s="17"/>
      <c r="S79" s="17">
        <f t="shared" si="15"/>
        <v>0</v>
      </c>
      <c r="T79" s="17">
        <f t="shared" si="16"/>
        <v>8.4120000000000008</v>
      </c>
    </row>
    <row r="80" spans="1:20">
      <c r="A80" s="377"/>
      <c r="B80" s="9" t="s">
        <v>1644</v>
      </c>
      <c r="C80" s="222" t="s">
        <v>1586</v>
      </c>
      <c r="D80" s="3" t="s">
        <v>1343</v>
      </c>
      <c r="E80" s="238" t="s">
        <v>1589</v>
      </c>
      <c r="F80" s="11" t="s">
        <v>1592</v>
      </c>
      <c r="G80" s="5"/>
      <c r="H80" s="3">
        <v>0.7</v>
      </c>
      <c r="I80" s="27" t="s">
        <v>1467</v>
      </c>
      <c r="J80" s="28" t="s">
        <v>1468</v>
      </c>
      <c r="K80" s="16">
        <f>SUMIF(庫!$B$2:$B$2999,B80,庫!$L$2:$L$2999)/1000</f>
        <v>6.66</v>
      </c>
      <c r="L80" s="17">
        <f t="shared" si="18"/>
        <v>0</v>
      </c>
      <c r="M80" s="26"/>
      <c r="N80" s="18"/>
      <c r="O80" s="26"/>
      <c r="P80" s="18"/>
      <c r="Q80" s="17"/>
      <c r="R80" s="17"/>
      <c r="S80" s="17">
        <f t="shared" si="15"/>
        <v>0</v>
      </c>
      <c r="T80" s="17">
        <f t="shared" si="16"/>
        <v>6.66</v>
      </c>
    </row>
    <row r="81" spans="1:20">
      <c r="A81" s="377"/>
      <c r="B81" s="9" t="s">
        <v>1663</v>
      </c>
      <c r="C81" s="222" t="s">
        <v>1586</v>
      </c>
      <c r="D81" s="3" t="s">
        <v>1343</v>
      </c>
      <c r="E81" s="9" t="s">
        <v>1589</v>
      </c>
      <c r="F81" s="11" t="s">
        <v>1711</v>
      </c>
      <c r="G81" s="5"/>
      <c r="H81" s="3">
        <v>0.7</v>
      </c>
      <c r="I81" s="27" t="s">
        <v>1664</v>
      </c>
      <c r="J81" s="28" t="s">
        <v>1468</v>
      </c>
      <c r="K81" s="16">
        <f>SUMIF(庫!$B$2:$B$2999,B81,庫!$L$2:$L$2999)/1000</f>
        <v>4.95</v>
      </c>
      <c r="L81" s="17">
        <f t="shared" si="18"/>
        <v>0</v>
      </c>
      <c r="M81" s="30"/>
      <c r="N81" s="17"/>
      <c r="O81" s="30"/>
      <c r="P81" s="17"/>
      <c r="Q81" s="17"/>
      <c r="R81" s="17"/>
      <c r="S81" s="17">
        <f t="shared" si="15"/>
        <v>0</v>
      </c>
      <c r="T81" s="17">
        <f t="shared" si="16"/>
        <v>4.95</v>
      </c>
    </row>
    <row r="82" spans="1:20">
      <c r="A82" s="377"/>
      <c r="B82" s="27" t="s">
        <v>1665</v>
      </c>
      <c r="C82" s="43" t="s">
        <v>1593</v>
      </c>
      <c r="D82" s="3" t="s">
        <v>1343</v>
      </c>
      <c r="E82" s="216" t="s">
        <v>1594</v>
      </c>
      <c r="F82" s="11" t="s">
        <v>1674</v>
      </c>
      <c r="G82" s="5"/>
      <c r="H82" s="13">
        <v>0.7</v>
      </c>
      <c r="I82" s="32" t="s">
        <v>1595</v>
      </c>
      <c r="J82" s="28" t="s">
        <v>1468</v>
      </c>
      <c r="K82" s="16">
        <f>SUMIF(庫!$B$2:$B$2999,B82,庫!$L$2:$L$2999)/1000</f>
        <v>6</v>
      </c>
      <c r="L82" s="17">
        <f t="shared" si="18"/>
        <v>0</v>
      </c>
      <c r="M82" s="17"/>
      <c r="N82" s="17"/>
      <c r="O82" s="30"/>
      <c r="P82" s="19"/>
      <c r="Q82" s="16"/>
      <c r="R82" s="16"/>
      <c r="S82" s="17">
        <f t="shared" si="15"/>
        <v>0</v>
      </c>
      <c r="T82" s="17">
        <f t="shared" si="16"/>
        <v>6</v>
      </c>
    </row>
    <row r="83" spans="1:20">
      <c r="A83" s="377"/>
      <c r="B83" s="35" t="s">
        <v>127</v>
      </c>
      <c r="C83" s="21" t="s">
        <v>128</v>
      </c>
      <c r="D83" s="22" t="s">
        <v>37</v>
      </c>
      <c r="E83" s="21" t="s">
        <v>129</v>
      </c>
      <c r="F83" s="24" t="s">
        <v>130</v>
      </c>
      <c r="G83" s="62"/>
      <c r="H83" s="22">
        <v>1.5</v>
      </c>
      <c r="I83" s="66" t="s">
        <v>131</v>
      </c>
      <c r="J83" s="56" t="s">
        <v>132</v>
      </c>
      <c r="K83" s="16">
        <f>SUMIF(庫!$B$2:$B$2999,B83,庫!$L$2:$L$2999)/1000</f>
        <v>15.21</v>
      </c>
      <c r="L83" s="17">
        <f t="shared" si="18"/>
        <v>0</v>
      </c>
      <c r="M83" s="18"/>
      <c r="N83" s="18"/>
      <c r="O83" s="17"/>
      <c r="P83" s="17"/>
      <c r="Q83" s="30"/>
      <c r="R83" s="17"/>
      <c r="S83" s="17">
        <f t="shared" si="15"/>
        <v>0</v>
      </c>
      <c r="T83" s="17">
        <f t="shared" si="16"/>
        <v>15.21</v>
      </c>
    </row>
    <row r="84" spans="1:20">
      <c r="A84" s="377"/>
      <c r="B84" s="27" t="s">
        <v>72</v>
      </c>
      <c r="C84" s="27" t="s">
        <v>73</v>
      </c>
      <c r="D84" s="7" t="s">
        <v>25</v>
      </c>
      <c r="E84" s="9" t="s">
        <v>32</v>
      </c>
      <c r="F84" s="11" t="s">
        <v>74</v>
      </c>
      <c r="G84" s="5"/>
      <c r="H84" s="3">
        <v>1.5</v>
      </c>
      <c r="I84" s="27" t="s">
        <v>75</v>
      </c>
      <c r="J84" s="28" t="s">
        <v>34</v>
      </c>
      <c r="K84" s="16">
        <f>SUMIF(庫!$B$2:$B$2999,B84,庫!$L$2:$L$2999)/1000</f>
        <v>9.09</v>
      </c>
      <c r="L84" s="17">
        <f t="shared" si="18"/>
        <v>0</v>
      </c>
      <c r="M84" s="18"/>
      <c r="N84" s="18"/>
      <c r="O84" s="18"/>
      <c r="P84" s="18"/>
      <c r="Q84" s="17"/>
      <c r="R84" s="17"/>
      <c r="S84" s="17">
        <f t="shared" si="15"/>
        <v>0</v>
      </c>
      <c r="T84" s="17">
        <f t="shared" si="16"/>
        <v>9.09</v>
      </c>
    </row>
    <row r="85" spans="1:20">
      <c r="A85" s="377"/>
      <c r="B85" s="27" t="s">
        <v>28</v>
      </c>
      <c r="C85" s="27" t="s">
        <v>29</v>
      </c>
      <c r="D85" s="7" t="s">
        <v>20</v>
      </c>
      <c r="E85" s="9" t="s">
        <v>32</v>
      </c>
      <c r="F85" s="11" t="s">
        <v>1247</v>
      </c>
      <c r="G85" s="5"/>
      <c r="H85" s="3">
        <v>1.4</v>
      </c>
      <c r="I85" s="27" t="s">
        <v>33</v>
      </c>
      <c r="J85" s="28" t="s">
        <v>34</v>
      </c>
      <c r="K85" s="16">
        <f>SUMIF(庫!$B$2:$B$2999,B85,庫!$L$2:$L$2999)/1000</f>
        <v>3</v>
      </c>
      <c r="L85" s="17">
        <f t="shared" si="18"/>
        <v>0</v>
      </c>
      <c r="M85" s="26"/>
      <c r="N85" s="26"/>
      <c r="O85" s="26"/>
      <c r="P85" s="19"/>
      <c r="Q85" s="16"/>
      <c r="R85" s="16"/>
      <c r="S85" s="17">
        <f t="shared" si="15"/>
        <v>0</v>
      </c>
      <c r="T85" s="17">
        <f t="shared" si="16"/>
        <v>3</v>
      </c>
    </row>
    <row r="86" spans="1:20">
      <c r="A86" s="377"/>
      <c r="B86" s="9" t="s">
        <v>426</v>
      </c>
      <c r="C86" s="200" t="s">
        <v>2094</v>
      </c>
      <c r="D86" s="3" t="s">
        <v>17</v>
      </c>
      <c r="E86" s="27" t="s">
        <v>32</v>
      </c>
      <c r="F86" s="11" t="s">
        <v>1241</v>
      </c>
      <c r="G86" s="12"/>
      <c r="H86" s="13">
        <v>1.4</v>
      </c>
      <c r="I86" s="14" t="s">
        <v>437</v>
      </c>
      <c r="J86" s="31" t="s">
        <v>34</v>
      </c>
      <c r="K86" s="16">
        <f>SUMIF(庫!$B$2:$B$2999,B86,庫!$L$2:$L$2999)/1000</f>
        <v>3.39</v>
      </c>
      <c r="L86" s="17">
        <f t="shared" si="18"/>
        <v>0</v>
      </c>
      <c r="M86" s="18"/>
      <c r="N86" s="18"/>
      <c r="O86" s="18"/>
      <c r="P86" s="47"/>
      <c r="Q86" s="30"/>
      <c r="R86" s="17"/>
      <c r="S86" s="17">
        <f t="shared" si="15"/>
        <v>0</v>
      </c>
      <c r="T86" s="17">
        <f t="shared" si="16"/>
        <v>3.39</v>
      </c>
    </row>
    <row r="87" spans="1:20">
      <c r="A87" s="377"/>
      <c r="B87" s="205" t="s">
        <v>1587</v>
      </c>
      <c r="C87" s="32" t="s">
        <v>1562</v>
      </c>
      <c r="D87" s="7" t="s">
        <v>1343</v>
      </c>
      <c r="E87" s="9" t="s">
        <v>1309</v>
      </c>
      <c r="F87" s="11" t="s">
        <v>1568</v>
      </c>
      <c r="G87" s="12"/>
      <c r="H87" s="13">
        <v>0.7</v>
      </c>
      <c r="I87" s="14" t="s">
        <v>1489</v>
      </c>
      <c r="J87" s="31" t="s">
        <v>34</v>
      </c>
      <c r="K87" s="16">
        <f>SUMIF(庫!$B$2:$B$2999,B87,庫!$L$2:$L$2999)/1000</f>
        <v>5.952</v>
      </c>
      <c r="L87" s="17">
        <f t="shared" si="18"/>
        <v>0</v>
      </c>
      <c r="M87" s="18"/>
      <c r="N87" s="26"/>
      <c r="O87" s="18"/>
      <c r="P87" s="18"/>
      <c r="Q87" s="17"/>
      <c r="R87" s="17"/>
      <c r="S87" s="17">
        <f t="shared" si="15"/>
        <v>0</v>
      </c>
      <c r="T87" s="17">
        <f t="shared" si="16"/>
        <v>5.952</v>
      </c>
    </row>
    <row r="88" spans="1:20">
      <c r="A88" s="377"/>
      <c r="B88" s="27" t="s">
        <v>53</v>
      </c>
      <c r="C88" s="27" t="s">
        <v>54</v>
      </c>
      <c r="D88" s="7" t="s">
        <v>443</v>
      </c>
      <c r="E88" s="37" t="s">
        <v>32</v>
      </c>
      <c r="F88" s="11" t="s">
        <v>1678</v>
      </c>
      <c r="G88" s="41"/>
      <c r="H88" s="13">
        <v>1.4</v>
      </c>
      <c r="I88" s="14" t="s">
        <v>33</v>
      </c>
      <c r="J88" s="31" t="s">
        <v>34</v>
      </c>
      <c r="K88" s="16">
        <f>SUMIF(庫!$B$2:$B$2999,B88,庫!$L$2:$L$2999)/1000</f>
        <v>5.0999999999999996</v>
      </c>
      <c r="L88" s="17">
        <f t="shared" si="18"/>
        <v>0</v>
      </c>
      <c r="M88" s="18"/>
      <c r="N88" s="18"/>
      <c r="O88" s="18"/>
      <c r="P88" s="18"/>
      <c r="Q88" s="30"/>
      <c r="R88" s="17"/>
      <c r="S88" s="17">
        <f t="shared" si="15"/>
        <v>0</v>
      </c>
      <c r="T88" s="17">
        <f t="shared" si="16"/>
        <v>5.0999999999999996</v>
      </c>
    </row>
    <row r="89" spans="1:20">
      <c r="A89" s="377"/>
      <c r="B89" s="21" t="s">
        <v>1642</v>
      </c>
      <c r="C89" s="234" t="s">
        <v>2300</v>
      </c>
      <c r="D89" s="52" t="s">
        <v>16</v>
      </c>
      <c r="E89" s="23" t="s">
        <v>32</v>
      </c>
      <c r="F89" s="24" t="s">
        <v>1819</v>
      </c>
      <c r="G89" s="167"/>
      <c r="H89" s="65">
        <v>1.4</v>
      </c>
      <c r="I89" s="66" t="s">
        <v>1643</v>
      </c>
      <c r="J89" s="67" t="s">
        <v>34</v>
      </c>
      <c r="K89" s="16">
        <f>SUMIF(庫!$B$2:$B$2999,B89,庫!$L$2:$L$2999)/1000</f>
        <v>15.6</v>
      </c>
      <c r="L89" s="17">
        <f t="shared" si="18"/>
        <v>0</v>
      </c>
      <c r="M89" s="26"/>
      <c r="N89" s="26"/>
      <c r="O89" s="18"/>
      <c r="P89" s="18"/>
      <c r="Q89" s="30"/>
      <c r="R89" s="17"/>
      <c r="S89" s="17">
        <f t="shared" si="15"/>
        <v>0</v>
      </c>
      <c r="T89" s="17">
        <f t="shared" si="16"/>
        <v>15.6</v>
      </c>
    </row>
    <row r="90" spans="1:20">
      <c r="A90" s="377"/>
      <c r="B90" s="9" t="s">
        <v>1734</v>
      </c>
      <c r="C90" s="10" t="s">
        <v>2095</v>
      </c>
      <c r="D90" s="7" t="s">
        <v>440</v>
      </c>
      <c r="E90" s="206" t="s">
        <v>1311</v>
      </c>
      <c r="F90" s="11" t="s">
        <v>1667</v>
      </c>
      <c r="G90" s="5"/>
      <c r="H90" s="3">
        <v>1.4</v>
      </c>
      <c r="I90" s="235" t="s">
        <v>1735</v>
      </c>
      <c r="J90" s="28" t="s">
        <v>1661</v>
      </c>
      <c r="K90" s="16">
        <f>SUMIF(庫!$B$2:$B$2999,B90,庫!$L$2:$L$2999)/1000</f>
        <v>9.18</v>
      </c>
      <c r="L90" s="17">
        <f t="shared" ref="L90:L103" si="19">G90*H90</f>
        <v>0</v>
      </c>
      <c r="M90" s="26"/>
      <c r="N90" s="18"/>
      <c r="O90" s="18"/>
      <c r="P90" s="18"/>
      <c r="Q90" s="30"/>
      <c r="R90" s="17"/>
      <c r="S90" s="17">
        <f t="shared" si="15"/>
        <v>0</v>
      </c>
      <c r="T90" s="17">
        <f t="shared" si="16"/>
        <v>9.18</v>
      </c>
    </row>
    <row r="91" spans="1:20">
      <c r="A91" s="377"/>
      <c r="B91" s="9" t="s">
        <v>431</v>
      </c>
      <c r="C91" s="38" t="s">
        <v>64</v>
      </c>
      <c r="D91" s="42" t="s">
        <v>37</v>
      </c>
      <c r="E91" s="9" t="s">
        <v>62</v>
      </c>
      <c r="F91" s="11" t="s">
        <v>1416</v>
      </c>
      <c r="G91" s="5"/>
      <c r="H91" s="3">
        <v>1.2</v>
      </c>
      <c r="I91" s="27" t="s">
        <v>1417</v>
      </c>
      <c r="J91" s="28" t="s">
        <v>63</v>
      </c>
      <c r="K91" s="16">
        <f>SUMIF(庫!$B$2:$B$2999,B91,庫!$L$2:$L$2999)/1000</f>
        <v>6.39</v>
      </c>
      <c r="L91" s="17">
        <f>G91*H91</f>
        <v>0</v>
      </c>
      <c r="M91" s="18"/>
      <c r="N91" s="26"/>
      <c r="O91" s="18"/>
      <c r="P91" s="18"/>
      <c r="Q91" s="17"/>
      <c r="R91" s="17"/>
      <c r="S91" s="17">
        <f t="shared" si="15"/>
        <v>0</v>
      </c>
      <c r="T91" s="17">
        <f t="shared" si="16"/>
        <v>6.39</v>
      </c>
    </row>
    <row r="92" spans="1:20">
      <c r="A92" s="377"/>
      <c r="B92" s="44" t="s">
        <v>1732</v>
      </c>
      <c r="C92" s="21" t="s">
        <v>1668</v>
      </c>
      <c r="D92" s="22" t="s">
        <v>1343</v>
      </c>
      <c r="E92" s="44" t="s">
        <v>1242</v>
      </c>
      <c r="F92" s="24" t="s">
        <v>1845</v>
      </c>
      <c r="G92" s="167"/>
      <c r="H92" s="65">
        <v>1.2</v>
      </c>
      <c r="I92" s="66" t="s">
        <v>1624</v>
      </c>
      <c r="J92" s="67" t="s">
        <v>63</v>
      </c>
      <c r="K92" s="16">
        <f>SUMIF(庫!$B$2:$B$2999,B92,庫!$L$2:$L$2999)/1000</f>
        <v>16.260000000000002</v>
      </c>
      <c r="L92" s="17">
        <f>G92*H92</f>
        <v>0</v>
      </c>
      <c r="M92" s="18"/>
      <c r="N92" s="18"/>
      <c r="O92" s="18"/>
      <c r="P92" s="18"/>
      <c r="Q92" s="17"/>
      <c r="R92" s="17"/>
      <c r="S92" s="17">
        <f t="shared" si="15"/>
        <v>0</v>
      </c>
      <c r="T92" s="17">
        <f t="shared" si="16"/>
        <v>16.260000000000002</v>
      </c>
    </row>
    <row r="93" spans="1:20">
      <c r="A93" s="377"/>
      <c r="B93" s="44" t="s">
        <v>1748</v>
      </c>
      <c r="C93" s="21" t="s">
        <v>1668</v>
      </c>
      <c r="D93" s="22" t="s">
        <v>1497</v>
      </c>
      <c r="E93" s="44" t="s">
        <v>1242</v>
      </c>
      <c r="F93" s="24" t="s">
        <v>1991</v>
      </c>
      <c r="G93" s="167"/>
      <c r="H93" s="65">
        <v>1.2</v>
      </c>
      <c r="I93" s="66" t="s">
        <v>1842</v>
      </c>
      <c r="J93" s="67" t="s">
        <v>63</v>
      </c>
      <c r="K93" s="16">
        <f>SUMIF(庫!$B$2:$B$2999,B93,庫!$L$2:$L$2999)/1000</f>
        <v>11.13</v>
      </c>
      <c r="L93" s="17">
        <f t="shared" si="19"/>
        <v>0</v>
      </c>
      <c r="M93" s="18"/>
      <c r="N93" s="18"/>
      <c r="O93" s="18"/>
      <c r="P93" s="18"/>
      <c r="Q93" s="17"/>
      <c r="R93" s="17"/>
      <c r="S93" s="17">
        <f t="shared" si="15"/>
        <v>0</v>
      </c>
      <c r="T93" s="17">
        <f t="shared" si="16"/>
        <v>11.13</v>
      </c>
    </row>
    <row r="94" spans="1:20">
      <c r="A94" s="377"/>
      <c r="B94" s="38" t="s">
        <v>1843</v>
      </c>
      <c r="C94" s="27" t="s">
        <v>1668</v>
      </c>
      <c r="D94" s="3" t="s">
        <v>1497</v>
      </c>
      <c r="E94" s="38" t="s">
        <v>1242</v>
      </c>
      <c r="F94" s="11" t="s">
        <v>1992</v>
      </c>
      <c r="G94" s="41"/>
      <c r="H94" s="13">
        <v>1.2</v>
      </c>
      <c r="I94" s="14" t="s">
        <v>1844</v>
      </c>
      <c r="J94" s="31" t="s">
        <v>63</v>
      </c>
      <c r="K94" s="16">
        <f>SUMIF(庫!$B$2:$B$2999,B94,庫!$L$2:$L$2999)/1000</f>
        <v>5.97</v>
      </c>
      <c r="L94" s="17">
        <f t="shared" si="19"/>
        <v>0</v>
      </c>
      <c r="M94" s="26"/>
      <c r="N94" s="18"/>
      <c r="O94" s="18"/>
      <c r="P94" s="18"/>
      <c r="Q94" s="17"/>
      <c r="R94" s="17"/>
      <c r="S94" s="17">
        <f t="shared" si="15"/>
        <v>0</v>
      </c>
      <c r="T94" s="17">
        <f t="shared" si="16"/>
        <v>5.97</v>
      </c>
    </row>
    <row r="95" spans="1:20">
      <c r="A95" s="377"/>
      <c r="B95" s="44" t="s">
        <v>1993</v>
      </c>
      <c r="C95" s="21" t="s">
        <v>1668</v>
      </c>
      <c r="D95" s="22" t="s">
        <v>1751</v>
      </c>
      <c r="E95" s="44" t="s">
        <v>1242</v>
      </c>
      <c r="F95" s="24" t="s">
        <v>1994</v>
      </c>
      <c r="G95" s="167"/>
      <c r="H95" s="65">
        <v>2.4</v>
      </c>
      <c r="I95" s="278" t="s">
        <v>2090</v>
      </c>
      <c r="J95" s="67" t="s">
        <v>436</v>
      </c>
      <c r="K95" s="16">
        <f>SUMIF(庫!$B$2:$B$2999,B95,庫!$L$2:$L$2999)/1000</f>
        <v>42.93</v>
      </c>
      <c r="L95" s="17">
        <f>G95*H95</f>
        <v>0</v>
      </c>
      <c r="M95" s="18"/>
      <c r="N95" s="18"/>
      <c r="O95" s="26">
        <v>15</v>
      </c>
      <c r="P95" s="18"/>
      <c r="Q95" s="17"/>
      <c r="R95" s="17"/>
      <c r="S95" s="17">
        <f t="shared" si="15"/>
        <v>15</v>
      </c>
      <c r="T95" s="17">
        <f t="shared" si="16"/>
        <v>27.93</v>
      </c>
    </row>
    <row r="96" spans="1:20">
      <c r="A96" s="377"/>
      <c r="B96" s="27" t="s">
        <v>1475</v>
      </c>
      <c r="C96" s="43" t="s">
        <v>1685</v>
      </c>
      <c r="D96" s="3" t="s">
        <v>67</v>
      </c>
      <c r="E96" s="9" t="s">
        <v>69</v>
      </c>
      <c r="F96" s="11" t="s">
        <v>1684</v>
      </c>
      <c r="G96" s="5"/>
      <c r="H96" s="3">
        <v>1.5</v>
      </c>
      <c r="I96" s="27" t="s">
        <v>1894</v>
      </c>
      <c r="J96" s="28" t="s">
        <v>452</v>
      </c>
      <c r="K96" s="16">
        <f>SUMIF(庫!$B$2:$B$2999,B96,庫!$L$2:$L$2999)/1000</f>
        <v>5.52</v>
      </c>
      <c r="L96" s="17">
        <f t="shared" si="19"/>
        <v>0</v>
      </c>
      <c r="M96" s="18"/>
      <c r="N96" s="18"/>
      <c r="O96" s="18"/>
      <c r="P96" s="26">
        <v>6</v>
      </c>
      <c r="Q96" s="17"/>
      <c r="R96" s="17"/>
      <c r="S96" s="17">
        <f t="shared" si="15"/>
        <v>6</v>
      </c>
      <c r="T96" s="17">
        <f t="shared" si="16"/>
        <v>-0.48000000000000043</v>
      </c>
    </row>
    <row r="97" spans="1:20">
      <c r="A97" s="377"/>
      <c r="B97" s="27" t="s">
        <v>1892</v>
      </c>
      <c r="C97" s="43" t="s">
        <v>1520</v>
      </c>
      <c r="D97" s="3" t="s">
        <v>67</v>
      </c>
      <c r="E97" s="9" t="s">
        <v>1884</v>
      </c>
      <c r="F97" s="244" t="s">
        <v>1896</v>
      </c>
      <c r="G97" s="5"/>
      <c r="H97" s="3">
        <v>1.5</v>
      </c>
      <c r="I97" s="32" t="s">
        <v>1890</v>
      </c>
      <c r="J97" s="28" t="s">
        <v>452</v>
      </c>
      <c r="K97" s="16">
        <f>SUMIF(庫!$B$2:$B$2999,B97,庫!$L$2:$L$2999)/1000</f>
        <v>7.89</v>
      </c>
      <c r="L97" s="17">
        <f t="shared" si="19"/>
        <v>0</v>
      </c>
      <c r="M97" s="18"/>
      <c r="N97" s="18"/>
      <c r="O97" s="18"/>
      <c r="P97" s="26">
        <v>8</v>
      </c>
      <c r="Q97" s="17"/>
      <c r="R97" s="17"/>
      <c r="S97" s="17">
        <f t="shared" si="15"/>
        <v>8</v>
      </c>
      <c r="T97" s="17">
        <f t="shared" si="16"/>
        <v>-0.11000000000000032</v>
      </c>
    </row>
    <row r="98" spans="1:20">
      <c r="A98" s="377"/>
      <c r="B98" s="38" t="s">
        <v>1982</v>
      </c>
      <c r="C98" s="27" t="s">
        <v>2220</v>
      </c>
      <c r="D98" s="3" t="s">
        <v>1497</v>
      </c>
      <c r="E98" s="38" t="s">
        <v>1498</v>
      </c>
      <c r="F98" s="11" t="s">
        <v>1762</v>
      </c>
      <c r="G98" s="5"/>
      <c r="H98" s="3"/>
      <c r="I98" s="243" t="s">
        <v>1763</v>
      </c>
      <c r="J98" s="28" t="s">
        <v>436</v>
      </c>
      <c r="K98" s="16">
        <f>SUMIF(庫!$B$2:$B$2999,B98,庫!$L$2:$L$2999)/1000</f>
        <v>5.28</v>
      </c>
      <c r="L98" s="17">
        <f t="shared" si="19"/>
        <v>0</v>
      </c>
      <c r="M98" s="342">
        <v>1.5</v>
      </c>
      <c r="N98" s="26"/>
      <c r="O98" s="26"/>
      <c r="P98" s="19"/>
      <c r="Q98" s="20"/>
      <c r="R98" s="16"/>
      <c r="S98" s="17">
        <f t="shared" si="15"/>
        <v>1.5</v>
      </c>
      <c r="T98" s="17">
        <f t="shared" si="16"/>
        <v>3.7800000000000002</v>
      </c>
    </row>
    <row r="99" spans="1:20">
      <c r="A99" s="377"/>
      <c r="B99" s="27" t="s">
        <v>1591</v>
      </c>
      <c r="C99" s="43" t="s">
        <v>1520</v>
      </c>
      <c r="D99" s="3" t="s">
        <v>1497</v>
      </c>
      <c r="E99" s="9" t="s">
        <v>69</v>
      </c>
      <c r="F99" s="244" t="s">
        <v>1986</v>
      </c>
      <c r="G99" s="5"/>
      <c r="H99" s="3">
        <v>0.7</v>
      </c>
      <c r="I99" s="215" t="s">
        <v>1895</v>
      </c>
      <c r="J99" s="28" t="s">
        <v>452</v>
      </c>
      <c r="K99" s="16">
        <f>SUMIF(庫!$B$2:$B$2999,B99,庫!$L$2:$L$2999)/1000</f>
        <v>8.9700000000000006</v>
      </c>
      <c r="L99" s="17">
        <f t="shared" si="19"/>
        <v>0</v>
      </c>
      <c r="M99" s="18"/>
      <c r="N99" s="18"/>
      <c r="O99" s="18"/>
      <c r="P99" s="68">
        <v>9</v>
      </c>
      <c r="Q99" s="16"/>
      <c r="R99" s="16"/>
      <c r="S99" s="17">
        <f t="shared" si="15"/>
        <v>9</v>
      </c>
      <c r="T99" s="17">
        <f t="shared" si="16"/>
        <v>-2.9999999999999361E-2</v>
      </c>
    </row>
    <row r="100" spans="1:20">
      <c r="A100" s="377"/>
      <c r="B100" s="9" t="s">
        <v>2058</v>
      </c>
      <c r="C100" s="10" t="s">
        <v>2047</v>
      </c>
      <c r="D100" s="7" t="s">
        <v>1720</v>
      </c>
      <c r="E100" s="9" t="s">
        <v>89</v>
      </c>
      <c r="F100" s="11" t="s">
        <v>2062</v>
      </c>
      <c r="G100" s="5"/>
      <c r="H100" s="3">
        <v>2.5</v>
      </c>
      <c r="I100" s="14" t="s">
        <v>1999</v>
      </c>
      <c r="J100" s="28" t="s">
        <v>63</v>
      </c>
      <c r="K100" s="16">
        <f>SUMIF(庫!$B$2:$B$2999,B100,庫!$L$2:$L$2999)/1000</f>
        <v>8.1</v>
      </c>
      <c r="L100" s="17">
        <f t="shared" si="19"/>
        <v>0</v>
      </c>
      <c r="M100" s="18"/>
      <c r="N100" s="26"/>
      <c r="O100" s="18"/>
      <c r="P100" s="18"/>
      <c r="Q100" s="18"/>
      <c r="R100" s="17"/>
      <c r="S100" s="17">
        <f t="shared" si="15"/>
        <v>0</v>
      </c>
      <c r="T100" s="17">
        <f t="shared" si="16"/>
        <v>8.1</v>
      </c>
    </row>
    <row r="101" spans="1:20">
      <c r="A101" s="377"/>
      <c r="B101" s="35" t="s">
        <v>1733</v>
      </c>
      <c r="C101" s="328" t="s">
        <v>1681</v>
      </c>
      <c r="D101" s="22" t="s">
        <v>1497</v>
      </c>
      <c r="E101" s="35" t="s">
        <v>126</v>
      </c>
      <c r="F101" s="24" t="s">
        <v>1990</v>
      </c>
      <c r="G101" s="62"/>
      <c r="H101" s="22">
        <v>0.7</v>
      </c>
      <c r="I101" s="21" t="s">
        <v>1664</v>
      </c>
      <c r="J101" s="56" t="s">
        <v>1468</v>
      </c>
      <c r="K101" s="16">
        <f>SUMIF(庫!$B$2:$B$2999,B101,庫!$L$2:$L$2999)/1000</f>
        <v>42.6</v>
      </c>
      <c r="L101" s="17">
        <f t="shared" si="19"/>
        <v>0</v>
      </c>
      <c r="M101" s="26">
        <v>3</v>
      </c>
      <c r="N101" s="18"/>
      <c r="O101" s="18"/>
      <c r="P101" s="18"/>
      <c r="Q101" s="17"/>
      <c r="R101" s="17"/>
      <c r="S101" s="17">
        <f t="shared" si="15"/>
        <v>3</v>
      </c>
      <c r="T101" s="17">
        <f t="shared" si="16"/>
        <v>39.6</v>
      </c>
    </row>
    <row r="102" spans="1:20">
      <c r="A102" s="377"/>
      <c r="B102" s="21" t="s">
        <v>1891</v>
      </c>
      <c r="C102" s="268" t="s">
        <v>1520</v>
      </c>
      <c r="D102" s="22" t="s">
        <v>67</v>
      </c>
      <c r="E102" s="35" t="s">
        <v>1884</v>
      </c>
      <c r="F102" s="24" t="s">
        <v>1989</v>
      </c>
      <c r="G102" s="62"/>
      <c r="H102" s="22">
        <v>1.5</v>
      </c>
      <c r="I102" s="21" t="s">
        <v>1890</v>
      </c>
      <c r="J102" s="56" t="s">
        <v>452</v>
      </c>
      <c r="K102" s="16">
        <f>SUMIF(庫!$B$2:$B$2999,B102,庫!$L$2:$L$2999)/1000</f>
        <v>18.12</v>
      </c>
      <c r="L102" s="17">
        <f t="shared" si="19"/>
        <v>0</v>
      </c>
      <c r="M102" s="18"/>
      <c r="N102" s="18"/>
      <c r="O102" s="18"/>
      <c r="P102" s="26">
        <v>25</v>
      </c>
      <c r="Q102" s="17"/>
      <c r="R102" s="17"/>
      <c r="S102" s="17">
        <f t="shared" si="15"/>
        <v>25</v>
      </c>
      <c r="T102" s="17">
        <f t="shared" si="16"/>
        <v>-6.879999999999999</v>
      </c>
    </row>
    <row r="103" spans="1:20">
      <c r="A103" s="377"/>
      <c r="B103" s="27" t="s">
        <v>2004</v>
      </c>
      <c r="C103" s="43" t="s">
        <v>1520</v>
      </c>
      <c r="D103" s="3" t="s">
        <v>1497</v>
      </c>
      <c r="E103" s="9" t="s">
        <v>1884</v>
      </c>
      <c r="F103" s="244" t="s">
        <v>1987</v>
      </c>
      <c r="G103" s="5"/>
      <c r="H103" s="3">
        <v>0.7</v>
      </c>
      <c r="I103" s="215" t="s">
        <v>1893</v>
      </c>
      <c r="J103" s="28" t="s">
        <v>452</v>
      </c>
      <c r="K103" s="16">
        <f>SUMIF(庫!$B$2:$B$2999,B103,庫!$L$2:$L$2999)/1000</f>
        <v>11.7</v>
      </c>
      <c r="L103" s="17">
        <f t="shared" si="19"/>
        <v>0</v>
      </c>
      <c r="M103" s="18"/>
      <c r="N103" s="18"/>
      <c r="O103" s="18"/>
      <c r="P103" s="68">
        <v>12</v>
      </c>
      <c r="Q103" s="16"/>
      <c r="R103" s="16"/>
      <c r="S103" s="17">
        <f t="shared" si="15"/>
        <v>12</v>
      </c>
      <c r="T103" s="17">
        <f t="shared" si="16"/>
        <v>-0.30000000000000071</v>
      </c>
    </row>
    <row r="104" spans="1:20">
      <c r="A104" s="377"/>
      <c r="B104" s="27" t="s">
        <v>1749</v>
      </c>
      <c r="C104" s="38" t="s">
        <v>1377</v>
      </c>
      <c r="D104" s="42" t="s">
        <v>31</v>
      </c>
      <c r="E104" s="27" t="s">
        <v>2064</v>
      </c>
      <c r="F104" s="11" t="s">
        <v>2003</v>
      </c>
      <c r="G104" s="12"/>
      <c r="H104" s="13">
        <v>2</v>
      </c>
      <c r="I104" s="14" t="s">
        <v>1708</v>
      </c>
      <c r="J104" s="31" t="s">
        <v>56</v>
      </c>
      <c r="K104" s="16">
        <f>SUMIF(庫!$B$2:$B$2999,B104,庫!$L$2:$L$2999)/1000</f>
        <v>27.33</v>
      </c>
      <c r="L104" s="17">
        <f>G104*H104</f>
        <v>0</v>
      </c>
      <c r="M104" s="26">
        <v>2</v>
      </c>
      <c r="N104" s="18"/>
      <c r="O104" s="26">
        <v>20</v>
      </c>
      <c r="P104" s="50"/>
      <c r="Q104" s="30">
        <v>10</v>
      </c>
      <c r="R104" s="30"/>
      <c r="S104" s="17">
        <f>SUM(M104:R104)</f>
        <v>32</v>
      </c>
      <c r="T104" s="17">
        <f>K104+L104-S104</f>
        <v>-4.6700000000000017</v>
      </c>
    </row>
    <row r="105" spans="1:20">
      <c r="A105" s="377"/>
      <c r="B105" s="27"/>
      <c r="C105" s="38"/>
      <c r="D105" s="42"/>
      <c r="E105" s="27"/>
      <c r="F105" s="11"/>
      <c r="G105" s="12"/>
      <c r="H105" s="13"/>
      <c r="I105" s="14"/>
      <c r="J105" s="31"/>
      <c r="K105" s="16"/>
      <c r="L105" s="17"/>
      <c r="M105" s="18"/>
      <c r="N105" s="18"/>
      <c r="O105" s="18"/>
      <c r="P105" s="50"/>
      <c r="Q105" s="17"/>
      <c r="R105" s="17"/>
      <c r="S105" s="17"/>
      <c r="T105" s="17"/>
    </row>
    <row r="106" spans="1:20">
      <c r="A106" s="377"/>
      <c r="B106" s="205" t="s">
        <v>171</v>
      </c>
      <c r="C106" s="32" t="s">
        <v>1675</v>
      </c>
      <c r="D106" s="169" t="s">
        <v>172</v>
      </c>
      <c r="E106" s="203" t="s">
        <v>26</v>
      </c>
      <c r="F106" s="40" t="s">
        <v>173</v>
      </c>
      <c r="G106" s="5"/>
      <c r="H106" s="3"/>
      <c r="I106" s="14" t="s">
        <v>174</v>
      </c>
      <c r="J106" s="28" t="s">
        <v>27</v>
      </c>
      <c r="K106" s="16">
        <f>SUMIF(庫!$B$2:$B$2999,B106,庫!$L$2:$L$2999)/1000</f>
        <v>5.4</v>
      </c>
      <c r="L106" s="17">
        <f t="shared" ref="L106:L118" si="20">G106*H106</f>
        <v>0</v>
      </c>
      <c r="M106" s="26"/>
      <c r="N106" s="18"/>
      <c r="O106" s="18"/>
      <c r="P106" s="19"/>
      <c r="Q106" s="20"/>
      <c r="R106" s="16"/>
      <c r="S106" s="17">
        <f t="shared" ref="S106:S116" si="21">SUM(M106:R106)</f>
        <v>0</v>
      </c>
      <c r="T106" s="17">
        <f t="shared" ref="T106:T116" si="22">K106+L106-S106</f>
        <v>5.4</v>
      </c>
    </row>
    <row r="107" spans="1:20">
      <c r="A107" s="377"/>
      <c r="B107" s="9" t="s">
        <v>1413</v>
      </c>
      <c r="C107" s="27" t="s">
        <v>24</v>
      </c>
      <c r="D107" s="7" t="s">
        <v>25</v>
      </c>
      <c r="E107" s="203" t="s">
        <v>26</v>
      </c>
      <c r="F107" s="11" t="s">
        <v>1379</v>
      </c>
      <c r="G107" s="5"/>
      <c r="H107" s="3">
        <v>1.9</v>
      </c>
      <c r="I107" s="27" t="s">
        <v>1376</v>
      </c>
      <c r="J107" s="28" t="s">
        <v>27</v>
      </c>
      <c r="K107" s="16">
        <f>SUMIF(庫!$B$2:$B$2999,B107,庫!$L$2:$L$2999)/1000</f>
        <v>3.84</v>
      </c>
      <c r="L107" s="17">
        <f t="shared" si="20"/>
        <v>0</v>
      </c>
      <c r="M107" s="26"/>
      <c r="N107" s="18"/>
      <c r="O107" s="18"/>
      <c r="P107" s="18"/>
      <c r="Q107" s="30"/>
      <c r="R107" s="17"/>
      <c r="S107" s="17">
        <f t="shared" si="21"/>
        <v>0</v>
      </c>
      <c r="T107" s="17">
        <f t="shared" si="22"/>
        <v>3.84</v>
      </c>
    </row>
    <row r="108" spans="1:20">
      <c r="A108" s="377"/>
      <c r="B108" s="206" t="s">
        <v>1516</v>
      </c>
      <c r="C108" s="105" t="s">
        <v>24</v>
      </c>
      <c r="D108" s="7" t="s">
        <v>443</v>
      </c>
      <c r="E108" s="9" t="s">
        <v>26</v>
      </c>
      <c r="F108" s="11" t="s">
        <v>1649</v>
      </c>
      <c r="G108" s="5"/>
      <c r="H108" s="3">
        <v>1.6</v>
      </c>
      <c r="I108" s="27" t="s">
        <v>1517</v>
      </c>
      <c r="J108" s="28" t="s">
        <v>27</v>
      </c>
      <c r="K108" s="16">
        <f>SUMIF(庫!$B$2:$B$2999,B108,庫!$L$2:$L$2999)/1000</f>
        <v>6.4080000000000004</v>
      </c>
      <c r="L108" s="17">
        <f t="shared" si="20"/>
        <v>0</v>
      </c>
      <c r="M108" s="26">
        <v>6</v>
      </c>
      <c r="N108" s="18"/>
      <c r="O108" s="18"/>
      <c r="P108" s="18"/>
      <c r="Q108" s="30"/>
      <c r="R108" s="17"/>
      <c r="S108" s="17">
        <f t="shared" si="21"/>
        <v>6</v>
      </c>
      <c r="T108" s="17">
        <f t="shared" si="22"/>
        <v>0.40800000000000036</v>
      </c>
    </row>
    <row r="109" spans="1:20">
      <c r="A109" s="377"/>
      <c r="B109" s="35" t="s">
        <v>1983</v>
      </c>
      <c r="C109" s="21" t="s">
        <v>2422</v>
      </c>
      <c r="D109" s="52" t="s">
        <v>1825</v>
      </c>
      <c r="E109" s="35" t="s">
        <v>26</v>
      </c>
      <c r="F109" s="267" t="s">
        <v>1984</v>
      </c>
      <c r="G109" s="62"/>
      <c r="H109" s="22">
        <v>1.6</v>
      </c>
      <c r="I109" s="234" t="s">
        <v>1985</v>
      </c>
      <c r="J109" s="56" t="s">
        <v>27</v>
      </c>
      <c r="K109" s="16">
        <f>SUMIF(庫!$B$2:$B$2999,B109,庫!$L$2:$L$2999)/1000</f>
        <v>19.248000000000001</v>
      </c>
      <c r="L109" s="17">
        <f t="shared" si="20"/>
        <v>0</v>
      </c>
      <c r="M109" s="26"/>
      <c r="N109" s="50"/>
      <c r="O109" s="50"/>
      <c r="P109" s="50"/>
      <c r="Q109" s="30"/>
      <c r="R109" s="49"/>
      <c r="S109" s="17">
        <f t="shared" si="21"/>
        <v>0</v>
      </c>
      <c r="T109" s="17">
        <f t="shared" si="22"/>
        <v>19.248000000000001</v>
      </c>
    </row>
    <row r="110" spans="1:20">
      <c r="A110" s="377"/>
      <c r="B110" s="27" t="s">
        <v>1660</v>
      </c>
      <c r="C110" s="27" t="s">
        <v>1645</v>
      </c>
      <c r="D110" s="3" t="s">
        <v>1497</v>
      </c>
      <c r="E110" s="38" t="s">
        <v>1585</v>
      </c>
      <c r="F110" s="11" t="s">
        <v>1646</v>
      </c>
      <c r="G110" s="2"/>
      <c r="H110" s="3">
        <v>2.5</v>
      </c>
      <c r="I110" s="27" t="s">
        <v>1647</v>
      </c>
      <c r="J110" s="28" t="s">
        <v>161</v>
      </c>
      <c r="K110" s="16">
        <f>SUMIF(庫!$B$2:$B$2999,B110,庫!$L$2:$L$2999)/1000</f>
        <v>2.52</v>
      </c>
      <c r="L110" s="17">
        <f t="shared" si="20"/>
        <v>0</v>
      </c>
      <c r="M110" s="18"/>
      <c r="N110" s="18"/>
      <c r="O110" s="26"/>
      <c r="P110" s="18"/>
      <c r="Q110" s="17"/>
      <c r="R110" s="17"/>
      <c r="S110" s="17">
        <f t="shared" si="21"/>
        <v>0</v>
      </c>
      <c r="T110" s="17">
        <f t="shared" si="22"/>
        <v>2.52</v>
      </c>
    </row>
    <row r="111" spans="1:20">
      <c r="A111" s="377"/>
      <c r="B111" s="27" t="s">
        <v>156</v>
      </c>
      <c r="C111" s="27" t="s">
        <v>157</v>
      </c>
      <c r="D111" s="59" t="s">
        <v>37</v>
      </c>
      <c r="E111" s="38" t="s">
        <v>158</v>
      </c>
      <c r="F111" s="11" t="s">
        <v>159</v>
      </c>
      <c r="G111" s="2"/>
      <c r="H111" s="3">
        <v>2.5</v>
      </c>
      <c r="I111" s="27" t="s">
        <v>160</v>
      </c>
      <c r="J111" s="28" t="s">
        <v>161</v>
      </c>
      <c r="K111" s="16">
        <f>SUMIF(庫!$B$2:$B$2999,B111,庫!$L$2:$L$2999)/1000</f>
        <v>6.8310000000000004</v>
      </c>
      <c r="L111" s="17">
        <f t="shared" si="20"/>
        <v>0</v>
      </c>
      <c r="M111" s="18"/>
      <c r="N111" s="18"/>
      <c r="O111" s="26"/>
      <c r="P111" s="18"/>
      <c r="Q111" s="17"/>
      <c r="R111" s="17"/>
      <c r="S111" s="17">
        <f t="shared" si="21"/>
        <v>0</v>
      </c>
      <c r="T111" s="17">
        <f t="shared" si="22"/>
        <v>6.8310000000000004</v>
      </c>
    </row>
    <row r="112" spans="1:20">
      <c r="A112" s="377"/>
      <c r="B112" s="27" t="s">
        <v>162</v>
      </c>
      <c r="C112" s="43" t="s">
        <v>163</v>
      </c>
      <c r="D112" s="3" t="s">
        <v>25</v>
      </c>
      <c r="E112" s="27" t="s">
        <v>158</v>
      </c>
      <c r="F112" s="54" t="s">
        <v>164</v>
      </c>
      <c r="G112" s="12"/>
      <c r="H112" s="13">
        <v>2.5</v>
      </c>
      <c r="I112" s="14" t="s">
        <v>160</v>
      </c>
      <c r="J112" s="25" t="s">
        <v>161</v>
      </c>
      <c r="K112" s="16">
        <f>SUMIF(庫!$B$2:$B$2999,B112,庫!$L$2:$L$2999)/1000</f>
        <v>3.8069999999999999</v>
      </c>
      <c r="L112" s="17">
        <f t="shared" si="20"/>
        <v>0</v>
      </c>
      <c r="M112" s="18"/>
      <c r="N112" s="18"/>
      <c r="O112" s="30"/>
      <c r="P112" s="16"/>
      <c r="Q112" s="16"/>
      <c r="R112" s="16"/>
      <c r="S112" s="17">
        <f t="shared" si="21"/>
        <v>0</v>
      </c>
      <c r="T112" s="17">
        <f t="shared" si="22"/>
        <v>3.8069999999999999</v>
      </c>
    </row>
    <row r="113" spans="1:20">
      <c r="A113" s="377"/>
      <c r="B113" s="27" t="s">
        <v>175</v>
      </c>
      <c r="C113" s="27" t="s">
        <v>176</v>
      </c>
      <c r="D113" s="276" t="s">
        <v>133</v>
      </c>
      <c r="E113" s="27" t="s">
        <v>177</v>
      </c>
      <c r="F113" s="11" t="s">
        <v>178</v>
      </c>
      <c r="G113" s="5"/>
      <c r="H113" s="3">
        <v>1</v>
      </c>
      <c r="I113" s="27" t="s">
        <v>179</v>
      </c>
      <c r="J113" s="28" t="s">
        <v>180</v>
      </c>
      <c r="K113" s="16">
        <f>SUMIF(庫!$B$2:$B$2999,B113,庫!$L$2:$L$2999)/1000</f>
        <v>6.0960000000000001</v>
      </c>
      <c r="L113" s="17">
        <f t="shared" si="20"/>
        <v>0</v>
      </c>
      <c r="M113" s="18"/>
      <c r="N113" s="18"/>
      <c r="O113" s="18"/>
      <c r="P113" s="18"/>
      <c r="Q113" s="30"/>
      <c r="R113" s="17"/>
      <c r="S113" s="17">
        <f t="shared" si="21"/>
        <v>0</v>
      </c>
      <c r="T113" s="17">
        <f t="shared" si="22"/>
        <v>6.0960000000000001</v>
      </c>
    </row>
    <row r="114" spans="1:20">
      <c r="A114" s="377"/>
      <c r="B114" s="35" t="s">
        <v>168</v>
      </c>
      <c r="C114" s="21" t="s">
        <v>165</v>
      </c>
      <c r="D114" s="22" t="s">
        <v>17</v>
      </c>
      <c r="E114" s="21" t="s">
        <v>166</v>
      </c>
      <c r="F114" s="24" t="s">
        <v>169</v>
      </c>
      <c r="G114" s="62"/>
      <c r="H114" s="65">
        <v>1.4</v>
      </c>
      <c r="I114" s="21" t="s">
        <v>170</v>
      </c>
      <c r="J114" s="56" t="s">
        <v>167</v>
      </c>
      <c r="K114" s="16">
        <f>SUMIF(庫!$B$2:$B$2999,B114,庫!$L$2:$L$2999)/1000</f>
        <v>18.03</v>
      </c>
      <c r="L114" s="17">
        <f t="shared" si="20"/>
        <v>0</v>
      </c>
      <c r="M114" s="18"/>
      <c r="N114" s="18"/>
      <c r="O114" s="18"/>
      <c r="P114" s="18"/>
      <c r="Q114" s="30"/>
      <c r="R114" s="17"/>
      <c r="S114" s="17">
        <f t="shared" si="21"/>
        <v>0</v>
      </c>
      <c r="T114" s="17">
        <f t="shared" si="22"/>
        <v>18.03</v>
      </c>
    </row>
    <row r="115" spans="1:20">
      <c r="A115" s="377"/>
      <c r="B115" s="9" t="s">
        <v>1731</v>
      </c>
      <c r="C115" s="27" t="s">
        <v>1722</v>
      </c>
      <c r="D115" s="7" t="s">
        <v>1725</v>
      </c>
      <c r="E115" s="9" t="s">
        <v>2008</v>
      </c>
      <c r="F115" s="11" t="s">
        <v>1724</v>
      </c>
      <c r="G115" s="5"/>
      <c r="H115" s="3">
        <v>1.5</v>
      </c>
      <c r="I115" s="10" t="s">
        <v>1726</v>
      </c>
      <c r="J115" s="28" t="s">
        <v>1723</v>
      </c>
      <c r="K115" s="16">
        <f>SUMIF(庫!$B$2:$B$2999,B115,庫!$L$2:$L$2999)/1000</f>
        <v>1.47</v>
      </c>
      <c r="L115" s="17">
        <f t="shared" si="20"/>
        <v>0</v>
      </c>
      <c r="M115" s="18"/>
      <c r="N115" s="18"/>
      <c r="O115" s="18"/>
      <c r="P115" s="18"/>
      <c r="Q115" s="30"/>
      <c r="R115" s="17"/>
      <c r="S115" s="17">
        <f t="shared" si="21"/>
        <v>0</v>
      </c>
      <c r="T115" s="17">
        <f t="shared" si="22"/>
        <v>1.47</v>
      </c>
    </row>
    <row r="116" spans="1:20">
      <c r="A116" s="377"/>
      <c r="B116" s="105" t="s">
        <v>1426</v>
      </c>
      <c r="C116" s="275" t="s">
        <v>58</v>
      </c>
      <c r="D116" s="202" t="s">
        <v>36</v>
      </c>
      <c r="E116" s="241" t="s">
        <v>59</v>
      </c>
      <c r="F116" s="11" t="s">
        <v>1490</v>
      </c>
      <c r="G116" s="5"/>
      <c r="H116" s="3">
        <v>1.4</v>
      </c>
      <c r="I116" s="277" t="s">
        <v>1425</v>
      </c>
      <c r="J116" s="28" t="s">
        <v>60</v>
      </c>
      <c r="K116" s="16">
        <f>SUMIF(庫!$B$2:$B$2999,B116,庫!$L$2:$L$2999)/1000</f>
        <v>2.64</v>
      </c>
      <c r="L116" s="17">
        <f t="shared" si="20"/>
        <v>0</v>
      </c>
      <c r="M116" s="26"/>
      <c r="N116" s="18"/>
      <c r="O116" s="18"/>
      <c r="P116" s="18"/>
      <c r="Q116" s="30"/>
      <c r="R116" s="17"/>
      <c r="S116" s="17">
        <f t="shared" si="21"/>
        <v>0</v>
      </c>
      <c r="T116" s="17">
        <f t="shared" si="22"/>
        <v>2.64</v>
      </c>
    </row>
    <row r="117" spans="1:20">
      <c r="A117" s="377"/>
      <c r="B117" s="288"/>
      <c r="C117" s="27"/>
      <c r="D117" s="7"/>
      <c r="E117" s="27"/>
      <c r="F117" s="11"/>
      <c r="G117" s="5"/>
      <c r="H117" s="13"/>
      <c r="I117" s="14"/>
      <c r="J117" s="28"/>
      <c r="K117" s="16"/>
      <c r="L117" s="17"/>
      <c r="M117" s="18"/>
      <c r="N117" s="18"/>
      <c r="O117" s="18"/>
      <c r="P117" s="18"/>
      <c r="Q117" s="17"/>
      <c r="R117" s="17"/>
      <c r="S117" s="17"/>
      <c r="T117" s="17"/>
    </row>
    <row r="118" spans="1:20">
      <c r="A118" s="377"/>
      <c r="B118" s="204" t="s">
        <v>1752</v>
      </c>
      <c r="C118" s="171" t="s">
        <v>1709</v>
      </c>
      <c r="D118" s="52" t="s">
        <v>16</v>
      </c>
      <c r="E118" s="35" t="s">
        <v>1317</v>
      </c>
      <c r="F118" s="24" t="s">
        <v>1821</v>
      </c>
      <c r="G118" s="62"/>
      <c r="H118" s="22">
        <v>2</v>
      </c>
      <c r="I118" s="21" t="s">
        <v>1753</v>
      </c>
      <c r="J118" s="56" t="s">
        <v>1650</v>
      </c>
      <c r="K118" s="16">
        <f>SUMIF(庫!$B$2:$B$2999,B118,庫!$L$2:$L$2999)/1000</f>
        <v>13.17</v>
      </c>
      <c r="L118" s="17">
        <f t="shared" si="20"/>
        <v>0</v>
      </c>
      <c r="M118" s="18"/>
      <c r="N118" s="18"/>
      <c r="O118" s="18"/>
      <c r="P118" s="18"/>
      <c r="Q118" s="30"/>
      <c r="R118" s="17"/>
      <c r="S118" s="17">
        <f t="shared" ref="S118:S139" si="23">SUM(M118:R118)</f>
        <v>0</v>
      </c>
      <c r="T118" s="17">
        <f t="shared" ref="T118:T139" si="24">K118+L118-S118</f>
        <v>13.17</v>
      </c>
    </row>
    <row r="119" spans="1:20">
      <c r="A119" s="377"/>
      <c r="B119" s="27" t="s">
        <v>1249</v>
      </c>
      <c r="C119" s="27" t="s">
        <v>43</v>
      </c>
      <c r="D119" s="3" t="s">
        <v>37</v>
      </c>
      <c r="E119" s="37" t="s">
        <v>44</v>
      </c>
      <c r="F119" s="11" t="s">
        <v>1349</v>
      </c>
      <c r="G119" s="2"/>
      <c r="H119" s="3">
        <v>1.2</v>
      </c>
      <c r="I119" s="27" t="s">
        <v>1251</v>
      </c>
      <c r="J119" s="28" t="s">
        <v>45</v>
      </c>
      <c r="K119" s="16">
        <f>SUMIF(庫!$B$2:$B$2999,B119,庫!$L$2:$L$2999)/1000</f>
        <v>6.24</v>
      </c>
      <c r="L119" s="17">
        <f t="shared" ref="L119:L123" si="25">G119*H119</f>
        <v>0</v>
      </c>
      <c r="M119" s="18"/>
      <c r="N119" s="26"/>
      <c r="O119" s="26"/>
      <c r="P119" s="18"/>
      <c r="Q119" s="30">
        <v>5</v>
      </c>
      <c r="R119" s="17"/>
      <c r="S119" s="17">
        <f t="shared" si="23"/>
        <v>5</v>
      </c>
      <c r="T119" s="17">
        <f t="shared" si="24"/>
        <v>1.2400000000000002</v>
      </c>
    </row>
    <row r="120" spans="1:20">
      <c r="A120" s="377"/>
      <c r="B120" s="27" t="s">
        <v>427</v>
      </c>
      <c r="C120" s="27" t="s">
        <v>43</v>
      </c>
      <c r="D120" s="3" t="s">
        <v>37</v>
      </c>
      <c r="E120" s="37" t="s">
        <v>44</v>
      </c>
      <c r="F120" s="11" t="s">
        <v>1340</v>
      </c>
      <c r="G120" s="2"/>
      <c r="H120" s="13">
        <v>1.2</v>
      </c>
      <c r="I120" s="14" t="s">
        <v>1250</v>
      </c>
      <c r="J120" s="28" t="s">
        <v>45</v>
      </c>
      <c r="K120" s="16">
        <f>SUMIF(庫!$B$2:$B$2999,B120,庫!$L$2:$L$2999)/1000</f>
        <v>6.4</v>
      </c>
      <c r="L120" s="17">
        <f t="shared" si="25"/>
        <v>0</v>
      </c>
      <c r="M120" s="18"/>
      <c r="N120" s="26"/>
      <c r="O120" s="30"/>
      <c r="P120" s="18"/>
      <c r="Q120" s="30"/>
      <c r="R120" s="17"/>
      <c r="S120" s="17">
        <f t="shared" si="23"/>
        <v>0</v>
      </c>
      <c r="T120" s="17">
        <f t="shared" si="24"/>
        <v>6.4</v>
      </c>
    </row>
    <row r="121" spans="1:20">
      <c r="A121" s="377"/>
      <c r="B121" s="27" t="s">
        <v>205</v>
      </c>
      <c r="C121" s="27" t="s">
        <v>206</v>
      </c>
      <c r="D121" s="3" t="s">
        <v>37</v>
      </c>
      <c r="E121" s="37" t="s">
        <v>40</v>
      </c>
      <c r="F121" s="11" t="s">
        <v>207</v>
      </c>
      <c r="G121" s="2"/>
      <c r="H121" s="3">
        <v>1.2</v>
      </c>
      <c r="I121" s="14" t="s">
        <v>190</v>
      </c>
      <c r="J121" s="28" t="s">
        <v>41</v>
      </c>
      <c r="K121" s="16">
        <f>SUMIF(庫!$B$2:$B$2999,B121,庫!$L$2:$L$2999)/1000</f>
        <v>1.5</v>
      </c>
      <c r="L121" s="17">
        <f t="shared" si="25"/>
        <v>0</v>
      </c>
      <c r="M121" s="18"/>
      <c r="N121" s="26"/>
      <c r="O121" s="30"/>
      <c r="P121" s="17"/>
      <c r="Q121" s="17"/>
      <c r="R121" s="17"/>
      <c r="S121" s="17">
        <f t="shared" si="23"/>
        <v>0</v>
      </c>
      <c r="T121" s="17">
        <f t="shared" si="24"/>
        <v>1.5</v>
      </c>
    </row>
    <row r="122" spans="1:20">
      <c r="A122" s="377"/>
      <c r="B122" s="27" t="s">
        <v>208</v>
      </c>
      <c r="C122" s="27" t="s">
        <v>39</v>
      </c>
      <c r="D122" s="3" t="s">
        <v>37</v>
      </c>
      <c r="E122" s="344" t="s">
        <v>40</v>
      </c>
      <c r="F122" s="11" t="s">
        <v>184</v>
      </c>
      <c r="G122" s="2"/>
      <c r="H122" s="13">
        <v>1.2</v>
      </c>
      <c r="I122" s="14" t="s">
        <v>209</v>
      </c>
      <c r="J122" s="28" t="s">
        <v>41</v>
      </c>
      <c r="K122" s="16">
        <f>SUMIF(庫!$B$2:$B$2999,B122,庫!$L$2:$L$2999)/1000</f>
        <v>7.02</v>
      </c>
      <c r="L122" s="17">
        <f t="shared" si="25"/>
        <v>0</v>
      </c>
      <c r="M122" s="18"/>
      <c r="N122" s="26"/>
      <c r="O122" s="26"/>
      <c r="P122" s="18"/>
      <c r="Q122" s="17"/>
      <c r="R122" s="17"/>
      <c r="S122" s="17">
        <f t="shared" si="23"/>
        <v>0</v>
      </c>
      <c r="T122" s="17">
        <f t="shared" si="24"/>
        <v>7.02</v>
      </c>
    </row>
    <row r="123" spans="1:20">
      <c r="A123" s="377"/>
      <c r="B123" s="21" t="s">
        <v>187</v>
      </c>
      <c r="C123" s="21" t="s">
        <v>188</v>
      </c>
      <c r="D123" s="45" t="s">
        <v>37</v>
      </c>
      <c r="E123" s="21" t="s">
        <v>100</v>
      </c>
      <c r="F123" s="24" t="s">
        <v>189</v>
      </c>
      <c r="G123" s="62"/>
      <c r="H123" s="65">
        <v>2.2999999999999998</v>
      </c>
      <c r="I123" s="66" t="s">
        <v>1338</v>
      </c>
      <c r="J123" s="56" t="s">
        <v>45</v>
      </c>
      <c r="K123" s="16">
        <f>SUMIF(庫!$B$2:$B$2999,B123,庫!$L$2:$L$2999)/1000</f>
        <v>11.6</v>
      </c>
      <c r="L123" s="17">
        <f t="shared" si="25"/>
        <v>0</v>
      </c>
      <c r="M123" s="38"/>
      <c r="N123" s="38"/>
      <c r="O123" s="53"/>
      <c r="P123" s="38"/>
      <c r="Q123" s="53"/>
      <c r="R123" s="38"/>
      <c r="S123" s="17">
        <f t="shared" si="23"/>
        <v>0</v>
      </c>
      <c r="T123" s="17">
        <f t="shared" si="24"/>
        <v>11.6</v>
      </c>
    </row>
    <row r="124" spans="1:20">
      <c r="A124" s="377"/>
      <c r="B124" s="27" t="s">
        <v>451</v>
      </c>
      <c r="C124" s="27" t="s">
        <v>76</v>
      </c>
      <c r="D124" s="7" t="s">
        <v>17</v>
      </c>
      <c r="E124" s="9" t="s">
        <v>77</v>
      </c>
      <c r="F124" s="11" t="s">
        <v>428</v>
      </c>
      <c r="G124" s="5"/>
      <c r="H124" s="13">
        <v>1.8</v>
      </c>
      <c r="I124" s="14" t="s">
        <v>424</v>
      </c>
      <c r="J124" s="28" t="s">
        <v>78</v>
      </c>
      <c r="K124" s="16">
        <f>SUMIF(庫!$B$2:$B$2999,B124,庫!$L$2:$L$2999)/1000</f>
        <v>1.5</v>
      </c>
      <c r="L124" s="17">
        <f t="shared" ref="L124:L130" si="26">G124*H124</f>
        <v>0</v>
      </c>
      <c r="M124" s="29"/>
      <c r="N124" s="18"/>
      <c r="O124" s="18"/>
      <c r="P124" s="18"/>
      <c r="Q124" s="30"/>
      <c r="R124" s="17"/>
      <c r="S124" s="17">
        <f t="shared" si="23"/>
        <v>0</v>
      </c>
      <c r="T124" s="17">
        <f t="shared" si="24"/>
        <v>1.5</v>
      </c>
    </row>
    <row r="125" spans="1:20">
      <c r="A125" s="377"/>
      <c r="B125" s="27" t="s">
        <v>1394</v>
      </c>
      <c r="C125" s="199" t="s">
        <v>1348</v>
      </c>
      <c r="D125" s="59" t="s">
        <v>1343</v>
      </c>
      <c r="E125" s="207" t="s">
        <v>1345</v>
      </c>
      <c r="F125" s="60" t="s">
        <v>1347</v>
      </c>
      <c r="G125" s="208"/>
      <c r="H125" s="59">
        <v>0.9</v>
      </c>
      <c r="I125" s="27" t="s">
        <v>1395</v>
      </c>
      <c r="J125" s="28" t="s">
        <v>1346</v>
      </c>
      <c r="K125" s="16">
        <f>SUMIF(庫!$B$2:$B$2999,B125,庫!$L$2:$L$2999)/1000</f>
        <v>2.4900000000000002</v>
      </c>
      <c r="L125" s="17">
        <f t="shared" si="26"/>
        <v>0</v>
      </c>
      <c r="M125" s="17"/>
      <c r="N125" s="18"/>
      <c r="O125" s="17"/>
      <c r="P125" s="17"/>
      <c r="Q125" s="30"/>
      <c r="R125" s="17"/>
      <c r="S125" s="17">
        <f t="shared" si="23"/>
        <v>0</v>
      </c>
      <c r="T125" s="17">
        <f t="shared" si="24"/>
        <v>2.4900000000000002</v>
      </c>
    </row>
    <row r="126" spans="1:20">
      <c r="A126" s="377"/>
      <c r="B126" s="206" t="s">
        <v>2252</v>
      </c>
      <c r="C126" s="105" t="s">
        <v>2030</v>
      </c>
      <c r="D126" s="7" t="s">
        <v>16</v>
      </c>
      <c r="E126" s="9" t="s">
        <v>1817</v>
      </c>
      <c r="F126" s="11" t="s">
        <v>2225</v>
      </c>
      <c r="G126" s="5"/>
      <c r="H126" s="3">
        <v>2</v>
      </c>
      <c r="I126" s="14" t="s">
        <v>2102</v>
      </c>
      <c r="J126" s="28" t="s">
        <v>1346</v>
      </c>
      <c r="K126" s="16">
        <f>SUMIF(庫!$B$2:$B$2999,B126,庫!$L$2:$L$2999)/1000</f>
        <v>10.17</v>
      </c>
      <c r="L126" s="17">
        <f>G126*H126</f>
        <v>0</v>
      </c>
      <c r="M126" s="18"/>
      <c r="N126" s="18"/>
      <c r="O126" s="18"/>
      <c r="P126" s="26"/>
      <c r="Q126" s="17"/>
      <c r="R126" s="17"/>
      <c r="S126" s="17">
        <f t="shared" si="23"/>
        <v>0</v>
      </c>
      <c r="T126" s="17">
        <f t="shared" si="24"/>
        <v>10.17</v>
      </c>
    </row>
    <row r="127" spans="1:20">
      <c r="A127" s="377"/>
      <c r="B127" s="27" t="s">
        <v>181</v>
      </c>
      <c r="C127" s="27" t="s">
        <v>182</v>
      </c>
      <c r="D127" s="3" t="s">
        <v>17</v>
      </c>
      <c r="E127" s="37" t="s">
        <v>183</v>
      </c>
      <c r="F127" s="11" t="s">
        <v>184</v>
      </c>
      <c r="G127" s="2"/>
      <c r="H127" s="3">
        <v>1.2</v>
      </c>
      <c r="I127" s="27" t="s">
        <v>185</v>
      </c>
      <c r="J127" s="25" t="s">
        <v>186</v>
      </c>
      <c r="K127" s="16">
        <f>SUMIF(庫!$B$2:$B$2999,B127,庫!$L$2:$L$2999)/1000</f>
        <v>1.6739999999999999</v>
      </c>
      <c r="L127" s="17">
        <f t="shared" si="26"/>
        <v>0</v>
      </c>
      <c r="M127" s="18"/>
      <c r="N127" s="18"/>
      <c r="O127" s="17"/>
      <c r="P127" s="17"/>
      <c r="Q127" s="30"/>
      <c r="R127" s="17"/>
      <c r="S127" s="17">
        <f t="shared" si="23"/>
        <v>0</v>
      </c>
      <c r="T127" s="17">
        <f t="shared" si="24"/>
        <v>1.6739999999999999</v>
      </c>
    </row>
    <row r="128" spans="1:20">
      <c r="A128" s="377"/>
      <c r="B128" s="27" t="s">
        <v>191</v>
      </c>
      <c r="C128" s="27" t="s">
        <v>192</v>
      </c>
      <c r="D128" s="3" t="s">
        <v>193</v>
      </c>
      <c r="E128" s="55" t="s">
        <v>194</v>
      </c>
      <c r="F128" s="11" t="s">
        <v>195</v>
      </c>
      <c r="G128" s="5"/>
      <c r="H128" s="3">
        <v>1.5</v>
      </c>
      <c r="I128" s="27" t="s">
        <v>196</v>
      </c>
      <c r="J128" s="28" t="s">
        <v>197</v>
      </c>
      <c r="K128" s="16">
        <f>SUMIF(庫!$B$2:$B$2999,B128,庫!$L$2:$L$2999)/1000</f>
        <v>3.375</v>
      </c>
      <c r="L128" s="17">
        <f t="shared" si="26"/>
        <v>0</v>
      </c>
      <c r="M128" s="18"/>
      <c r="N128" s="18"/>
      <c r="O128" s="17"/>
      <c r="P128" s="17"/>
      <c r="Q128" s="17"/>
      <c r="R128" s="17"/>
      <c r="S128" s="17">
        <f t="shared" si="23"/>
        <v>0</v>
      </c>
      <c r="T128" s="17">
        <f t="shared" si="24"/>
        <v>3.375</v>
      </c>
    </row>
    <row r="129" spans="1:20">
      <c r="A129" s="377"/>
      <c r="B129" s="9" t="s">
        <v>198</v>
      </c>
      <c r="C129" s="38" t="s">
        <v>199</v>
      </c>
      <c r="D129" s="7" t="s">
        <v>200</v>
      </c>
      <c r="E129" s="9" t="s">
        <v>194</v>
      </c>
      <c r="F129" s="11"/>
      <c r="G129" s="5"/>
      <c r="H129" s="3">
        <v>1.2</v>
      </c>
      <c r="I129" s="27"/>
      <c r="J129" s="28" t="s">
        <v>197</v>
      </c>
      <c r="K129" s="16">
        <f>SUMIF(庫!$B$2:$B$2999,B129,庫!$L$2:$L$2999)/1000</f>
        <v>4.05</v>
      </c>
      <c r="L129" s="17">
        <f t="shared" si="26"/>
        <v>0</v>
      </c>
      <c r="M129" s="18"/>
      <c r="N129" s="18"/>
      <c r="O129" s="18"/>
      <c r="P129" s="26"/>
      <c r="Q129" s="30"/>
      <c r="R129" s="17"/>
      <c r="S129" s="17">
        <f t="shared" si="23"/>
        <v>0</v>
      </c>
      <c r="T129" s="17">
        <f t="shared" si="24"/>
        <v>4.05</v>
      </c>
    </row>
    <row r="130" spans="1:20">
      <c r="A130" s="377"/>
      <c r="B130" s="9" t="s">
        <v>201</v>
      </c>
      <c r="C130" s="38" t="s">
        <v>202</v>
      </c>
      <c r="D130" s="7" t="s">
        <v>200</v>
      </c>
      <c r="E130" s="9" t="s">
        <v>194</v>
      </c>
      <c r="F130" s="11" t="s">
        <v>203</v>
      </c>
      <c r="G130" s="5"/>
      <c r="H130" s="3">
        <v>1.2</v>
      </c>
      <c r="I130" s="14" t="s">
        <v>204</v>
      </c>
      <c r="J130" s="28" t="s">
        <v>197</v>
      </c>
      <c r="K130" s="16">
        <f>SUMIF(庫!$B$2:$B$2999,B130,庫!$L$2:$L$2999)/1000</f>
        <v>3.726</v>
      </c>
      <c r="L130" s="17">
        <f t="shared" si="26"/>
        <v>0</v>
      </c>
      <c r="M130" s="18"/>
      <c r="N130" s="18"/>
      <c r="O130" s="18"/>
      <c r="P130" s="26"/>
      <c r="Q130" s="30"/>
      <c r="R130" s="17"/>
      <c r="S130" s="17">
        <f t="shared" si="23"/>
        <v>0</v>
      </c>
      <c r="T130" s="17">
        <f t="shared" si="24"/>
        <v>3.726</v>
      </c>
    </row>
    <row r="131" spans="1:20">
      <c r="A131" s="377"/>
      <c r="B131" s="27" t="s">
        <v>212</v>
      </c>
      <c r="C131" s="27" t="s">
        <v>213</v>
      </c>
      <c r="D131" s="42" t="s">
        <v>200</v>
      </c>
      <c r="E131" s="55" t="s">
        <v>214</v>
      </c>
      <c r="F131" s="11"/>
      <c r="G131" s="5"/>
      <c r="H131" s="3">
        <v>0.4</v>
      </c>
      <c r="I131" s="105" t="s">
        <v>215</v>
      </c>
      <c r="J131" s="28"/>
      <c r="K131" s="16">
        <f>SUMIF(庫!$B$2:$B$2999,B131,庫!$L$2:$L$2999)/1000</f>
        <v>3.6720000000000002</v>
      </c>
      <c r="L131" s="17">
        <f t="shared" ref="L131:L138" si="27">G131*H131</f>
        <v>0</v>
      </c>
      <c r="M131" s="18"/>
      <c r="N131" s="18"/>
      <c r="O131" s="18"/>
      <c r="P131" s="18"/>
      <c r="Q131" s="17"/>
      <c r="R131" s="17"/>
      <c r="S131" s="17">
        <f t="shared" si="23"/>
        <v>0</v>
      </c>
      <c r="T131" s="17">
        <f t="shared" si="24"/>
        <v>3.6720000000000002</v>
      </c>
    </row>
    <row r="132" spans="1:20">
      <c r="A132" s="377"/>
      <c r="B132" s="27" t="s">
        <v>1755</v>
      </c>
      <c r="C132" s="38" t="s">
        <v>1652</v>
      </c>
      <c r="D132" s="42" t="s">
        <v>31</v>
      </c>
      <c r="E132" s="27" t="s">
        <v>1472</v>
      </c>
      <c r="F132" s="11" t="s">
        <v>1754</v>
      </c>
      <c r="G132" s="12"/>
      <c r="H132" s="13">
        <v>2</v>
      </c>
      <c r="I132" s="27" t="s">
        <v>1740</v>
      </c>
      <c r="J132" s="28" t="s">
        <v>1471</v>
      </c>
      <c r="K132" s="16">
        <f>SUMIF(庫!$B$2:$B$2999,B132,庫!$L$2:$L$2999)/1000</f>
        <v>2.13</v>
      </c>
      <c r="L132" s="17">
        <f t="shared" si="27"/>
        <v>0</v>
      </c>
      <c r="M132" s="18"/>
      <c r="N132" s="18"/>
      <c r="O132" s="26"/>
      <c r="P132" s="18"/>
      <c r="Q132" s="30"/>
      <c r="R132" s="17"/>
      <c r="S132" s="17">
        <f t="shared" si="23"/>
        <v>0</v>
      </c>
      <c r="T132" s="17">
        <f t="shared" si="24"/>
        <v>2.13</v>
      </c>
    </row>
    <row r="133" spans="1:20">
      <c r="A133" s="377"/>
      <c r="B133" s="27" t="s">
        <v>1823</v>
      </c>
      <c r="C133" s="38" t="s">
        <v>1759</v>
      </c>
      <c r="D133" s="42" t="s">
        <v>31</v>
      </c>
      <c r="E133" s="27" t="s">
        <v>1651</v>
      </c>
      <c r="F133" s="11" t="s">
        <v>1822</v>
      </c>
      <c r="G133" s="5"/>
      <c r="H133" s="3">
        <v>2</v>
      </c>
      <c r="I133" s="32" t="s">
        <v>1757</v>
      </c>
      <c r="J133" s="28" t="s">
        <v>1758</v>
      </c>
      <c r="K133" s="16">
        <f>SUMIF(庫!$B$2:$B$2999,B133,庫!$L$2:$L$2999)/1000</f>
        <v>5.85</v>
      </c>
      <c r="L133" s="17">
        <f t="shared" si="27"/>
        <v>0</v>
      </c>
      <c r="M133" s="18"/>
      <c r="N133" s="18"/>
      <c r="O133" s="26"/>
      <c r="P133" s="18"/>
      <c r="Q133" s="17"/>
      <c r="R133" s="17"/>
      <c r="S133" s="17">
        <f t="shared" si="23"/>
        <v>0</v>
      </c>
      <c r="T133" s="17">
        <f t="shared" si="24"/>
        <v>5.85</v>
      </c>
    </row>
    <row r="134" spans="1:20">
      <c r="A134" s="377"/>
      <c r="B134" s="27" t="s">
        <v>92</v>
      </c>
      <c r="C134" s="27" t="s">
        <v>93</v>
      </c>
      <c r="D134" s="42" t="s">
        <v>36</v>
      </c>
      <c r="E134" s="27" t="s">
        <v>94</v>
      </c>
      <c r="F134" s="11" t="s">
        <v>95</v>
      </c>
      <c r="G134" s="5"/>
      <c r="H134" s="3">
        <v>2.2999999999999998</v>
      </c>
      <c r="I134" s="27" t="s">
        <v>96</v>
      </c>
      <c r="J134" s="28" t="s">
        <v>97</v>
      </c>
      <c r="K134" s="16">
        <f>SUMIF(庫!$B$2:$B$2999,B134,庫!$L$2:$L$2999)/1000</f>
        <v>4.125</v>
      </c>
      <c r="L134" s="17">
        <f t="shared" si="27"/>
        <v>0</v>
      </c>
      <c r="M134" s="58"/>
      <c r="N134" s="58"/>
      <c r="O134" s="345">
        <v>6</v>
      </c>
      <c r="P134" s="58"/>
      <c r="Q134" s="38"/>
      <c r="R134" s="38"/>
      <c r="S134" s="17">
        <f t="shared" si="23"/>
        <v>6</v>
      </c>
      <c r="T134" s="17">
        <f t="shared" si="24"/>
        <v>-1.875</v>
      </c>
    </row>
    <row r="135" spans="1:20">
      <c r="A135" s="377"/>
      <c r="B135" s="9" t="s">
        <v>449</v>
      </c>
      <c r="C135" s="27" t="s">
        <v>433</v>
      </c>
      <c r="D135" s="3" t="s">
        <v>31</v>
      </c>
      <c r="E135" s="27" t="s">
        <v>210</v>
      </c>
      <c r="F135" s="11" t="s">
        <v>438</v>
      </c>
      <c r="G135" s="12"/>
      <c r="H135" s="13">
        <v>2.2000000000000002</v>
      </c>
      <c r="I135" s="27" t="s">
        <v>1363</v>
      </c>
      <c r="J135" s="28" t="s">
        <v>211</v>
      </c>
      <c r="K135" s="16">
        <f>SUMIF(庫!$B$2:$B$2999,B135,庫!$L$2:$L$2999)/1000</f>
        <v>4.47</v>
      </c>
      <c r="L135" s="17">
        <f t="shared" si="27"/>
        <v>0</v>
      </c>
      <c r="M135" s="50"/>
      <c r="N135" s="50"/>
      <c r="O135" s="26"/>
      <c r="P135" s="50"/>
      <c r="Q135" s="49"/>
      <c r="R135" s="49"/>
      <c r="S135" s="17">
        <f t="shared" si="23"/>
        <v>0</v>
      </c>
      <c r="T135" s="17">
        <f t="shared" si="24"/>
        <v>4.47</v>
      </c>
    </row>
    <row r="136" spans="1:20">
      <c r="A136" s="377"/>
      <c r="B136" s="27" t="s">
        <v>47</v>
      </c>
      <c r="C136" s="27" t="s">
        <v>48</v>
      </c>
      <c r="D136" s="7" t="s">
        <v>25</v>
      </c>
      <c r="E136" s="27" t="s">
        <v>49</v>
      </c>
      <c r="F136" s="11" t="s">
        <v>425</v>
      </c>
      <c r="G136" s="2"/>
      <c r="H136" s="3">
        <v>1</v>
      </c>
      <c r="I136" s="14" t="s">
        <v>50</v>
      </c>
      <c r="J136" s="28" t="s">
        <v>51</v>
      </c>
      <c r="K136" s="16">
        <f>SUMIF(庫!$B$2:$B$2999,B136,庫!$L$2:$L$2999)/1000</f>
        <v>5.1840000000000002</v>
      </c>
      <c r="L136" s="17">
        <f t="shared" si="27"/>
        <v>0</v>
      </c>
      <c r="M136" s="18"/>
      <c r="N136" s="18"/>
      <c r="O136" s="18"/>
      <c r="P136" s="18"/>
      <c r="Q136" s="17"/>
      <c r="R136" s="17"/>
      <c r="S136" s="17">
        <f t="shared" si="23"/>
        <v>0</v>
      </c>
      <c r="T136" s="17">
        <f t="shared" si="24"/>
        <v>5.1840000000000002</v>
      </c>
    </row>
    <row r="137" spans="1:20">
      <c r="A137" s="377"/>
      <c r="B137" s="9" t="s">
        <v>1764</v>
      </c>
      <c r="C137" s="27" t="s">
        <v>1709</v>
      </c>
      <c r="D137" s="7" t="s">
        <v>31</v>
      </c>
      <c r="E137" s="9" t="s">
        <v>1744</v>
      </c>
      <c r="F137" s="11" t="s">
        <v>1760</v>
      </c>
      <c r="G137" s="12"/>
      <c r="H137" s="13">
        <v>1.3</v>
      </c>
      <c r="I137" s="32" t="s">
        <v>1746</v>
      </c>
      <c r="J137" s="172" t="s">
        <v>1745</v>
      </c>
      <c r="K137" s="16">
        <f>SUMIF(庫!$B$2:$B$2999,B137,庫!$L$2:$L$2999)/1000</f>
        <v>8.6639999999999997</v>
      </c>
      <c r="L137" s="17">
        <f t="shared" si="27"/>
        <v>0</v>
      </c>
      <c r="M137" s="18"/>
      <c r="N137" s="18"/>
      <c r="O137" s="26"/>
      <c r="P137" s="18"/>
      <c r="Q137" s="17"/>
      <c r="R137" s="17"/>
      <c r="S137" s="17">
        <f t="shared" si="23"/>
        <v>0</v>
      </c>
      <c r="T137" s="17">
        <f t="shared" si="24"/>
        <v>8.6639999999999997</v>
      </c>
    </row>
    <row r="138" spans="1:20">
      <c r="A138" s="377"/>
      <c r="B138" s="35" t="s">
        <v>1588</v>
      </c>
      <c r="C138" s="289"/>
      <c r="D138" s="22" t="s">
        <v>1818</v>
      </c>
      <c r="E138" s="35" t="s">
        <v>70</v>
      </c>
      <c r="F138" s="24" t="s">
        <v>1988</v>
      </c>
      <c r="G138" s="62"/>
      <c r="H138" s="22">
        <v>1.2</v>
      </c>
      <c r="I138" s="234" t="s">
        <v>1885</v>
      </c>
      <c r="J138" s="56" t="s">
        <v>71</v>
      </c>
      <c r="K138" s="16">
        <f>SUMIF(庫!$B$2:$B$2999,B138,庫!$L$2:$L$2999)/1000</f>
        <v>13.824</v>
      </c>
      <c r="L138" s="17">
        <f t="shared" si="27"/>
        <v>0</v>
      </c>
      <c r="M138" s="18"/>
      <c r="N138" s="18"/>
      <c r="O138" s="18"/>
      <c r="P138" s="18"/>
      <c r="Q138" s="17"/>
      <c r="R138" s="30"/>
      <c r="S138" s="17">
        <f t="shared" si="23"/>
        <v>0</v>
      </c>
      <c r="T138" s="17">
        <f t="shared" si="24"/>
        <v>13.824</v>
      </c>
    </row>
    <row r="139" spans="1:20">
      <c r="A139" s="377"/>
      <c r="B139" s="27" t="s">
        <v>2117</v>
      </c>
      <c r="C139" s="199" t="s">
        <v>2100</v>
      </c>
      <c r="D139" s="59" t="s">
        <v>16</v>
      </c>
      <c r="E139" s="207" t="s">
        <v>1345</v>
      </c>
      <c r="F139" s="60" t="s">
        <v>2115</v>
      </c>
      <c r="G139" s="208"/>
      <c r="H139" s="209">
        <v>2</v>
      </c>
      <c r="I139" s="14" t="s">
        <v>2102</v>
      </c>
      <c r="J139" s="28" t="s">
        <v>1346</v>
      </c>
      <c r="K139" s="16">
        <f>SUMIF(庫!$B$2:$B$2999,B139,庫!$L$2:$L$2999)/1000</f>
        <v>10.83</v>
      </c>
      <c r="L139" s="17">
        <f>G139*H139</f>
        <v>0</v>
      </c>
      <c r="M139" s="18"/>
      <c r="N139" s="18"/>
      <c r="O139" s="18"/>
      <c r="P139" s="18"/>
      <c r="Q139" s="30"/>
      <c r="R139" s="17"/>
      <c r="S139" s="17">
        <f t="shared" si="23"/>
        <v>0</v>
      </c>
      <c r="T139" s="17">
        <f t="shared" si="24"/>
        <v>10.83</v>
      </c>
    </row>
    <row r="140" spans="1:20">
      <c r="A140" s="377"/>
      <c r="B140" s="10"/>
      <c r="C140" s="199"/>
      <c r="D140" s="59"/>
      <c r="E140" s="207"/>
      <c r="F140" s="60"/>
      <c r="G140" s="208"/>
      <c r="H140" s="209"/>
      <c r="I140" s="14"/>
      <c r="J140" s="28"/>
      <c r="K140" s="16"/>
      <c r="L140" s="17"/>
      <c r="M140" s="18"/>
      <c r="N140" s="18"/>
      <c r="O140" s="18"/>
      <c r="P140" s="18"/>
      <c r="Q140" s="17"/>
      <c r="R140" s="17"/>
      <c r="S140" s="17"/>
      <c r="T140" s="17"/>
    </row>
    <row r="141" spans="1:20">
      <c r="A141" s="377"/>
      <c r="B141" s="21" t="s">
        <v>1518</v>
      </c>
      <c r="C141" s="21" t="s">
        <v>1519</v>
      </c>
      <c r="D141" s="22" t="s">
        <v>1497</v>
      </c>
      <c r="E141" s="21" t="s">
        <v>1253</v>
      </c>
      <c r="F141" s="237" t="s">
        <v>1671</v>
      </c>
      <c r="G141" s="62"/>
      <c r="H141" s="22">
        <v>1.2</v>
      </c>
      <c r="I141" s="66" t="s">
        <v>1424</v>
      </c>
      <c r="J141" s="56" t="s">
        <v>1252</v>
      </c>
      <c r="K141" s="16">
        <f>SUMIF(庫!$B$2:$B$2999,B141,庫!$L$2:$L$2999)/1000</f>
        <v>39.863999999999997</v>
      </c>
      <c r="L141" s="17">
        <f t="shared" ref="L141:L153" si="28">G141*H141</f>
        <v>0</v>
      </c>
      <c r="M141" s="26"/>
      <c r="N141" s="18"/>
      <c r="O141" s="26"/>
      <c r="P141" s="18"/>
      <c r="Q141" s="30"/>
      <c r="R141" s="17"/>
      <c r="S141" s="17">
        <f t="shared" ref="S141:S153" si="29">SUM(M141:R141)</f>
        <v>0</v>
      </c>
      <c r="T141" s="17">
        <f t="shared" ref="T141:T153" si="30">K141+L141-S141</f>
        <v>39.863999999999997</v>
      </c>
    </row>
    <row r="142" spans="1:20">
      <c r="A142" s="377"/>
      <c r="B142" s="21" t="s">
        <v>216</v>
      </c>
      <c r="C142" s="173" t="s">
        <v>217</v>
      </c>
      <c r="D142" s="71" t="s">
        <v>36</v>
      </c>
      <c r="E142" s="21" t="s">
        <v>218</v>
      </c>
      <c r="F142" s="24" t="s">
        <v>219</v>
      </c>
      <c r="G142" s="62"/>
      <c r="H142" s="65">
        <v>1.2</v>
      </c>
      <c r="I142" s="66" t="s">
        <v>220</v>
      </c>
      <c r="J142" s="67" t="s">
        <v>38</v>
      </c>
      <c r="K142" s="16">
        <f>SUMIF(庫!$B$2:$B$2999,B142,庫!$L$2:$L$2999)/1000</f>
        <v>9.7919999999999998</v>
      </c>
      <c r="L142" s="17">
        <f t="shared" si="28"/>
        <v>0</v>
      </c>
      <c r="M142" s="18"/>
      <c r="N142" s="26"/>
      <c r="O142" s="18"/>
      <c r="P142" s="18"/>
      <c r="Q142" s="30"/>
      <c r="R142" s="17"/>
      <c r="S142" s="17">
        <f t="shared" si="29"/>
        <v>0</v>
      </c>
      <c r="T142" s="17">
        <f t="shared" si="30"/>
        <v>9.7919999999999998</v>
      </c>
    </row>
    <row r="143" spans="1:20">
      <c r="A143" s="377"/>
      <c r="B143" s="27" t="s">
        <v>221</v>
      </c>
      <c r="C143" s="27" t="s">
        <v>222</v>
      </c>
      <c r="D143" s="42" t="s">
        <v>200</v>
      </c>
      <c r="E143" s="27" t="s">
        <v>223</v>
      </c>
      <c r="F143" s="54"/>
      <c r="G143" s="5"/>
      <c r="H143" s="3">
        <v>1</v>
      </c>
      <c r="I143" s="27" t="s">
        <v>224</v>
      </c>
      <c r="J143" s="28" t="s">
        <v>38</v>
      </c>
      <c r="K143" s="16">
        <f>SUMIF(庫!$B$2:$B$2999,B143,庫!$L$2:$L$2999)/1000</f>
        <v>5.67</v>
      </c>
      <c r="L143" s="17">
        <f t="shared" si="28"/>
        <v>0</v>
      </c>
      <c r="M143" s="18"/>
      <c r="N143" s="18"/>
      <c r="O143" s="17"/>
      <c r="P143" s="30"/>
      <c r="Q143" s="17"/>
      <c r="R143" s="17"/>
      <c r="S143" s="17">
        <f t="shared" si="29"/>
        <v>0</v>
      </c>
      <c r="T143" s="17">
        <f t="shared" si="30"/>
        <v>5.67</v>
      </c>
    </row>
    <row r="144" spans="1:20">
      <c r="A144" s="377"/>
      <c r="B144" s="57" t="s">
        <v>225</v>
      </c>
      <c r="C144" s="36" t="s">
        <v>226</v>
      </c>
      <c r="D144" s="52" t="s">
        <v>36</v>
      </c>
      <c r="E144" s="35" t="s">
        <v>227</v>
      </c>
      <c r="F144" s="24" t="s">
        <v>228</v>
      </c>
      <c r="G144" s="62"/>
      <c r="H144" s="22">
        <v>0.6</v>
      </c>
      <c r="I144" s="21" t="s">
        <v>229</v>
      </c>
      <c r="J144" s="56" t="s">
        <v>230</v>
      </c>
      <c r="K144" s="16">
        <f>SUMIF(庫!$B$2:$B$2999,B144,庫!$L$2:$L$2999)/1000</f>
        <v>14.22</v>
      </c>
      <c r="L144" s="17">
        <f t="shared" si="28"/>
        <v>0</v>
      </c>
      <c r="M144" s="17"/>
      <c r="N144" s="17"/>
      <c r="O144" s="30"/>
      <c r="P144" s="17"/>
      <c r="Q144" s="17"/>
      <c r="R144" s="17"/>
      <c r="S144" s="17">
        <f t="shared" si="29"/>
        <v>0</v>
      </c>
      <c r="T144" s="17">
        <f t="shared" si="30"/>
        <v>14.22</v>
      </c>
    </row>
    <row r="145" spans="1:20">
      <c r="A145" s="377"/>
      <c r="B145" s="9" t="s">
        <v>231</v>
      </c>
      <c r="C145" s="27" t="s">
        <v>232</v>
      </c>
      <c r="D145" s="34" t="s">
        <v>31</v>
      </c>
      <c r="E145" s="9" t="s">
        <v>233</v>
      </c>
      <c r="F145" s="11" t="s">
        <v>234</v>
      </c>
      <c r="G145" s="5"/>
      <c r="H145" s="3">
        <v>0.8</v>
      </c>
      <c r="I145" s="14" t="s">
        <v>235</v>
      </c>
      <c r="J145" s="28" t="s">
        <v>236</v>
      </c>
      <c r="K145" s="16">
        <f>SUMIF(庫!$B$2:$B$2999,B145,庫!$L$2:$L$2999)/1000</f>
        <v>3.7679999999999998</v>
      </c>
      <c r="L145" s="17">
        <f t="shared" si="28"/>
        <v>0</v>
      </c>
      <c r="M145" s="17"/>
      <c r="N145" s="17"/>
      <c r="O145" s="30"/>
      <c r="P145" s="17"/>
      <c r="Q145" s="17"/>
      <c r="R145" s="17"/>
      <c r="S145" s="17">
        <f t="shared" si="29"/>
        <v>0</v>
      </c>
      <c r="T145" s="17">
        <f t="shared" si="30"/>
        <v>3.7679999999999998</v>
      </c>
    </row>
    <row r="146" spans="1:20">
      <c r="A146" s="377"/>
      <c r="B146" s="38" t="s">
        <v>253</v>
      </c>
      <c r="C146" s="74" t="s">
        <v>254</v>
      </c>
      <c r="D146" s="3" t="s">
        <v>37</v>
      </c>
      <c r="E146" s="38" t="s">
        <v>255</v>
      </c>
      <c r="F146" s="11" t="s">
        <v>256</v>
      </c>
      <c r="G146" s="5"/>
      <c r="H146" s="3">
        <v>0.7</v>
      </c>
      <c r="I146" s="27" t="s">
        <v>257</v>
      </c>
      <c r="J146" s="28" t="s">
        <v>258</v>
      </c>
      <c r="K146" s="16">
        <f>SUMIF(庫!$B$2:$B$2999,B146,庫!$L$2:$L$2999)/1000</f>
        <v>6.1920000000000002</v>
      </c>
      <c r="L146" s="17">
        <f t="shared" si="28"/>
        <v>0</v>
      </c>
      <c r="M146" s="17"/>
      <c r="N146" s="17"/>
      <c r="O146" s="17"/>
      <c r="P146" s="30"/>
      <c r="Q146" s="17"/>
      <c r="R146" s="17"/>
      <c r="S146" s="17">
        <f t="shared" si="29"/>
        <v>0</v>
      </c>
      <c r="T146" s="17">
        <f t="shared" si="30"/>
        <v>6.1920000000000002</v>
      </c>
    </row>
    <row r="147" spans="1:20">
      <c r="A147" s="377"/>
      <c r="B147" s="9" t="s">
        <v>259</v>
      </c>
      <c r="C147" s="74" t="s">
        <v>254</v>
      </c>
      <c r="D147" s="70" t="s">
        <v>36</v>
      </c>
      <c r="E147" s="9" t="s">
        <v>260</v>
      </c>
      <c r="F147" s="11" t="s">
        <v>256</v>
      </c>
      <c r="G147" s="5"/>
      <c r="H147" s="3">
        <v>0.7</v>
      </c>
      <c r="I147" s="27" t="s">
        <v>261</v>
      </c>
      <c r="J147" s="28" t="s">
        <v>262</v>
      </c>
      <c r="K147" s="16">
        <f>SUMIF(庫!$B$2:$B$2999,B147,庫!$L$2:$L$2999)/1000</f>
        <v>5.88</v>
      </c>
      <c r="L147" s="17">
        <f t="shared" si="28"/>
        <v>0</v>
      </c>
      <c r="M147" s="18"/>
      <c r="N147" s="17"/>
      <c r="O147" s="17"/>
      <c r="P147" s="30"/>
      <c r="Q147" s="17"/>
      <c r="R147" s="17"/>
      <c r="S147" s="17">
        <f t="shared" si="29"/>
        <v>0</v>
      </c>
      <c r="T147" s="17">
        <f t="shared" si="30"/>
        <v>5.88</v>
      </c>
    </row>
    <row r="148" spans="1:20">
      <c r="A148" s="377"/>
      <c r="B148" s="9" t="s">
        <v>263</v>
      </c>
      <c r="C148" s="74" t="s">
        <v>264</v>
      </c>
      <c r="D148" s="70" t="s">
        <v>265</v>
      </c>
      <c r="E148" s="9" t="s">
        <v>266</v>
      </c>
      <c r="F148" s="11" t="s">
        <v>267</v>
      </c>
      <c r="G148" s="5"/>
      <c r="H148" s="3">
        <v>0.05</v>
      </c>
      <c r="I148" s="27" t="s">
        <v>268</v>
      </c>
      <c r="J148" s="28" t="s">
        <v>269</v>
      </c>
      <c r="K148" s="16">
        <f>SUMIF(庫!$B$2:$B$2999,B148,庫!$L$2:$L$2999)/1000</f>
        <v>3.0720000000000001</v>
      </c>
      <c r="L148" s="17">
        <f t="shared" si="28"/>
        <v>0</v>
      </c>
      <c r="M148" s="18"/>
      <c r="N148" s="18"/>
      <c r="O148" s="17"/>
      <c r="P148" s="30"/>
      <c r="Q148" s="17"/>
      <c r="R148" s="17"/>
      <c r="S148" s="17">
        <f t="shared" si="29"/>
        <v>0</v>
      </c>
      <c r="T148" s="17">
        <f t="shared" si="30"/>
        <v>3.0720000000000001</v>
      </c>
    </row>
    <row r="149" spans="1:20">
      <c r="A149" s="377"/>
      <c r="B149" s="9" t="s">
        <v>237</v>
      </c>
      <c r="C149" s="27" t="s">
        <v>238</v>
      </c>
      <c r="D149" s="7" t="s">
        <v>17</v>
      </c>
      <c r="E149" s="9" t="s">
        <v>239</v>
      </c>
      <c r="F149" s="11" t="s">
        <v>240</v>
      </c>
      <c r="G149" s="5"/>
      <c r="H149" s="3">
        <v>1.3</v>
      </c>
      <c r="I149" s="27" t="s">
        <v>241</v>
      </c>
      <c r="J149" s="28" t="s">
        <v>242</v>
      </c>
      <c r="K149" s="16">
        <f>SUMIF(庫!$B$2:$B$2999,B149,庫!$L$2:$L$2999)/1000</f>
        <v>7.59</v>
      </c>
      <c r="L149" s="17">
        <f t="shared" si="28"/>
        <v>0</v>
      </c>
      <c r="M149" s="18"/>
      <c r="N149" s="18"/>
      <c r="O149" s="18"/>
      <c r="P149" s="18"/>
      <c r="Q149" s="30"/>
      <c r="R149" s="17"/>
      <c r="S149" s="17">
        <f t="shared" si="29"/>
        <v>0</v>
      </c>
      <c r="T149" s="17">
        <f t="shared" si="30"/>
        <v>7.59</v>
      </c>
    </row>
    <row r="150" spans="1:20">
      <c r="A150" s="377"/>
      <c r="B150" s="21" t="s">
        <v>243</v>
      </c>
      <c r="C150" s="21" t="s">
        <v>244</v>
      </c>
      <c r="D150" s="22" t="s">
        <v>36</v>
      </c>
      <c r="E150" s="23" t="s">
        <v>245</v>
      </c>
      <c r="F150" s="24" t="s">
        <v>246</v>
      </c>
      <c r="G150" s="167"/>
      <c r="H150" s="65">
        <v>0.6</v>
      </c>
      <c r="I150" s="66" t="s">
        <v>247</v>
      </c>
      <c r="J150" s="67" t="s">
        <v>248</v>
      </c>
      <c r="K150" s="16">
        <f>SUMIF(庫!$B$2:$B$2999,B150,庫!$L$2:$L$2999)/1000</f>
        <v>11.34</v>
      </c>
      <c r="L150" s="17">
        <f t="shared" si="28"/>
        <v>0</v>
      </c>
      <c r="M150" s="18"/>
      <c r="N150" s="26"/>
      <c r="O150" s="26"/>
      <c r="P150" s="18"/>
      <c r="Q150" s="30"/>
      <c r="R150" s="17"/>
      <c r="S150" s="17">
        <f t="shared" si="29"/>
        <v>0</v>
      </c>
      <c r="T150" s="17">
        <f t="shared" si="30"/>
        <v>11.34</v>
      </c>
    </row>
    <row r="151" spans="1:20">
      <c r="A151" s="377"/>
      <c r="B151" s="27" t="s">
        <v>249</v>
      </c>
      <c r="C151" s="27" t="s">
        <v>250</v>
      </c>
      <c r="D151" s="3" t="s">
        <v>251</v>
      </c>
      <c r="E151" s="55" t="s">
        <v>252</v>
      </c>
      <c r="F151" s="11"/>
      <c r="G151" s="5"/>
      <c r="H151" s="13"/>
      <c r="I151" s="14"/>
      <c r="J151" s="72"/>
      <c r="K151" s="16">
        <f>SUMIF(庫!$B$2:$B$2999,B151,庫!$L$2:$L$2999)/1000</f>
        <v>3.12</v>
      </c>
      <c r="L151" s="17">
        <f t="shared" si="28"/>
        <v>0</v>
      </c>
      <c r="M151" s="18"/>
      <c r="N151" s="18"/>
      <c r="O151" s="18"/>
      <c r="P151" s="18"/>
      <c r="Q151" s="17"/>
      <c r="R151" s="17"/>
      <c r="S151" s="17">
        <f t="shared" si="29"/>
        <v>0</v>
      </c>
      <c r="T151" s="17">
        <f t="shared" si="30"/>
        <v>3.12</v>
      </c>
    </row>
    <row r="152" spans="1:20">
      <c r="A152" s="377"/>
      <c r="B152" s="27" t="s">
        <v>1903</v>
      </c>
      <c r="C152" s="27" t="s">
        <v>2000</v>
      </c>
      <c r="D152" s="48" t="s">
        <v>1497</v>
      </c>
      <c r="E152" s="27" t="s">
        <v>1677</v>
      </c>
      <c r="F152" s="40" t="s">
        <v>1905</v>
      </c>
      <c r="G152" s="5"/>
      <c r="H152" s="13">
        <v>1.2</v>
      </c>
      <c r="I152" s="243" t="s">
        <v>1904</v>
      </c>
      <c r="J152" s="236" t="s">
        <v>1683</v>
      </c>
      <c r="K152" s="16">
        <f>SUMIF(庫!$B$2:$B$2999,B152,庫!$L$2:$L$2999)/1000</f>
        <v>5.73</v>
      </c>
      <c r="L152" s="17">
        <f t="shared" si="28"/>
        <v>0</v>
      </c>
      <c r="M152" s="18"/>
      <c r="N152" s="18"/>
      <c r="O152" s="18"/>
      <c r="P152" s="18"/>
      <c r="Q152" s="17"/>
      <c r="R152" s="17"/>
      <c r="S152" s="17">
        <f t="shared" si="29"/>
        <v>0</v>
      </c>
      <c r="T152" s="17">
        <f t="shared" si="30"/>
        <v>5.73</v>
      </c>
    </row>
    <row r="153" spans="1:20">
      <c r="A153" s="377"/>
      <c r="B153" s="35" t="s">
        <v>1996</v>
      </c>
      <c r="C153" s="21" t="s">
        <v>1654</v>
      </c>
      <c r="D153" s="52" t="s">
        <v>19</v>
      </c>
      <c r="E153" s="35" t="s">
        <v>1653</v>
      </c>
      <c r="F153" s="24" t="s">
        <v>1994</v>
      </c>
      <c r="G153" s="62"/>
      <c r="H153" s="22">
        <v>2.5</v>
      </c>
      <c r="I153" s="234" t="s">
        <v>1997</v>
      </c>
      <c r="J153" s="56" t="s">
        <v>1655</v>
      </c>
      <c r="K153" s="16">
        <f>SUMIF(庫!$B$2:$B$2999,B153,庫!$L$2:$L$2999)/1000</f>
        <v>17.04</v>
      </c>
      <c r="L153" s="17">
        <f t="shared" si="28"/>
        <v>0</v>
      </c>
      <c r="M153" s="18"/>
      <c r="N153" s="330"/>
      <c r="O153" s="18"/>
      <c r="P153" s="18"/>
      <c r="Q153" s="17"/>
      <c r="R153" s="17"/>
      <c r="S153" s="17">
        <f t="shared" si="29"/>
        <v>0</v>
      </c>
      <c r="T153" s="17">
        <f t="shared" si="30"/>
        <v>17.04</v>
      </c>
    </row>
    <row r="154" spans="1:20">
      <c r="A154" s="377"/>
      <c r="B154" s="9"/>
      <c r="C154" s="27"/>
      <c r="D154" s="7"/>
      <c r="E154" s="9"/>
      <c r="F154" s="11"/>
      <c r="G154" s="12"/>
      <c r="H154" s="13"/>
      <c r="I154" s="235"/>
      <c r="J154" s="28"/>
      <c r="K154" s="16"/>
      <c r="L154" s="17"/>
      <c r="M154" s="18"/>
      <c r="N154" s="343"/>
      <c r="O154" s="18"/>
      <c r="P154" s="18"/>
      <c r="Q154" s="17"/>
      <c r="R154" s="17"/>
      <c r="S154" s="17"/>
      <c r="T154" s="17"/>
    </row>
    <row r="155" spans="1:20">
      <c r="A155" s="377"/>
      <c r="B155" s="27" t="s">
        <v>270</v>
      </c>
      <c r="C155" s="27" t="s">
        <v>271</v>
      </c>
      <c r="D155" s="42" t="s">
        <v>31</v>
      </c>
      <c r="E155" s="27" t="s">
        <v>272</v>
      </c>
      <c r="F155" s="11" t="s">
        <v>273</v>
      </c>
      <c r="G155" s="12"/>
      <c r="H155" s="13">
        <v>1.8</v>
      </c>
      <c r="I155" s="14" t="s">
        <v>274</v>
      </c>
      <c r="J155" s="28" t="s">
        <v>275</v>
      </c>
      <c r="K155" s="16">
        <f>SUMIF(庫!$B$2:$B$2999,B155,庫!$L$2:$L$2999)/1000</f>
        <v>7.89</v>
      </c>
      <c r="L155" s="17">
        <f t="shared" ref="L155:L161" si="31">G155*H155</f>
        <v>0</v>
      </c>
      <c r="M155" s="18"/>
      <c r="N155" s="18"/>
      <c r="O155" s="26"/>
      <c r="P155" s="18"/>
      <c r="Q155" s="17"/>
      <c r="R155" s="17"/>
      <c r="S155" s="17">
        <f>SUM(M155:R155)</f>
        <v>0</v>
      </c>
      <c r="T155" s="17">
        <f>K155+L155-S155</f>
        <v>7.89</v>
      </c>
    </row>
    <row r="156" spans="1:20">
      <c r="A156" s="377"/>
      <c r="B156" s="27" t="s">
        <v>276</v>
      </c>
      <c r="C156" s="27" t="s">
        <v>277</v>
      </c>
      <c r="D156" s="3" t="s">
        <v>36</v>
      </c>
      <c r="E156" s="37" t="s">
        <v>278</v>
      </c>
      <c r="F156" s="11" t="s">
        <v>279</v>
      </c>
      <c r="G156" s="2"/>
      <c r="H156" s="3">
        <v>0.5</v>
      </c>
      <c r="I156" s="27" t="s">
        <v>280</v>
      </c>
      <c r="J156" s="28" t="s">
        <v>281</v>
      </c>
      <c r="K156" s="16">
        <f>SUMIF(庫!$B$2:$B$2999,B156,庫!$L$2:$L$2999)/1000</f>
        <v>2.7360000000000002</v>
      </c>
      <c r="L156" s="17">
        <f t="shared" si="31"/>
        <v>0</v>
      </c>
      <c r="M156" s="18"/>
      <c r="N156" s="18"/>
      <c r="O156" s="18"/>
      <c r="P156" s="18"/>
      <c r="Q156" s="30"/>
      <c r="R156" s="17"/>
      <c r="S156" s="17">
        <f>SUM(M156:R156)</f>
        <v>0</v>
      </c>
      <c r="T156" s="17">
        <f>K156+L156-S156</f>
        <v>2.7360000000000002</v>
      </c>
    </row>
    <row r="157" spans="1:20">
      <c r="A157" s="377"/>
      <c r="B157" s="27" t="s">
        <v>1428</v>
      </c>
      <c r="C157" s="273" t="s">
        <v>1460</v>
      </c>
      <c r="D157" s="34" t="s">
        <v>1497</v>
      </c>
      <c r="E157" s="14" t="s">
        <v>1257</v>
      </c>
      <c r="F157" s="11" t="s">
        <v>1672</v>
      </c>
      <c r="G157" s="41"/>
      <c r="H157" s="13">
        <v>0.4</v>
      </c>
      <c r="I157" s="14" t="s">
        <v>1423</v>
      </c>
      <c r="J157" s="28" t="s">
        <v>1260</v>
      </c>
      <c r="K157" s="16">
        <f>SUMIF(庫!$B$2:$B$2999,B157,庫!$L$2:$L$2999)/1000</f>
        <v>2.2320000000000002</v>
      </c>
      <c r="L157" s="17">
        <f t="shared" si="31"/>
        <v>0</v>
      </c>
      <c r="M157" s="18"/>
      <c r="N157" s="18"/>
      <c r="O157" s="274"/>
      <c r="P157" s="17"/>
      <c r="Q157" s="17"/>
      <c r="R157" s="17"/>
      <c r="S157" s="17">
        <f>SUM(M157:R157)</f>
        <v>0</v>
      </c>
      <c r="T157" s="17">
        <f>K157+L157-S157</f>
        <v>2.2320000000000002</v>
      </c>
    </row>
    <row r="158" spans="1:20">
      <c r="A158" s="377"/>
      <c r="B158" s="27" t="s">
        <v>1357</v>
      </c>
      <c r="C158" s="27" t="s">
        <v>1258</v>
      </c>
      <c r="D158" s="7" t="s">
        <v>19</v>
      </c>
      <c r="E158" s="27" t="s">
        <v>1257</v>
      </c>
      <c r="F158" s="11" t="s">
        <v>1378</v>
      </c>
      <c r="G158" s="2"/>
      <c r="H158" s="13">
        <v>0.8</v>
      </c>
      <c r="I158" s="14" t="s">
        <v>1259</v>
      </c>
      <c r="J158" s="28" t="s">
        <v>1260</v>
      </c>
      <c r="K158" s="16">
        <f>SUMIF(庫!$B$2:$B$2999,B158,庫!$L$2:$L$2999)/1000</f>
        <v>1.68</v>
      </c>
      <c r="L158" s="17">
        <f t="shared" si="31"/>
        <v>0</v>
      </c>
      <c r="M158" s="26"/>
      <c r="N158" s="18"/>
      <c r="O158" s="29"/>
      <c r="P158" s="18"/>
      <c r="Q158" s="17"/>
      <c r="R158" s="17"/>
      <c r="S158" s="17">
        <f>SUM(M158:R158)</f>
        <v>0</v>
      </c>
      <c r="T158" s="17">
        <f>K158+L158-S158</f>
        <v>1.68</v>
      </c>
    </row>
    <row r="159" spans="1:20">
      <c r="A159" s="377"/>
      <c r="B159" s="27" t="s">
        <v>282</v>
      </c>
      <c r="C159" s="27"/>
      <c r="D159" s="3" t="s">
        <v>20</v>
      </c>
      <c r="E159" s="37" t="s">
        <v>283</v>
      </c>
      <c r="F159" s="11"/>
      <c r="G159" s="2"/>
      <c r="H159" s="3"/>
      <c r="I159" s="27" t="s">
        <v>284</v>
      </c>
      <c r="J159" s="25" t="s">
        <v>1459</v>
      </c>
      <c r="K159" s="16">
        <f>SUMIF(庫!$B$2:$B$2999,B159,庫!$L$2:$L$2999)/1000</f>
        <v>8.4239999999999995</v>
      </c>
      <c r="L159" s="17">
        <f t="shared" si="31"/>
        <v>0</v>
      </c>
      <c r="M159" s="26"/>
      <c r="N159" s="18"/>
      <c r="O159" s="18"/>
      <c r="P159" s="18"/>
      <c r="Q159" s="17"/>
      <c r="R159" s="17"/>
      <c r="S159" s="17">
        <f>SUM(M159:R159)</f>
        <v>0</v>
      </c>
      <c r="T159" s="17">
        <f>K159+L159-S159</f>
        <v>8.4239999999999995</v>
      </c>
    </row>
    <row r="160" spans="1:20">
      <c r="A160" s="377"/>
      <c r="B160" s="27"/>
      <c r="C160" s="27"/>
      <c r="D160" s="48"/>
      <c r="E160" s="37"/>
      <c r="F160" s="11"/>
      <c r="G160" s="2"/>
      <c r="H160" s="13"/>
      <c r="I160" s="14"/>
      <c r="J160" s="72"/>
      <c r="K160" s="16"/>
      <c r="L160" s="17"/>
      <c r="M160" s="18"/>
      <c r="N160" s="18"/>
      <c r="O160" s="18"/>
      <c r="P160" s="18"/>
      <c r="Q160" s="17"/>
      <c r="R160" s="17"/>
      <c r="S160" s="17"/>
      <c r="T160" s="17"/>
    </row>
    <row r="161" spans="1:20">
      <c r="A161" s="377"/>
      <c r="B161" s="27" t="s">
        <v>1995</v>
      </c>
      <c r="C161" s="43" t="s">
        <v>1897</v>
      </c>
      <c r="D161" s="48" t="s">
        <v>1901</v>
      </c>
      <c r="E161" s="9" t="s">
        <v>1899</v>
      </c>
      <c r="F161" s="11" t="s">
        <v>1902</v>
      </c>
      <c r="G161" s="5"/>
      <c r="H161" s="279">
        <v>0.22500000000000001</v>
      </c>
      <c r="I161" s="14" t="s">
        <v>1900</v>
      </c>
      <c r="J161" s="31" t="s">
        <v>1898</v>
      </c>
      <c r="K161" s="16">
        <f>SUMIF(庫!$B$2:$B$2999,B161,庫!$L$2:$L$2999)/1000</f>
        <v>0.72</v>
      </c>
      <c r="L161" s="17">
        <f t="shared" si="31"/>
        <v>0</v>
      </c>
      <c r="M161" s="26"/>
      <c r="N161" s="18"/>
      <c r="O161" s="18"/>
      <c r="P161" s="18"/>
      <c r="Q161" s="17"/>
      <c r="R161" s="17"/>
      <c r="S161" s="17">
        <f t="shared" ref="S161:S179" si="32">SUM(M161:R161)</f>
        <v>0</v>
      </c>
      <c r="T161" s="17">
        <f t="shared" ref="T161:T167" si="33">K161+L161-S161</f>
        <v>0.72</v>
      </c>
    </row>
    <row r="162" spans="1:20">
      <c r="A162" s="377"/>
      <c r="B162" s="27" t="s">
        <v>285</v>
      </c>
      <c r="C162" s="27" t="s">
        <v>20</v>
      </c>
      <c r="D162" s="3" t="s">
        <v>36</v>
      </c>
      <c r="E162" s="37" t="s">
        <v>286</v>
      </c>
      <c r="F162" s="11" t="s">
        <v>287</v>
      </c>
      <c r="G162" s="2"/>
      <c r="H162" s="13">
        <v>2.5</v>
      </c>
      <c r="I162" s="14" t="s">
        <v>288</v>
      </c>
      <c r="J162" s="25" t="s">
        <v>289</v>
      </c>
      <c r="K162" s="16">
        <f>SUMIF(庫!$B$2:$B$2999,B162,庫!$L$2:$L$2999)/1000</f>
        <v>6.27</v>
      </c>
      <c r="L162" s="17">
        <f t="shared" ref="L162:L166" si="34">G162*H162</f>
        <v>0</v>
      </c>
      <c r="M162" s="18"/>
      <c r="N162" s="26"/>
      <c r="O162" s="58"/>
      <c r="P162" s="58"/>
      <c r="Q162" s="38"/>
      <c r="R162" s="38"/>
      <c r="S162" s="17">
        <f t="shared" si="32"/>
        <v>0</v>
      </c>
      <c r="T162" s="17">
        <f t="shared" si="33"/>
        <v>6.27</v>
      </c>
    </row>
    <row r="163" spans="1:20">
      <c r="A163" s="377"/>
      <c r="B163" s="21" t="s">
        <v>290</v>
      </c>
      <c r="C163" s="21" t="s">
        <v>291</v>
      </c>
      <c r="D163" s="22" t="s">
        <v>251</v>
      </c>
      <c r="E163" s="21" t="s">
        <v>292</v>
      </c>
      <c r="F163" s="81" t="s">
        <v>293</v>
      </c>
      <c r="G163" s="62"/>
      <c r="H163" s="22">
        <v>0.8</v>
      </c>
      <c r="I163" s="21" t="s">
        <v>294</v>
      </c>
      <c r="J163" s="56" t="s">
        <v>295</v>
      </c>
      <c r="K163" s="16">
        <f>SUMIF(庫!$B$2:$B$2999,B163,庫!$L$2:$L$2999)/1000</f>
        <v>23.783999999999999</v>
      </c>
      <c r="L163" s="17">
        <f t="shared" si="34"/>
        <v>0</v>
      </c>
      <c r="M163" s="18"/>
      <c r="N163" s="18"/>
      <c r="O163" s="18"/>
      <c r="P163" s="18"/>
      <c r="Q163" s="17"/>
      <c r="R163" s="17"/>
      <c r="S163" s="17">
        <f t="shared" si="32"/>
        <v>0</v>
      </c>
      <c r="T163" s="17">
        <f t="shared" si="33"/>
        <v>23.783999999999999</v>
      </c>
    </row>
    <row r="164" spans="1:20">
      <c r="A164" s="377"/>
      <c r="B164" s="162" t="s">
        <v>448</v>
      </c>
      <c r="C164" s="162" t="s">
        <v>18</v>
      </c>
      <c r="D164" s="201" t="s">
        <v>20</v>
      </c>
      <c r="E164" s="37" t="s">
        <v>21</v>
      </c>
      <c r="F164" s="11" t="s">
        <v>22</v>
      </c>
      <c r="G164" s="2"/>
      <c r="H164" s="3">
        <v>0.8</v>
      </c>
      <c r="I164" s="14" t="s">
        <v>1246</v>
      </c>
      <c r="J164" s="72" t="s">
        <v>23</v>
      </c>
      <c r="K164" s="16">
        <f>SUMIF(庫!$B$2:$B$2999,B164,庫!$L$2:$L$2999)/1000</f>
        <v>2.496</v>
      </c>
      <c r="L164" s="17">
        <f t="shared" si="34"/>
        <v>0</v>
      </c>
      <c r="M164" s="18"/>
      <c r="N164" s="26"/>
      <c r="O164" s="18"/>
      <c r="P164" s="19"/>
      <c r="Q164" s="16"/>
      <c r="R164" s="16"/>
      <c r="S164" s="17">
        <f t="shared" si="32"/>
        <v>0</v>
      </c>
      <c r="T164" s="17">
        <f t="shared" si="33"/>
        <v>2.496</v>
      </c>
    </row>
    <row r="165" spans="1:20">
      <c r="A165" s="377"/>
      <c r="B165" s="27" t="s">
        <v>300</v>
      </c>
      <c r="C165" s="27" t="s">
        <v>301</v>
      </c>
      <c r="D165" s="3" t="s">
        <v>36</v>
      </c>
      <c r="E165" s="27" t="s">
        <v>302</v>
      </c>
      <c r="F165" s="11" t="s">
        <v>303</v>
      </c>
      <c r="G165" s="2"/>
      <c r="H165" s="3">
        <v>0.4</v>
      </c>
      <c r="I165" s="27" t="s">
        <v>304</v>
      </c>
      <c r="J165" s="28" t="s">
        <v>305</v>
      </c>
      <c r="K165" s="16">
        <f>SUMIF(庫!$B$2:$B$2999,B165,庫!$L$2:$L$2999)/1000</f>
        <v>3.12</v>
      </c>
      <c r="L165" s="17">
        <f t="shared" si="34"/>
        <v>0</v>
      </c>
      <c r="M165" s="18"/>
      <c r="N165" s="18"/>
      <c r="O165" s="17"/>
      <c r="P165" s="17"/>
      <c r="Q165" s="17"/>
      <c r="R165" s="17"/>
      <c r="S165" s="17">
        <f t="shared" si="32"/>
        <v>0</v>
      </c>
      <c r="T165" s="17">
        <f t="shared" si="33"/>
        <v>3.12</v>
      </c>
    </row>
    <row r="166" spans="1:20">
      <c r="A166" s="377"/>
      <c r="B166" s="27" t="s">
        <v>306</v>
      </c>
      <c r="C166" s="27" t="s">
        <v>307</v>
      </c>
      <c r="D166" s="3" t="s">
        <v>25</v>
      </c>
      <c r="E166" s="37" t="s">
        <v>308</v>
      </c>
      <c r="F166" s="11" t="s">
        <v>309</v>
      </c>
      <c r="G166" s="2"/>
      <c r="H166" s="3">
        <v>0.8</v>
      </c>
      <c r="I166" s="39" t="s">
        <v>310</v>
      </c>
      <c r="J166" s="25" t="s">
        <v>311</v>
      </c>
      <c r="K166" s="16">
        <f>SUMIF(庫!$B$2:$B$2999,B166,庫!$L$2:$L$2999)/1000</f>
        <v>4.1159999999999997</v>
      </c>
      <c r="L166" s="17">
        <f t="shared" si="34"/>
        <v>0</v>
      </c>
      <c r="M166" s="18"/>
      <c r="N166" s="18"/>
      <c r="O166" s="17"/>
      <c r="P166" s="17"/>
      <c r="Q166" s="17"/>
      <c r="R166" s="17"/>
      <c r="S166" s="17">
        <f t="shared" si="32"/>
        <v>0</v>
      </c>
      <c r="T166" s="17">
        <f t="shared" si="33"/>
        <v>4.1159999999999997</v>
      </c>
    </row>
    <row r="167" spans="1:20">
      <c r="A167" s="377"/>
      <c r="B167" s="44" t="s">
        <v>296</v>
      </c>
      <c r="C167" s="21"/>
      <c r="D167" s="22" t="s">
        <v>193</v>
      </c>
      <c r="E167" s="82" t="s">
        <v>297</v>
      </c>
      <c r="F167" s="24"/>
      <c r="G167" s="62"/>
      <c r="H167" s="22"/>
      <c r="I167" s="66" t="s">
        <v>298</v>
      </c>
      <c r="J167" s="56" t="s">
        <v>299</v>
      </c>
      <c r="K167" s="16">
        <f>SUMIF(庫!$B$2:$B$2999,B167,庫!$L$2:$L$2999)/1000</f>
        <v>9.7439999999999998</v>
      </c>
      <c r="L167" s="17"/>
      <c r="M167" s="18"/>
      <c r="N167" s="18"/>
      <c r="O167" s="17"/>
      <c r="P167" s="30"/>
      <c r="Q167" s="17"/>
      <c r="R167" s="17"/>
      <c r="S167" s="17">
        <f t="shared" si="32"/>
        <v>0</v>
      </c>
      <c r="T167" s="17">
        <f t="shared" si="33"/>
        <v>9.7439999999999998</v>
      </c>
    </row>
    <row r="168" spans="1:20">
      <c r="A168" s="83"/>
      <c r="B168" s="83" t="s">
        <v>1</v>
      </c>
      <c r="C168" s="84" t="s">
        <v>2</v>
      </c>
      <c r="D168" s="3" t="s">
        <v>312</v>
      </c>
      <c r="E168" s="27" t="s">
        <v>4</v>
      </c>
      <c r="F168" s="85" t="s">
        <v>5</v>
      </c>
      <c r="G168" s="5"/>
      <c r="H168" s="3" t="s">
        <v>7</v>
      </c>
      <c r="I168" s="2" t="s">
        <v>8</v>
      </c>
      <c r="J168" s="6" t="s">
        <v>313</v>
      </c>
      <c r="K168" s="16">
        <f>SUMIF(庫!$B$2:$B$2999,B168,庫!$L$2:$L$2999)/1000</f>
        <v>0</v>
      </c>
      <c r="L168" s="63"/>
      <c r="M168" s="86"/>
      <c r="N168" s="86"/>
      <c r="O168" s="86"/>
      <c r="P168" s="86"/>
      <c r="Q168" s="86"/>
      <c r="R168" s="86"/>
      <c r="S168" s="17">
        <f t="shared" si="32"/>
        <v>0</v>
      </c>
      <c r="T168" s="17"/>
    </row>
    <row r="169" spans="1:20">
      <c r="A169" s="83"/>
      <c r="B169" s="87" t="s">
        <v>316</v>
      </c>
      <c r="C169" s="88"/>
      <c r="D169" s="89"/>
      <c r="E169" s="90"/>
      <c r="F169" s="91" t="s">
        <v>314</v>
      </c>
      <c r="G169" s="92"/>
      <c r="H169" s="93"/>
      <c r="I169" s="94"/>
      <c r="J169" s="25"/>
      <c r="K169" s="16">
        <f>SUMIF(庫!$B$2:$B$2999,B169,庫!$L$2:$L$2999)/1000</f>
        <v>0</v>
      </c>
      <c r="L169" s="17">
        <f t="shared" ref="L169:L174" si="35">G169*H169</f>
        <v>0</v>
      </c>
      <c r="M169" s="77"/>
      <c r="N169" s="77"/>
      <c r="O169" s="77"/>
      <c r="P169" s="77"/>
      <c r="Q169" s="77"/>
      <c r="R169" s="77"/>
      <c r="S169" s="17">
        <f t="shared" si="32"/>
        <v>0</v>
      </c>
      <c r="T169" s="17">
        <f t="shared" ref="T169:T179" si="36">K169+L169-S169</f>
        <v>0</v>
      </c>
    </row>
    <row r="170" spans="1:20">
      <c r="A170" s="5"/>
      <c r="B170" s="27" t="s">
        <v>1625</v>
      </c>
      <c r="C170" s="38" t="s">
        <v>1626</v>
      </c>
      <c r="D170" s="48"/>
      <c r="E170" s="95" t="s">
        <v>318</v>
      </c>
      <c r="F170" s="11" t="s">
        <v>1682</v>
      </c>
      <c r="G170" s="96"/>
      <c r="H170" s="97">
        <v>1</v>
      </c>
      <c r="I170" s="14" t="s">
        <v>1673</v>
      </c>
      <c r="J170" s="25">
        <f>SUMIF(H!$F$1:$F$2888,B170,H!$K$1:$K$2888)/1000</f>
        <v>0</v>
      </c>
      <c r="K170" s="16">
        <f>SUMIF(庫!$B$2:$B$2999,B170,庫!$L$2:$L$2999)/1000</f>
        <v>8.67</v>
      </c>
      <c r="L170" s="17">
        <f t="shared" si="35"/>
        <v>0</v>
      </c>
      <c r="M170" s="76"/>
      <c r="N170" s="76"/>
      <c r="O170" s="76"/>
      <c r="P170" s="76"/>
      <c r="Q170" s="75"/>
      <c r="R170" s="76"/>
      <c r="S170" s="17">
        <f t="shared" si="32"/>
        <v>0</v>
      </c>
      <c r="T170" s="17">
        <f t="shared" si="36"/>
        <v>8.67</v>
      </c>
    </row>
    <row r="171" spans="1:20">
      <c r="A171" s="2"/>
      <c r="B171" s="27" t="s">
        <v>323</v>
      </c>
      <c r="C171" s="55" t="s">
        <v>29</v>
      </c>
      <c r="D171" s="3"/>
      <c r="E171" s="38" t="s">
        <v>324</v>
      </c>
      <c r="F171" s="11" t="s">
        <v>325</v>
      </c>
      <c r="G171" s="96"/>
      <c r="H171" s="97">
        <v>0.5</v>
      </c>
      <c r="I171" s="27" t="s">
        <v>327</v>
      </c>
      <c r="J171" s="25">
        <v>0</v>
      </c>
      <c r="K171" s="16">
        <f>SUMIF(庫!$B$2:$B$2999,B171,庫!$L$2:$L$2999)/1000</f>
        <v>3.6480000000000001</v>
      </c>
      <c r="L171" s="17">
        <f t="shared" si="35"/>
        <v>0</v>
      </c>
      <c r="M171" s="30"/>
      <c r="N171" s="17"/>
      <c r="O171" s="77"/>
      <c r="P171" s="77"/>
      <c r="Q171" s="77"/>
      <c r="R171" s="77"/>
      <c r="S171" s="17">
        <f t="shared" si="32"/>
        <v>0</v>
      </c>
      <c r="T171" s="17">
        <f t="shared" si="36"/>
        <v>3.6480000000000001</v>
      </c>
    </row>
    <row r="172" spans="1:20">
      <c r="A172" s="83"/>
      <c r="B172" s="87" t="s">
        <v>328</v>
      </c>
      <c r="C172" s="98"/>
      <c r="D172" s="99"/>
      <c r="E172" s="100"/>
      <c r="F172" s="101" t="s">
        <v>314</v>
      </c>
      <c r="G172" s="2"/>
      <c r="H172" s="3"/>
      <c r="I172" s="25"/>
      <c r="J172" s="25">
        <f>SUMIF(H!$F$1:$F$2888,B172,H!$K$1:$K$2888)/1000</f>
        <v>0</v>
      </c>
      <c r="K172" s="16">
        <f>SUMIF(庫!$B$2:$B$2999,B172,庫!$L$2:$L$2999)/1000</f>
        <v>0</v>
      </c>
      <c r="L172" s="17">
        <f t="shared" si="35"/>
        <v>0</v>
      </c>
      <c r="M172" s="102"/>
      <c r="N172" s="76"/>
      <c r="O172" s="76"/>
      <c r="P172" s="76"/>
      <c r="Q172" s="76"/>
      <c r="R172" s="76"/>
      <c r="S172" s="17">
        <f t="shared" si="32"/>
        <v>0</v>
      </c>
      <c r="T172" s="17">
        <f t="shared" si="36"/>
        <v>0</v>
      </c>
    </row>
    <row r="173" spans="1:20">
      <c r="A173" s="5"/>
      <c r="B173" s="14" t="s">
        <v>329</v>
      </c>
      <c r="C173" s="78" t="s">
        <v>330</v>
      </c>
      <c r="D173" s="48"/>
      <c r="E173" s="79" t="s">
        <v>331</v>
      </c>
      <c r="F173" s="11" t="s">
        <v>332</v>
      </c>
      <c r="G173" s="12"/>
      <c r="H173" s="13">
        <v>1.5</v>
      </c>
      <c r="I173" s="14" t="s">
        <v>327</v>
      </c>
      <c r="J173" s="25">
        <f>SUMIF('R'!$F$1:$F$2888,B173,'R'!$K$1:$K$2888)/1000</f>
        <v>0</v>
      </c>
      <c r="K173" s="16">
        <f>SUMIF(庫!$B$2:$B$2999,B173,庫!$L$2:$L$2999)/1000</f>
        <v>7.08</v>
      </c>
      <c r="L173" s="17">
        <f t="shared" si="35"/>
        <v>0</v>
      </c>
      <c r="M173" s="18"/>
      <c r="N173" s="18"/>
      <c r="O173" s="17"/>
      <c r="P173" s="17"/>
      <c r="Q173" s="30"/>
      <c r="R173" s="17"/>
      <c r="S173" s="17">
        <f t="shared" si="32"/>
        <v>0</v>
      </c>
      <c r="T173" s="17">
        <f t="shared" si="36"/>
        <v>7.08</v>
      </c>
    </row>
    <row r="174" spans="1:20">
      <c r="A174" s="5"/>
      <c r="B174" s="14" t="s">
        <v>333</v>
      </c>
      <c r="C174" s="78" t="s">
        <v>133</v>
      </c>
      <c r="D174" s="48"/>
      <c r="E174" s="79" t="s">
        <v>331</v>
      </c>
      <c r="F174" s="11" t="s">
        <v>334</v>
      </c>
      <c r="G174" s="12"/>
      <c r="H174" s="13">
        <v>1.5</v>
      </c>
      <c r="I174" s="14" t="s">
        <v>335</v>
      </c>
      <c r="J174" s="25">
        <v>0</v>
      </c>
      <c r="K174" s="16">
        <f>SUMIF(庫!$B$2:$B$2999,B174,庫!$L$2:$L$2999)/1000</f>
        <v>22.344000000000001</v>
      </c>
      <c r="L174" s="17">
        <f t="shared" si="35"/>
        <v>0</v>
      </c>
      <c r="M174" s="18"/>
      <c r="N174" s="18"/>
      <c r="O174" s="17"/>
      <c r="P174" s="17"/>
      <c r="Q174" s="30"/>
      <c r="R174" s="17"/>
      <c r="S174" s="17">
        <f t="shared" si="32"/>
        <v>0</v>
      </c>
      <c r="T174" s="17">
        <f t="shared" si="36"/>
        <v>22.344000000000001</v>
      </c>
    </row>
    <row r="175" spans="1:20">
      <c r="A175" s="5"/>
      <c r="B175" s="14" t="s">
        <v>337</v>
      </c>
      <c r="C175" s="46" t="s">
        <v>2093</v>
      </c>
      <c r="D175" s="103"/>
      <c r="E175" s="14" t="s">
        <v>317</v>
      </c>
      <c r="F175" s="54" t="s">
        <v>338</v>
      </c>
      <c r="G175" s="12"/>
      <c r="H175" s="13">
        <v>2</v>
      </c>
      <c r="I175" s="14" t="s">
        <v>339</v>
      </c>
      <c r="J175" s="25">
        <f>SUMIF('R'!$F$1:$F$2888,B175,'R'!$K$1:$K$2888)/1000</f>
        <v>0</v>
      </c>
      <c r="K175" s="16">
        <f>SUMIF(庫!$B$2:$B$2999,B175,庫!$L$2:$L$2999)/1000</f>
        <v>1.53</v>
      </c>
      <c r="L175" s="17">
        <f t="shared" ref="L175:L184" si="37">G175*H175</f>
        <v>0</v>
      </c>
      <c r="M175" s="19"/>
      <c r="N175" s="19"/>
      <c r="O175" s="16"/>
      <c r="P175" s="16"/>
      <c r="Q175" s="20"/>
      <c r="R175" s="16"/>
      <c r="S175" s="17">
        <f t="shared" si="32"/>
        <v>0</v>
      </c>
      <c r="T175" s="17">
        <f t="shared" si="36"/>
        <v>1.53</v>
      </c>
    </row>
    <row r="176" spans="1:20">
      <c r="A176" s="5" t="s">
        <v>1371</v>
      </c>
      <c r="B176" s="331" t="s">
        <v>2254</v>
      </c>
      <c r="C176" s="332" t="s">
        <v>67</v>
      </c>
      <c r="D176" s="333">
        <v>1</v>
      </c>
      <c r="E176" s="331" t="s">
        <v>1302</v>
      </c>
      <c r="F176" s="334" t="s">
        <v>2301</v>
      </c>
      <c r="G176" s="335">
        <v>15</v>
      </c>
      <c r="H176" s="336">
        <v>10</v>
      </c>
      <c r="I176" s="331" t="s">
        <v>2061</v>
      </c>
      <c r="J176" s="337" t="s">
        <v>436</v>
      </c>
      <c r="K176" s="16">
        <f>SUMIF(庫!$B$2:$B$2999,B176,庫!$L$2:$L$2999)/1000</f>
        <v>36.036000000000001</v>
      </c>
      <c r="L176" s="17">
        <v>100</v>
      </c>
      <c r="M176" s="19"/>
      <c r="N176" s="68"/>
      <c r="O176" s="20"/>
      <c r="P176" s="20">
        <v>135</v>
      </c>
      <c r="Q176" s="16"/>
      <c r="R176" s="16"/>
      <c r="S176" s="17">
        <f t="shared" si="32"/>
        <v>135</v>
      </c>
      <c r="T176" s="17">
        <f t="shared" si="36"/>
        <v>1.0360000000000014</v>
      </c>
    </row>
    <row r="177" spans="1:20">
      <c r="A177" s="5"/>
      <c r="B177" s="104" t="s">
        <v>340</v>
      </c>
      <c r="C177" s="78"/>
      <c r="D177" s="48"/>
      <c r="E177" s="104" t="s">
        <v>239</v>
      </c>
      <c r="F177" s="11" t="s">
        <v>341</v>
      </c>
      <c r="G177" s="12"/>
      <c r="H177" s="13">
        <v>0.7</v>
      </c>
      <c r="I177" s="14" t="s">
        <v>336</v>
      </c>
      <c r="J177" s="25">
        <f>SUMIF('R'!$F$1:$F$2888,B177,'R'!$K$1:$K$2888)/1000</f>
        <v>0</v>
      </c>
      <c r="K177" s="16">
        <f>SUMIF(庫!$B$2:$B$2999,B177,庫!$L$2:$L$2999)/1000</f>
        <v>26.832000000000001</v>
      </c>
      <c r="L177" s="17">
        <f t="shared" si="37"/>
        <v>0</v>
      </c>
      <c r="M177" s="18"/>
      <c r="N177" s="18"/>
      <c r="O177" s="17"/>
      <c r="P177" s="17"/>
      <c r="Q177" s="17"/>
      <c r="R177" s="17"/>
      <c r="S177" s="17">
        <f t="shared" si="32"/>
        <v>0</v>
      </c>
      <c r="T177" s="17">
        <f t="shared" si="36"/>
        <v>26.832000000000001</v>
      </c>
    </row>
    <row r="178" spans="1:20">
      <c r="A178" s="5" t="s">
        <v>1371</v>
      </c>
      <c r="B178" s="338" t="s">
        <v>1255</v>
      </c>
      <c r="C178" s="339"/>
      <c r="D178" s="340">
        <v>0.5</v>
      </c>
      <c r="E178" s="338" t="s">
        <v>1256</v>
      </c>
      <c r="F178" s="168" t="s">
        <v>2302</v>
      </c>
      <c r="G178" s="335"/>
      <c r="H178" s="336">
        <v>0.7</v>
      </c>
      <c r="I178" s="331" t="s">
        <v>2031</v>
      </c>
      <c r="J178" s="337" t="s">
        <v>2032</v>
      </c>
      <c r="K178" s="16">
        <f>SUMIF(庫!$B$2:$B$2999,B178,庫!$L$2:$L$2999)/1000</f>
        <v>0</v>
      </c>
      <c r="L178" s="17">
        <v>10</v>
      </c>
      <c r="M178" s="18"/>
      <c r="N178" s="18"/>
      <c r="O178" s="30">
        <v>10</v>
      </c>
      <c r="P178" s="17"/>
      <c r="Q178" s="17"/>
      <c r="R178" s="17"/>
      <c r="S178" s="17">
        <f t="shared" si="32"/>
        <v>10</v>
      </c>
      <c r="T178" s="17">
        <f t="shared" si="36"/>
        <v>0</v>
      </c>
    </row>
    <row r="179" spans="1:20">
      <c r="A179" s="5" t="s">
        <v>1627</v>
      </c>
      <c r="B179" s="338" t="s">
        <v>1841</v>
      </c>
      <c r="C179" s="339"/>
      <c r="D179" s="340">
        <v>0.5</v>
      </c>
      <c r="E179" s="338" t="s">
        <v>239</v>
      </c>
      <c r="F179" s="168" t="s">
        <v>2303</v>
      </c>
      <c r="G179" s="335"/>
      <c r="H179" s="336">
        <v>0.7</v>
      </c>
      <c r="I179" s="331" t="s">
        <v>2031</v>
      </c>
      <c r="J179" s="337" t="s">
        <v>2032</v>
      </c>
      <c r="K179" s="16">
        <f>SUMIF(庫!$B$2:$B$2999,B179,庫!$L$2:$L$2999)/1000</f>
        <v>30.936</v>
      </c>
      <c r="L179" s="17">
        <v>10</v>
      </c>
      <c r="M179" s="18"/>
      <c r="N179" s="18"/>
      <c r="O179" s="30">
        <v>10</v>
      </c>
      <c r="P179" s="17"/>
      <c r="Q179" s="17"/>
      <c r="R179" s="17"/>
      <c r="S179" s="17">
        <f t="shared" si="32"/>
        <v>10</v>
      </c>
      <c r="T179" s="17">
        <f t="shared" si="36"/>
        <v>30.936</v>
      </c>
    </row>
    <row r="180" spans="1:20">
      <c r="A180" s="5"/>
      <c r="B180" s="338" t="s">
        <v>2236</v>
      </c>
      <c r="C180" s="339"/>
      <c r="D180" s="340"/>
      <c r="E180" s="338"/>
      <c r="F180" s="168"/>
      <c r="G180" s="335"/>
      <c r="H180" s="336"/>
      <c r="I180" s="331"/>
      <c r="J180" s="337"/>
      <c r="K180" s="16">
        <f>SUMIF(庫!$B$2:$B$2999,B180,庫!$L$2:$L$2999)/1000</f>
        <v>11.592000000000001</v>
      </c>
      <c r="L180" s="17"/>
      <c r="M180" s="18"/>
      <c r="N180" s="18"/>
      <c r="O180" s="17"/>
      <c r="P180" s="17"/>
      <c r="Q180" s="17"/>
      <c r="R180" s="17"/>
      <c r="S180" s="17"/>
      <c r="T180" s="17"/>
    </row>
    <row r="181" spans="1:20">
      <c r="A181" s="5"/>
      <c r="B181" s="87" t="s">
        <v>343</v>
      </c>
      <c r="C181" s="78"/>
      <c r="D181" s="48"/>
      <c r="E181" s="79"/>
      <c r="F181" s="11"/>
      <c r="G181" s="41"/>
      <c r="H181" s="13"/>
      <c r="I181" s="14"/>
      <c r="J181" s="25"/>
      <c r="K181" s="16">
        <f>SUMIF(庫!$B$2:$B$2999,B181,庫!$L$2:$L$2999)/1000</f>
        <v>0</v>
      </c>
      <c r="L181" s="17">
        <f t="shared" si="37"/>
        <v>0</v>
      </c>
      <c r="M181" s="26"/>
      <c r="N181" s="18"/>
      <c r="O181" s="30"/>
      <c r="P181" s="17"/>
      <c r="Q181" s="30"/>
      <c r="R181" s="17"/>
      <c r="S181" s="17">
        <f>SUM(M181:R181)</f>
        <v>0</v>
      </c>
      <c r="T181" s="17">
        <f>K181+L181-S181</f>
        <v>0</v>
      </c>
    </row>
    <row r="182" spans="1:20">
      <c r="A182" s="5"/>
      <c r="B182" s="27" t="s">
        <v>344</v>
      </c>
      <c r="C182" s="78" t="s">
        <v>345</v>
      </c>
      <c r="D182" s="48"/>
      <c r="E182" s="79" t="s">
        <v>331</v>
      </c>
      <c r="F182" s="11"/>
      <c r="G182" s="41"/>
      <c r="H182" s="13"/>
      <c r="I182" s="14"/>
      <c r="J182" s="25"/>
      <c r="K182" s="16">
        <f>SUMIF(庫!$B$2:$B$2999,B182,庫!$L$2:$L$2999)/1000</f>
        <v>7.3920000000000003</v>
      </c>
      <c r="L182" s="17">
        <f t="shared" si="37"/>
        <v>0</v>
      </c>
      <c r="M182" s="26"/>
      <c r="N182" s="18"/>
      <c r="O182" s="17"/>
      <c r="P182" s="17"/>
      <c r="Q182" s="17"/>
      <c r="R182" s="17"/>
      <c r="S182" s="17">
        <f>SUM(M182:R182)</f>
        <v>0</v>
      </c>
      <c r="T182" s="17">
        <f>K182+L182-S182</f>
        <v>7.3920000000000003</v>
      </c>
    </row>
    <row r="183" spans="1:20">
      <c r="A183" s="83"/>
      <c r="B183" s="87" t="s">
        <v>346</v>
      </c>
      <c r="C183" s="88"/>
      <c r="D183" s="89"/>
      <c r="E183" s="90"/>
      <c r="F183" s="91" t="s">
        <v>314</v>
      </c>
      <c r="G183" s="92"/>
      <c r="H183" s="93"/>
      <c r="I183" s="94"/>
      <c r="J183" s="25">
        <v>0</v>
      </c>
      <c r="K183" s="16">
        <f>SUMIF(庫!$B$2:$B$2999,B183,庫!$L$2:$L$2999)/1000</f>
        <v>0</v>
      </c>
      <c r="L183" s="17">
        <f t="shared" si="37"/>
        <v>0</v>
      </c>
      <c r="M183" s="77"/>
      <c r="N183" s="77"/>
      <c r="O183" s="77"/>
      <c r="P183" s="77"/>
      <c r="Q183" s="77"/>
      <c r="R183" s="77"/>
      <c r="S183" s="17">
        <f>SUM(M183:R183)</f>
        <v>0</v>
      </c>
      <c r="T183" s="17">
        <f>J183+K183+L183-S183</f>
        <v>0</v>
      </c>
    </row>
    <row r="184" spans="1:20">
      <c r="A184" s="5"/>
      <c r="B184" s="27" t="s">
        <v>430</v>
      </c>
      <c r="C184" s="95" t="s">
        <v>429</v>
      </c>
      <c r="D184" s="13"/>
      <c r="E184" s="95" t="s">
        <v>315</v>
      </c>
      <c r="F184" s="168" t="s">
        <v>450</v>
      </c>
      <c r="G184" s="92"/>
      <c r="H184" s="93">
        <v>0.5</v>
      </c>
      <c r="I184" s="14" t="s">
        <v>347</v>
      </c>
      <c r="J184" s="25"/>
      <c r="K184" s="16">
        <f>SUMIF(庫!$B$2:$B$2999,B184,庫!$L$2:$L$2999)/1000</f>
        <v>1.2</v>
      </c>
      <c r="L184" s="17">
        <f t="shared" si="37"/>
        <v>0</v>
      </c>
      <c r="M184" s="102"/>
      <c r="N184" s="305"/>
      <c r="O184" s="76"/>
      <c r="P184" s="76"/>
      <c r="Q184" s="76"/>
      <c r="R184" s="76"/>
      <c r="S184" s="17">
        <f>SUM(M184:R184)</f>
        <v>0</v>
      </c>
      <c r="T184" s="17">
        <f>J184+K184+L184-S184</f>
        <v>1.2</v>
      </c>
    </row>
    <row r="185" spans="1:20">
      <c r="A185" s="107"/>
      <c r="B185" s="107"/>
      <c r="C185" s="107" t="s">
        <v>348</v>
      </c>
      <c r="D185" s="108">
        <f>SUM(D169:D184)</f>
        <v>2</v>
      </c>
      <c r="E185" s="109"/>
      <c r="F185" s="110" t="s">
        <v>314</v>
      </c>
      <c r="G185" s="111"/>
      <c r="H185" s="112"/>
      <c r="I185" s="113" t="s">
        <v>349</v>
      </c>
      <c r="J185" s="114">
        <f>SUM(J169:J184)</f>
        <v>0</v>
      </c>
      <c r="K185" s="16">
        <f>SUMIF(庫!$B$2:$B$2999,B185,庫!$L$2:$L$2999)/1000</f>
        <v>0</v>
      </c>
      <c r="L185" s="115">
        <f>SUM(L169:L184)</f>
        <v>120</v>
      </c>
      <c r="M185" s="115">
        <f t="shared" ref="M185:R185" si="38">SUM(M65:M184)</f>
        <v>12.5</v>
      </c>
      <c r="N185" s="115">
        <f t="shared" si="38"/>
        <v>0</v>
      </c>
      <c r="O185" s="115">
        <f t="shared" si="38"/>
        <v>156</v>
      </c>
      <c r="P185" s="115">
        <f t="shared" si="38"/>
        <v>195</v>
      </c>
      <c r="Q185" s="115">
        <f t="shared" si="38"/>
        <v>35</v>
      </c>
      <c r="R185" s="115">
        <f t="shared" si="38"/>
        <v>0</v>
      </c>
      <c r="S185" s="115">
        <f>SUM(S169:S184)</f>
        <v>155</v>
      </c>
      <c r="T185" s="116"/>
    </row>
    <row r="186" spans="1:20">
      <c r="A186" s="232"/>
      <c r="B186" s="239" t="s">
        <v>350</v>
      </c>
      <c r="C186" s="162"/>
      <c r="D186" s="201"/>
      <c r="E186" s="240"/>
      <c r="F186" s="285"/>
      <c r="G186" s="282"/>
      <c r="H186" s="201"/>
      <c r="I186" s="286"/>
      <c r="J186" s="287"/>
      <c r="K186" s="16">
        <f>SUMIF(庫!$B$2:$B$2999,B186,庫!$L$2:$L$2999)/1000</f>
        <v>0</v>
      </c>
      <c r="L186" s="17"/>
      <c r="M186" s="18"/>
      <c r="N186" s="18"/>
      <c r="O186" s="18"/>
      <c r="P186" s="18"/>
      <c r="Q186" s="18"/>
      <c r="R186" s="18"/>
      <c r="S186" s="17">
        <f>SUM(M186:R186)</f>
        <v>0</v>
      </c>
      <c r="T186" s="17">
        <f>J186+K186+L186-S186</f>
        <v>0</v>
      </c>
    </row>
    <row r="187" spans="1:20">
      <c r="A187" s="5"/>
      <c r="B187" s="27" t="s">
        <v>1473</v>
      </c>
      <c r="C187" s="27" t="s">
        <v>1503</v>
      </c>
      <c r="D187" s="3" t="s">
        <v>1561</v>
      </c>
      <c r="E187" s="117" t="s">
        <v>89</v>
      </c>
      <c r="F187" s="11"/>
      <c r="G187" s="2"/>
      <c r="H187" s="3"/>
      <c r="I187" s="118" t="s">
        <v>1474</v>
      </c>
      <c r="J187" s="25"/>
      <c r="K187" s="16">
        <f>SUMIF(庫!$B$2:$B$2999,B187,庫!$L$2:$L$2999)/1000</f>
        <v>2.04</v>
      </c>
      <c r="L187" s="17"/>
      <c r="M187" s="18"/>
      <c r="N187" s="18"/>
      <c r="O187" s="26"/>
      <c r="P187" s="18"/>
      <c r="Q187" s="26"/>
      <c r="R187" s="18"/>
      <c r="S187" s="17">
        <f>SUM(M187:R187)</f>
        <v>0</v>
      </c>
      <c r="T187" s="17">
        <f>J187+K187+L187-S187</f>
        <v>2.04</v>
      </c>
    </row>
    <row r="188" spans="1:20">
      <c r="A188" s="5" t="s">
        <v>2239</v>
      </c>
      <c r="B188" s="248" t="s">
        <v>1879</v>
      </c>
      <c r="C188" s="73" t="s">
        <v>1558</v>
      </c>
      <c r="D188" s="223" t="s">
        <v>1567</v>
      </c>
      <c r="E188" s="224" t="s">
        <v>89</v>
      </c>
      <c r="F188" s="168"/>
      <c r="G188" s="225"/>
      <c r="H188" s="223"/>
      <c r="I188" s="226" t="s">
        <v>1881</v>
      </c>
      <c r="J188" s="25"/>
      <c r="K188" s="16">
        <f>SUMIF(庫!$B$2:$B$2999,B188,庫!$L$2:$L$2999)/1000</f>
        <v>0</v>
      </c>
      <c r="L188" s="17">
        <v>150</v>
      </c>
      <c r="M188" s="18"/>
      <c r="N188" s="18"/>
      <c r="O188" s="26">
        <v>150</v>
      </c>
      <c r="P188" s="18"/>
      <c r="Q188" s="18"/>
      <c r="R188" s="18"/>
      <c r="S188" s="17">
        <f>SUM(M188:R188)</f>
        <v>150</v>
      </c>
      <c r="T188" s="17">
        <f>J188+K188+L188-S188</f>
        <v>0</v>
      </c>
    </row>
    <row r="189" spans="1:20">
      <c r="A189" s="5" t="s">
        <v>1371</v>
      </c>
      <c r="B189" s="248" t="s">
        <v>1880</v>
      </c>
      <c r="C189" s="73" t="s">
        <v>1558</v>
      </c>
      <c r="D189" s="223" t="s">
        <v>1567</v>
      </c>
      <c r="E189" s="224" t="s">
        <v>89</v>
      </c>
      <c r="F189" s="168" t="s">
        <v>1504</v>
      </c>
      <c r="G189" s="225"/>
      <c r="H189" s="223"/>
      <c r="I189" s="226" t="s">
        <v>1881</v>
      </c>
      <c r="J189" s="25"/>
      <c r="K189" s="16">
        <f>SUMIF(庫!$B$2:$B$2999,B189,庫!$L$2:$L$2999)/1000</f>
        <v>0</v>
      </c>
      <c r="L189" s="17"/>
      <c r="M189" s="18"/>
      <c r="N189" s="18"/>
      <c r="O189" s="18"/>
      <c r="P189" s="18"/>
      <c r="Q189" s="18"/>
      <c r="R189" s="18"/>
      <c r="S189" s="17">
        <f>SUM(M189:R189)</f>
        <v>0</v>
      </c>
      <c r="T189" s="17">
        <f>J189+K189+L189-S189</f>
        <v>0</v>
      </c>
    </row>
    <row r="190" spans="1:20">
      <c r="A190" s="5" t="s">
        <v>2238</v>
      </c>
      <c r="B190" s="173" t="s">
        <v>2358</v>
      </c>
      <c r="C190" s="173" t="s">
        <v>1558</v>
      </c>
      <c r="D190" s="227" t="s">
        <v>1567</v>
      </c>
      <c r="E190" s="228" t="s">
        <v>89</v>
      </c>
      <c r="F190" s="229"/>
      <c r="G190" s="230"/>
      <c r="H190" s="227"/>
      <c r="I190" s="231" t="s">
        <v>2237</v>
      </c>
      <c r="J190" s="25"/>
      <c r="K190" s="16">
        <f>SUMIF(庫!$B$2:$B$2999,B190,庫!$L$2:$L$2999)/1000</f>
        <v>0</v>
      </c>
      <c r="L190" s="17">
        <v>100</v>
      </c>
      <c r="M190" s="18"/>
      <c r="N190" s="18"/>
      <c r="O190" s="26">
        <v>100</v>
      </c>
      <c r="P190" s="18"/>
      <c r="Q190" s="18"/>
      <c r="R190" s="18"/>
      <c r="S190" s="17">
        <f>SUM(M190:R190)</f>
        <v>100</v>
      </c>
      <c r="T190" s="17">
        <f>J190+K190+L190-S190</f>
        <v>0</v>
      </c>
    </row>
    <row r="191" spans="1:20">
      <c r="A191" s="5"/>
      <c r="B191" s="173" t="s">
        <v>2359</v>
      </c>
      <c r="C191" s="173" t="s">
        <v>1558</v>
      </c>
      <c r="D191" s="227" t="s">
        <v>1567</v>
      </c>
      <c r="E191" s="228" t="s">
        <v>89</v>
      </c>
      <c r="F191" s="229"/>
      <c r="G191" s="230"/>
      <c r="H191" s="227"/>
      <c r="I191" s="231" t="s">
        <v>2237</v>
      </c>
      <c r="J191" s="25"/>
      <c r="K191" s="16">
        <f>SUMIF(庫!$B$2:$B$2999,B191,庫!$L$2:$L$2999)/1000</f>
        <v>0</v>
      </c>
      <c r="L191" s="17"/>
      <c r="M191" s="18"/>
      <c r="N191" s="18"/>
      <c r="O191" s="18"/>
      <c r="P191" s="18"/>
      <c r="Q191" s="18"/>
      <c r="R191" s="18"/>
      <c r="S191" s="17"/>
      <c r="T191" s="17"/>
    </row>
    <row r="192" spans="1:20">
      <c r="A192" s="5" t="s">
        <v>2240</v>
      </c>
      <c r="B192" s="248" t="s">
        <v>1882</v>
      </c>
      <c r="C192" s="73" t="s">
        <v>1559</v>
      </c>
      <c r="D192" s="223" t="s">
        <v>1567</v>
      </c>
      <c r="E192" s="224" t="s">
        <v>89</v>
      </c>
      <c r="F192" s="168"/>
      <c r="G192" s="225"/>
      <c r="H192" s="223"/>
      <c r="I192" s="226" t="s">
        <v>1881</v>
      </c>
      <c r="J192" s="25"/>
      <c r="K192" s="16">
        <f>SUMIF(庫!$B$2:$B$2999,B192,庫!$L$2:$L$2999)/1000</f>
        <v>1.56</v>
      </c>
      <c r="L192" s="17">
        <v>150</v>
      </c>
      <c r="M192" s="18"/>
      <c r="N192" s="18"/>
      <c r="O192" s="26">
        <v>100</v>
      </c>
      <c r="P192" s="18"/>
      <c r="Q192" s="18"/>
      <c r="R192" s="18"/>
      <c r="S192" s="17">
        <f t="shared" ref="S192:S202" si="39">SUM(M192:R192)</f>
        <v>100</v>
      </c>
      <c r="T192" s="17">
        <f t="shared" ref="T192:T202" si="40">J192+K192+L192-S192</f>
        <v>51.56</v>
      </c>
    </row>
    <row r="193" spans="1:20">
      <c r="A193" s="5" t="s">
        <v>1371</v>
      </c>
      <c r="B193" s="248" t="s">
        <v>1883</v>
      </c>
      <c r="C193" s="73" t="s">
        <v>1559</v>
      </c>
      <c r="D193" s="223" t="s">
        <v>1567</v>
      </c>
      <c r="E193" s="224" t="s">
        <v>89</v>
      </c>
      <c r="F193" s="168" t="s">
        <v>1504</v>
      </c>
      <c r="G193" s="225"/>
      <c r="H193" s="223"/>
      <c r="I193" s="226" t="s">
        <v>1881</v>
      </c>
      <c r="J193" s="25"/>
      <c r="K193" s="16">
        <f>SUMIF(庫!$B$2:$B$2999,B193,庫!$L$2:$L$2999)/1000</f>
        <v>0</v>
      </c>
      <c r="L193" s="17"/>
      <c r="M193" s="18"/>
      <c r="N193" s="18"/>
      <c r="O193" s="18"/>
      <c r="P193" s="18"/>
      <c r="Q193" s="18"/>
      <c r="R193" s="18"/>
      <c r="S193" s="17">
        <f t="shared" si="39"/>
        <v>0</v>
      </c>
      <c r="T193" s="17">
        <f t="shared" si="40"/>
        <v>0</v>
      </c>
    </row>
    <row r="194" spans="1:20">
      <c r="A194" s="5" t="s">
        <v>1371</v>
      </c>
      <c r="B194" s="73" t="s">
        <v>1629</v>
      </c>
      <c r="C194" s="73" t="s">
        <v>1669</v>
      </c>
      <c r="D194" s="223" t="s">
        <v>1567</v>
      </c>
      <c r="E194" s="224" t="s">
        <v>1570</v>
      </c>
      <c r="F194" s="168"/>
      <c r="G194" s="225"/>
      <c r="H194" s="223"/>
      <c r="I194" s="226" t="s">
        <v>1628</v>
      </c>
      <c r="J194" s="25"/>
      <c r="K194" s="16">
        <f>SUMIF(庫!$B$2:$B$2999,B194,庫!$L$2:$L$2999)/1000</f>
        <v>54.6</v>
      </c>
      <c r="L194" s="17"/>
      <c r="M194" s="18"/>
      <c r="N194" s="18"/>
      <c r="O194" s="18"/>
      <c r="P194" s="18"/>
      <c r="Q194" s="18"/>
      <c r="R194" s="18"/>
      <c r="S194" s="17">
        <f t="shared" si="39"/>
        <v>0</v>
      </c>
      <c r="T194" s="17">
        <f t="shared" si="40"/>
        <v>54.6</v>
      </c>
    </row>
    <row r="195" spans="1:20">
      <c r="A195" s="5" t="s">
        <v>1371</v>
      </c>
      <c r="B195" s="73" t="s">
        <v>1630</v>
      </c>
      <c r="C195" s="73" t="s">
        <v>1633</v>
      </c>
      <c r="D195" s="223" t="s">
        <v>1567</v>
      </c>
      <c r="E195" s="224" t="s">
        <v>1570</v>
      </c>
      <c r="F195" s="168" t="s">
        <v>1504</v>
      </c>
      <c r="G195" s="225"/>
      <c r="H195" s="223"/>
      <c r="I195" s="226" t="s">
        <v>1628</v>
      </c>
      <c r="J195" s="25"/>
      <c r="K195" s="16">
        <f>SUMIF(庫!$B$2:$B$2999,B195,庫!$L$2:$L$2999)/1000</f>
        <v>0</v>
      </c>
      <c r="L195" s="17"/>
      <c r="M195" s="18"/>
      <c r="N195" s="18"/>
      <c r="O195" s="18"/>
      <c r="P195" s="18"/>
      <c r="Q195" s="18"/>
      <c r="R195" s="18"/>
      <c r="S195" s="17">
        <f t="shared" si="39"/>
        <v>0</v>
      </c>
      <c r="T195" s="17">
        <f t="shared" si="40"/>
        <v>0</v>
      </c>
    </row>
    <row r="196" spans="1:20">
      <c r="A196" s="5" t="s">
        <v>1371</v>
      </c>
      <c r="B196" s="73" t="s">
        <v>1631</v>
      </c>
      <c r="C196" s="73" t="s">
        <v>1670</v>
      </c>
      <c r="D196" s="223" t="s">
        <v>1567</v>
      </c>
      <c r="E196" s="224" t="s">
        <v>1570</v>
      </c>
      <c r="F196" s="168"/>
      <c r="G196" s="225"/>
      <c r="H196" s="223"/>
      <c r="I196" s="226" t="s">
        <v>1628</v>
      </c>
      <c r="J196" s="25"/>
      <c r="K196" s="16">
        <f>SUMIF(庫!$B$2:$B$2999,B196,庫!$L$2:$L$2999)/1000</f>
        <v>52.8</v>
      </c>
      <c r="L196" s="17"/>
      <c r="M196" s="17"/>
      <c r="N196" s="17"/>
      <c r="O196" s="30">
        <v>30</v>
      </c>
      <c r="P196" s="17"/>
      <c r="Q196" s="30">
        <v>15</v>
      </c>
      <c r="R196" s="17"/>
      <c r="S196" s="17">
        <f t="shared" si="39"/>
        <v>45</v>
      </c>
      <c r="T196" s="17">
        <f t="shared" si="40"/>
        <v>7.7999999999999972</v>
      </c>
    </row>
    <row r="197" spans="1:20">
      <c r="A197" s="5" t="s">
        <v>1371</v>
      </c>
      <c r="B197" s="73" t="s">
        <v>1632</v>
      </c>
      <c r="C197" s="73" t="s">
        <v>1634</v>
      </c>
      <c r="D197" s="223" t="s">
        <v>1567</v>
      </c>
      <c r="E197" s="224" t="s">
        <v>1570</v>
      </c>
      <c r="F197" s="168" t="s">
        <v>1504</v>
      </c>
      <c r="G197" s="225"/>
      <c r="H197" s="246"/>
      <c r="I197" s="226" t="s">
        <v>1628</v>
      </c>
      <c r="J197" s="25"/>
      <c r="K197" s="16">
        <f>SUMIF(庫!$B$2:$B$2999,B197,庫!$L$2:$L$2999)/1000</f>
        <v>0</v>
      </c>
      <c r="L197" s="17"/>
      <c r="M197" s="17"/>
      <c r="N197" s="17"/>
      <c r="O197" s="17"/>
      <c r="P197" s="17"/>
      <c r="Q197" s="17"/>
      <c r="R197" s="17"/>
      <c r="S197" s="17">
        <f t="shared" si="39"/>
        <v>0</v>
      </c>
      <c r="T197" s="17">
        <f t="shared" si="40"/>
        <v>0</v>
      </c>
    </row>
    <row r="198" spans="1:20">
      <c r="A198" s="5"/>
      <c r="B198" s="73" t="s">
        <v>1445</v>
      </c>
      <c r="C198" s="73" t="s">
        <v>1446</v>
      </c>
      <c r="D198" s="223"/>
      <c r="E198" s="224" t="s">
        <v>1447</v>
      </c>
      <c r="F198" s="168"/>
      <c r="G198" s="225"/>
      <c r="H198" s="223"/>
      <c r="I198" s="226" t="s">
        <v>1635</v>
      </c>
      <c r="J198" s="25"/>
      <c r="K198" s="16">
        <f>SUMIF(庫!$B$2:$B$2999,B198,庫!$L$2:$L$2999)/1000</f>
        <v>7.2</v>
      </c>
      <c r="L198" s="17"/>
      <c r="M198" s="26">
        <v>7</v>
      </c>
      <c r="N198" s="18"/>
      <c r="O198" s="18"/>
      <c r="P198" s="18"/>
      <c r="Q198" s="18"/>
      <c r="R198" s="18"/>
      <c r="S198" s="17">
        <f t="shared" si="39"/>
        <v>7</v>
      </c>
      <c r="T198" s="17">
        <f t="shared" si="40"/>
        <v>0.20000000000000018</v>
      </c>
    </row>
    <row r="199" spans="1:20">
      <c r="A199" s="5" t="s">
        <v>2241</v>
      </c>
      <c r="B199" s="173" t="s">
        <v>2235</v>
      </c>
      <c r="C199" s="173" t="s">
        <v>1446</v>
      </c>
      <c r="D199" s="227"/>
      <c r="E199" s="228" t="s">
        <v>1306</v>
      </c>
      <c r="F199" s="229"/>
      <c r="G199" s="230"/>
      <c r="H199" s="227"/>
      <c r="I199" s="231" t="s">
        <v>2234</v>
      </c>
      <c r="J199" s="25"/>
      <c r="K199" s="16">
        <f>SUMIF(庫!$B$2:$B$2999,B199,庫!$L$2:$L$2999)/1000</f>
        <v>0</v>
      </c>
      <c r="L199" s="17"/>
      <c r="M199" s="26"/>
      <c r="N199" s="18"/>
      <c r="O199" s="18"/>
      <c r="P199" s="18"/>
      <c r="Q199" s="18"/>
      <c r="R199" s="18"/>
      <c r="S199" s="17">
        <f t="shared" si="39"/>
        <v>0</v>
      </c>
      <c r="T199" s="17">
        <f t="shared" si="40"/>
        <v>0</v>
      </c>
    </row>
    <row r="200" spans="1:20">
      <c r="A200" s="5" t="s">
        <v>2242</v>
      </c>
      <c r="B200" s="173" t="s">
        <v>2119</v>
      </c>
      <c r="C200" s="173" t="s">
        <v>1339</v>
      </c>
      <c r="D200" s="227"/>
      <c r="E200" s="228" t="s">
        <v>1309</v>
      </c>
      <c r="F200" s="229"/>
      <c r="G200" s="230"/>
      <c r="H200" s="227"/>
      <c r="I200" s="231" t="s">
        <v>2010</v>
      </c>
      <c r="J200" s="25"/>
      <c r="K200" s="16">
        <f>SUMIF(庫!$B$2:$B$2999,B200,庫!$L$2:$L$2999)/1000</f>
        <v>33.51</v>
      </c>
      <c r="L200" s="17">
        <v>50</v>
      </c>
      <c r="M200" s="26">
        <v>53</v>
      </c>
      <c r="N200" s="26"/>
      <c r="O200" s="18"/>
      <c r="P200" s="18"/>
      <c r="Q200" s="26"/>
      <c r="R200" s="18"/>
      <c r="S200" s="17">
        <f t="shared" si="39"/>
        <v>53</v>
      </c>
      <c r="T200" s="17">
        <f t="shared" si="40"/>
        <v>30.509999999999991</v>
      </c>
    </row>
    <row r="201" spans="1:20">
      <c r="A201" s="5" t="s">
        <v>2243</v>
      </c>
      <c r="B201" s="173" t="s">
        <v>2120</v>
      </c>
      <c r="C201" s="173" t="s">
        <v>1339</v>
      </c>
      <c r="D201" s="227"/>
      <c r="E201" s="228" t="s">
        <v>1309</v>
      </c>
      <c r="F201" s="229"/>
      <c r="G201" s="230"/>
      <c r="H201" s="227"/>
      <c r="I201" s="231" t="s">
        <v>2121</v>
      </c>
      <c r="J201" s="25"/>
      <c r="K201" s="16">
        <f>SUMIF(庫!$B$2:$B$2999,B201,庫!$L$2:$L$2999)/1000</f>
        <v>0</v>
      </c>
      <c r="L201" s="17">
        <v>50</v>
      </c>
      <c r="M201" s="26"/>
      <c r="N201" s="26"/>
      <c r="O201" s="18"/>
      <c r="P201" s="18"/>
      <c r="Q201" s="26"/>
      <c r="R201" s="18"/>
      <c r="S201" s="17">
        <f t="shared" si="39"/>
        <v>0</v>
      </c>
      <c r="T201" s="17">
        <f t="shared" si="40"/>
        <v>50</v>
      </c>
    </row>
    <row r="202" spans="1:20">
      <c r="A202" s="5"/>
      <c r="B202" s="27" t="s">
        <v>2009</v>
      </c>
      <c r="C202" s="27"/>
      <c r="D202" s="3"/>
      <c r="E202" s="117" t="s">
        <v>1309</v>
      </c>
      <c r="F202" s="11"/>
      <c r="G202" s="2"/>
      <c r="H202" s="3"/>
      <c r="I202" s="118" t="s">
        <v>2010</v>
      </c>
      <c r="J202" s="25"/>
      <c r="K202" s="16">
        <f>SUMIF(庫!$B$2:$B$2999,B202,庫!$L$2:$L$2999)/1000</f>
        <v>12.27</v>
      </c>
      <c r="L202" s="17"/>
      <c r="M202" s="18"/>
      <c r="N202" s="26"/>
      <c r="O202" s="18"/>
      <c r="P202" s="18"/>
      <c r="Q202" s="26"/>
      <c r="R202" s="18"/>
      <c r="S202" s="17">
        <f t="shared" si="39"/>
        <v>0</v>
      </c>
      <c r="T202" s="17">
        <f t="shared" si="40"/>
        <v>12.27</v>
      </c>
    </row>
    <row r="203" spans="1:20">
      <c r="A203" s="5"/>
      <c r="B203" s="27"/>
      <c r="C203" s="27"/>
      <c r="D203" s="3"/>
      <c r="E203" s="117"/>
      <c r="F203" s="11"/>
      <c r="G203" s="2"/>
      <c r="H203" s="3"/>
      <c r="I203" s="118"/>
      <c r="J203" s="25"/>
      <c r="K203" s="16">
        <f>SUMIF(庫!$B$2:$B$2999,B203,庫!$L$2:$L$2999)/1000</f>
        <v>0</v>
      </c>
      <c r="L203" s="116">
        <f>SUM(L186:L202)</f>
        <v>500</v>
      </c>
      <c r="M203" s="116">
        <f t="shared" ref="M203:T203" si="41">SUM(M186:M202)</f>
        <v>60</v>
      </c>
      <c r="N203" s="116">
        <f t="shared" si="41"/>
        <v>0</v>
      </c>
      <c r="O203" s="116">
        <f t="shared" si="41"/>
        <v>380</v>
      </c>
      <c r="P203" s="116">
        <f t="shared" si="41"/>
        <v>0</v>
      </c>
      <c r="Q203" s="116">
        <f t="shared" si="41"/>
        <v>15</v>
      </c>
      <c r="R203" s="116">
        <f t="shared" si="41"/>
        <v>0</v>
      </c>
      <c r="S203" s="116">
        <f t="shared" si="41"/>
        <v>455</v>
      </c>
      <c r="T203" s="116">
        <f t="shared" si="41"/>
        <v>208.98</v>
      </c>
    </row>
    <row r="204" spans="1:20">
      <c r="A204" s="5"/>
      <c r="B204" s="106"/>
      <c r="D204" s="3"/>
      <c r="E204" s="117"/>
      <c r="F204" s="11"/>
      <c r="G204" s="2"/>
      <c r="H204" s="3"/>
      <c r="I204" s="118"/>
      <c r="J204" s="25"/>
      <c r="K204" s="16">
        <f>SUMIF(庫!$B$2:$B$2999,B204,庫!$L$2:$L$2999)/1000</f>
        <v>0</v>
      </c>
      <c r="L204" s="17"/>
      <c r="M204" s="18"/>
      <c r="N204" s="18"/>
      <c r="O204" s="18"/>
      <c r="P204" s="18"/>
      <c r="Q204" s="18"/>
      <c r="R204" s="18"/>
      <c r="S204" s="17">
        <f>SUM(M204:R204)</f>
        <v>0</v>
      </c>
      <c r="T204" s="17">
        <f>J204+K204+L204-S204</f>
        <v>0</v>
      </c>
    </row>
    <row r="205" spans="1:20">
      <c r="A205" s="119"/>
      <c r="B205" s="9"/>
      <c r="C205" s="120"/>
      <c r="D205" s="3"/>
      <c r="E205" s="9"/>
      <c r="F205" s="85"/>
      <c r="G205" s="5"/>
      <c r="H205" s="3"/>
      <c r="I205" s="121" t="s">
        <v>351</v>
      </c>
      <c r="J205" s="122"/>
      <c r="K205" s="16">
        <f>SUMIF(庫!$B$2:$B$2999,B205,庫!$L$2:$L$2999)/1000</f>
        <v>0</v>
      </c>
      <c r="L205" s="123"/>
      <c r="M205" s="30">
        <f t="shared" ref="M205:R205" si="42">SUM(M65:M184)+M203</f>
        <v>72.5</v>
      </c>
      <c r="N205" s="30">
        <f t="shared" si="42"/>
        <v>0</v>
      </c>
      <c r="O205" s="30">
        <f t="shared" si="42"/>
        <v>536</v>
      </c>
      <c r="P205" s="30">
        <f t="shared" si="42"/>
        <v>195</v>
      </c>
      <c r="Q205" s="30">
        <f t="shared" si="42"/>
        <v>50</v>
      </c>
      <c r="R205" s="30">
        <f t="shared" si="42"/>
        <v>0</v>
      </c>
      <c r="S205" s="30">
        <f>SUM(M205:R205)</f>
        <v>853.5</v>
      </c>
      <c r="T205" s="124"/>
    </row>
    <row r="206" spans="1:20">
      <c r="A206" s="125"/>
      <c r="B206" s="2"/>
      <c r="C206" s="9"/>
      <c r="D206" s="3"/>
      <c r="E206" s="2"/>
      <c r="F206" s="85"/>
      <c r="G206" s="5"/>
      <c r="H206" s="3"/>
      <c r="I206" s="121" t="s">
        <v>352</v>
      </c>
      <c r="J206" s="122"/>
      <c r="K206" s="16">
        <f>SUMIF(庫!$B$2:$B$2999,B206,庫!$L$2:$L$2999)/1000</f>
        <v>0</v>
      </c>
      <c r="L206" s="123"/>
      <c r="M206" s="30">
        <f t="shared" ref="M206:R206" si="43">M64</f>
        <v>36.049999999999997</v>
      </c>
      <c r="N206" s="30">
        <f t="shared" si="43"/>
        <v>15</v>
      </c>
      <c r="O206" s="30">
        <f t="shared" si="43"/>
        <v>250</v>
      </c>
      <c r="P206" s="30">
        <f t="shared" si="43"/>
        <v>784</v>
      </c>
      <c r="Q206" s="30">
        <f t="shared" si="43"/>
        <v>165</v>
      </c>
      <c r="R206" s="30">
        <f t="shared" si="43"/>
        <v>55.4</v>
      </c>
      <c r="S206" s="30">
        <f>SUM(M206:R206)</f>
        <v>1305.45</v>
      </c>
      <c r="T206" s="124"/>
    </row>
    <row r="207" spans="1:20">
      <c r="A207" s="125"/>
      <c r="B207" s="2"/>
      <c r="C207" s="2"/>
      <c r="D207" s="3"/>
      <c r="E207" s="2"/>
      <c r="F207" s="85"/>
      <c r="G207" s="5"/>
      <c r="H207" s="3"/>
      <c r="I207" s="121" t="s">
        <v>353</v>
      </c>
      <c r="J207" s="122"/>
      <c r="K207" s="16">
        <f>SUMIF(庫!$B$2:$B$2999,B207,庫!$L$2:$L$2999)/1000</f>
        <v>0</v>
      </c>
      <c r="L207" s="123"/>
      <c r="M207" s="30">
        <f>M205+M206</f>
        <v>108.55</v>
      </c>
      <c r="N207" s="30">
        <f t="shared" ref="N207:R207" si="44">N205+N206</f>
        <v>15</v>
      </c>
      <c r="O207" s="30">
        <f t="shared" si="44"/>
        <v>786</v>
      </c>
      <c r="P207" s="30">
        <f t="shared" si="44"/>
        <v>979</v>
      </c>
      <c r="Q207" s="30">
        <f t="shared" si="44"/>
        <v>215</v>
      </c>
      <c r="R207" s="30">
        <f t="shared" si="44"/>
        <v>55.4</v>
      </c>
      <c r="S207" s="30">
        <f>SUM(M207:R207)</f>
        <v>2158.9500000000003</v>
      </c>
      <c r="T207" s="124"/>
    </row>
    <row r="208" spans="1:20">
      <c r="A208" s="86" t="s">
        <v>0</v>
      </c>
      <c r="B208" s="2" t="s">
        <v>1</v>
      </c>
      <c r="C208" s="2"/>
      <c r="D208" s="3" t="s">
        <v>3</v>
      </c>
      <c r="E208" s="2" t="s">
        <v>4</v>
      </c>
      <c r="F208" s="85" t="s">
        <v>5</v>
      </c>
      <c r="G208" s="5" t="s">
        <v>6</v>
      </c>
      <c r="H208" s="3" t="s">
        <v>7</v>
      </c>
      <c r="I208" s="2" t="s">
        <v>8</v>
      </c>
      <c r="J208" s="6" t="s">
        <v>9</v>
      </c>
      <c r="K208" s="126">
        <v>2957</v>
      </c>
      <c r="L208" s="63" t="s">
        <v>11</v>
      </c>
      <c r="M208" s="86" t="s">
        <v>432</v>
      </c>
      <c r="N208" s="86" t="s">
        <v>2369</v>
      </c>
      <c r="O208" s="86" t="s">
        <v>12</v>
      </c>
      <c r="P208" s="86" t="s">
        <v>68</v>
      </c>
      <c r="Q208" s="86" t="s">
        <v>13</v>
      </c>
      <c r="R208" s="86" t="s">
        <v>1412</v>
      </c>
      <c r="S208" s="86" t="s">
        <v>14</v>
      </c>
      <c r="T208" s="8"/>
    </row>
    <row r="209" spans="1:20">
      <c r="A209" s="51"/>
      <c r="B209" s="51"/>
      <c r="C209" s="51"/>
      <c r="D209" s="127"/>
      <c r="E209" s="51"/>
      <c r="F209" s="128"/>
      <c r="G209" s="129"/>
      <c r="H209" s="129"/>
      <c r="I209" s="51"/>
      <c r="J209" s="130"/>
      <c r="K209" s="131"/>
      <c r="L209" s="137"/>
      <c r="M209" s="80">
        <f>M207+N207</f>
        <v>123.55</v>
      </c>
      <c r="N209" s="132"/>
      <c r="O209" s="137" t="s">
        <v>1743</v>
      </c>
      <c r="P209" s="80">
        <f>P207+Q207</f>
        <v>1194</v>
      </c>
      <c r="Q209" s="132"/>
      <c r="R209" s="132"/>
      <c r="S209" s="133"/>
      <c r="T209" s="134" t="s">
        <v>354</v>
      </c>
    </row>
    <row r="210" spans="1:20">
      <c r="A210" s="51"/>
      <c r="B210" s="51"/>
      <c r="C210" s="51"/>
      <c r="D210" s="127"/>
      <c r="E210" s="51"/>
      <c r="F210" s="128"/>
      <c r="G210" s="129"/>
      <c r="H210" s="129"/>
      <c r="I210" s="51"/>
      <c r="J210" s="130"/>
      <c r="K210" s="131"/>
      <c r="L210" s="132"/>
      <c r="M210" s="135" t="s">
        <v>1825</v>
      </c>
      <c r="N210" s="132"/>
      <c r="O210" s="132"/>
      <c r="P210" s="135" t="s">
        <v>165</v>
      </c>
      <c r="Q210" s="136">
        <v>0</v>
      </c>
      <c r="R210" s="136"/>
      <c r="S210" s="132"/>
      <c r="T210" s="132"/>
    </row>
    <row r="211" spans="1:20" ht="23.5">
      <c r="A211" s="51"/>
      <c r="B211" s="51"/>
      <c r="C211" s="51"/>
      <c r="D211" s="127"/>
      <c r="E211" s="51"/>
      <c r="F211" s="128"/>
      <c r="G211" s="129"/>
      <c r="H211" s="129"/>
      <c r="I211" s="51" ph="1"/>
      <c r="J211" s="130"/>
      <c r="K211" s="131"/>
      <c r="L211" s="132"/>
      <c r="M211" s="132"/>
      <c r="N211" s="132"/>
      <c r="O211" s="132"/>
      <c r="P211" s="132"/>
      <c r="Q211" s="327">
        <f>Q207-Q210</f>
        <v>215</v>
      </c>
      <c r="R211" s="136"/>
      <c r="S211" s="132"/>
      <c r="T211" s="132"/>
    </row>
    <row r="214" spans="1:20" ht="27">
      <c r="I214" s="170" ph="1"/>
    </row>
    <row r="215" spans="1:20" ht="27">
      <c r="I215" s="170" ph="1"/>
    </row>
    <row r="216" spans="1:20" ht="27">
      <c r="I216" s="170" ph="1"/>
    </row>
    <row r="217" spans="1:20" ht="27">
      <c r="I217" s="170" ph="1"/>
    </row>
    <row r="218" spans="1:20" ht="27">
      <c r="I218" s="170" ph="1"/>
    </row>
    <row r="219" spans="1:20" ht="27">
      <c r="I219" s="170" ph="1"/>
    </row>
    <row r="220" spans="1:20" ht="27">
      <c r="I220" s="170" ph="1"/>
    </row>
    <row r="221" spans="1:20" ht="27">
      <c r="I221" s="170" ph="1"/>
    </row>
    <row r="222" spans="1:20" ht="27">
      <c r="I222" s="170" ph="1"/>
    </row>
    <row r="223" spans="1:20" ht="27">
      <c r="I223" s="170" ph="1"/>
    </row>
    <row r="224" spans="1:20" ht="27">
      <c r="I224" s="170" ph="1"/>
    </row>
    <row r="225" spans="9:9" ht="27">
      <c r="I225" s="170" ph="1"/>
    </row>
    <row r="226" spans="9:9" ht="27">
      <c r="I226" s="170" ph="1"/>
    </row>
    <row r="227" spans="9:9" ht="27">
      <c r="I227" s="170" ph="1"/>
    </row>
    <row r="228" spans="9:9" ht="27">
      <c r="I228" s="170" ph="1"/>
    </row>
    <row r="229" spans="9:9" ht="27">
      <c r="I229" s="170" ph="1"/>
    </row>
    <row r="230" spans="9:9" ht="27">
      <c r="I230" s="170" ph="1"/>
    </row>
    <row r="231" spans="9:9" ht="27">
      <c r="I231" s="170" ph="1"/>
    </row>
    <row r="232" spans="9:9" ht="27">
      <c r="I232" s="170" ph="1"/>
    </row>
    <row r="233" spans="9:9" ht="27">
      <c r="I233" s="170" ph="1"/>
    </row>
    <row r="234" spans="9:9" ht="27">
      <c r="I234" s="170" ph="1"/>
    </row>
    <row r="235" spans="9:9" ht="27">
      <c r="I235" s="170" ph="1"/>
    </row>
    <row r="236" spans="9:9" ht="27">
      <c r="I236" s="170" ph="1"/>
    </row>
    <row r="237" spans="9:9" ht="27">
      <c r="I237" s="170" ph="1"/>
    </row>
    <row r="238" spans="9:9" ht="27">
      <c r="I238" s="170" ph="1"/>
    </row>
    <row r="239" spans="9:9" ht="27">
      <c r="I239" s="170" ph="1"/>
    </row>
    <row r="240" spans="9:9" ht="27">
      <c r="I240" s="170" ph="1"/>
    </row>
    <row r="241" spans="9:9" ht="27">
      <c r="I241" s="170" ph="1"/>
    </row>
    <row r="242" spans="9:9" ht="27">
      <c r="I242" s="170" ph="1"/>
    </row>
    <row r="243" spans="9:9" ht="27">
      <c r="I243" s="170" ph="1"/>
    </row>
    <row r="244" spans="9:9" ht="27">
      <c r="I244" s="170" ph="1"/>
    </row>
    <row r="245" spans="9:9" ht="27">
      <c r="I245" s="170" ph="1"/>
    </row>
    <row r="246" spans="9:9" ht="27">
      <c r="I246" s="170" ph="1"/>
    </row>
    <row r="247" spans="9:9" ht="27">
      <c r="I247" s="170" ph="1"/>
    </row>
    <row r="248" spans="9:9" ht="27">
      <c r="I248" s="170" ph="1"/>
    </row>
    <row r="249" spans="9:9" ht="27">
      <c r="I249" s="170" ph="1"/>
    </row>
    <row r="250" spans="9:9" ht="27">
      <c r="I250" s="170" ph="1"/>
    </row>
    <row r="251" spans="9:9" ht="27">
      <c r="I251" s="170" ph="1"/>
    </row>
    <row r="252" spans="9:9" ht="27">
      <c r="I252" s="170" ph="1"/>
    </row>
    <row r="253" spans="9:9" ht="27">
      <c r="I253" s="170" ph="1"/>
    </row>
    <row r="254" spans="9:9" ht="27">
      <c r="I254" s="170" ph="1"/>
    </row>
    <row r="255" spans="9:9" ht="27">
      <c r="I255" s="170" ph="1"/>
    </row>
    <row r="256" spans="9:9" ht="27">
      <c r="I256" s="170" ph="1"/>
    </row>
    <row r="257" spans="5:9" ht="27">
      <c r="I257" s="170" ph="1"/>
    </row>
    <row r="258" spans="5:9" ht="27">
      <c r="I258" s="170" ph="1"/>
    </row>
    <row r="259" spans="5:9" ht="27">
      <c r="I259" s="170" ph="1"/>
    </row>
    <row r="260" spans="5:9" ht="27">
      <c r="I260" s="170" ph="1"/>
    </row>
    <row r="261" spans="5:9" ht="27">
      <c r="I261" s="170" ph="1"/>
    </row>
    <row r="262" spans="5:9" ht="27">
      <c r="I262" s="170" ph="1"/>
    </row>
    <row r="263" spans="5:9" ht="29" customHeight="1">
      <c r="I263" s="170" ph="1"/>
    </row>
    <row r="264" spans="5:9" ht="27">
      <c r="F264" s="170"/>
      <c r="I264" s="170" ph="1"/>
    </row>
    <row r="265" spans="5:9" ht="27">
      <c r="I265" s="170" ph="1"/>
    </row>
    <row r="266" spans="5:9" ht="27">
      <c r="E266" t="s">
        <v>1756</v>
      </c>
      <c r="I266" s="170" ph="1"/>
    </row>
    <row r="267" spans="5:9" ht="27">
      <c r="I267" s="170" ph="1"/>
    </row>
    <row r="268" spans="5:9" ht="27">
      <c r="I268" s="170" ph="1"/>
    </row>
    <row r="269" spans="5:9" ht="27">
      <c r="I269" s="170" ph="1"/>
    </row>
    <row r="270" spans="5:9" ht="27">
      <c r="I270" s="170" ph="1"/>
    </row>
    <row r="271" spans="5:9" ht="27">
      <c r="I271" s="170" ph="1"/>
    </row>
    <row r="272" spans="5:9" ht="27">
      <c r="I272" s="170" ph="1"/>
    </row>
    <row r="273" spans="9:9" ht="27">
      <c r="I273" s="170" ph="1"/>
    </row>
    <row r="274" spans="9:9" ht="27">
      <c r="I274" s="170" ph="1"/>
    </row>
    <row r="275" spans="9:9" ht="27">
      <c r="I275" s="170" ph="1"/>
    </row>
    <row r="276" spans="9:9" ht="27">
      <c r="I276" s="170" ph="1"/>
    </row>
    <row r="277" spans="9:9" ht="27">
      <c r="I277" s="170" ph="1"/>
    </row>
    <row r="278" spans="9:9" ht="27">
      <c r="I278" s="170" ph="1"/>
    </row>
    <row r="279" spans="9:9" ht="27">
      <c r="I279" s="170" ph="1"/>
    </row>
    <row r="280" spans="9:9" ht="27">
      <c r="I280" s="170" ph="1"/>
    </row>
    <row r="281" spans="9:9" ht="27">
      <c r="I281" s="170" ph="1"/>
    </row>
    <row r="282" spans="9:9" ht="27">
      <c r="I282" s="170" ph="1"/>
    </row>
    <row r="283" spans="9:9" ht="27">
      <c r="I283" s="170" ph="1"/>
    </row>
    <row r="284" spans="9:9" ht="27">
      <c r="I284" s="170" ph="1"/>
    </row>
    <row r="285" spans="9:9" ht="27">
      <c r="I285" s="170" ph="1"/>
    </row>
    <row r="286" spans="9:9" ht="27">
      <c r="I286" s="170" ph="1"/>
    </row>
    <row r="287" spans="9:9" ht="27">
      <c r="I287" s="170" ph="1"/>
    </row>
    <row r="288" spans="9:9" ht="27">
      <c r="I288" s="170" ph="1"/>
    </row>
    <row r="289" spans="9:9" ht="27">
      <c r="I289" s="170" ph="1"/>
    </row>
    <row r="290" spans="9:9" ht="27">
      <c r="I290" s="170" ph="1"/>
    </row>
    <row r="291" spans="9:9" ht="27">
      <c r="I291" s="170" ph="1"/>
    </row>
    <row r="292" spans="9:9" ht="27">
      <c r="I292" s="170" ph="1"/>
    </row>
    <row r="293" spans="9:9" ht="27">
      <c r="I293" s="170" ph="1"/>
    </row>
    <row r="294" spans="9:9" ht="27">
      <c r="I294" s="170" ph="1"/>
    </row>
    <row r="295" spans="9:9" ht="27">
      <c r="I295" s="170" ph="1"/>
    </row>
    <row r="296" spans="9:9" ht="27">
      <c r="I296" s="170" ph="1"/>
    </row>
    <row r="297" spans="9:9" ht="27">
      <c r="I297" s="170" ph="1"/>
    </row>
    <row r="298" spans="9:9" ht="27">
      <c r="I298" s="170" ph="1"/>
    </row>
    <row r="299" spans="9:9" ht="27">
      <c r="I299" s="170" ph="1"/>
    </row>
    <row r="300" spans="9:9" ht="27">
      <c r="I300" s="170" ph="1"/>
    </row>
    <row r="301" spans="9:9" ht="27">
      <c r="I301" s="170" ph="1"/>
    </row>
    <row r="302" spans="9:9" ht="27">
      <c r="I302" s="170" ph="1"/>
    </row>
    <row r="303" spans="9:9" ht="27">
      <c r="I303" s="170" ph="1"/>
    </row>
    <row r="304" spans="9:9" ht="27">
      <c r="I304" s="170" ph="1"/>
    </row>
    <row r="305" spans="9:9" ht="27">
      <c r="I305" s="170" ph="1"/>
    </row>
    <row r="306" spans="9:9" ht="27">
      <c r="I306" s="170" ph="1"/>
    </row>
    <row r="307" spans="9:9" ht="27">
      <c r="I307" s="170" ph="1"/>
    </row>
    <row r="308" spans="9:9" ht="27">
      <c r="I308" s="170" ph="1"/>
    </row>
    <row r="309" spans="9:9" ht="27">
      <c r="I309" s="170" ph="1"/>
    </row>
    <row r="310" spans="9:9" ht="27">
      <c r="I310" s="170" ph="1"/>
    </row>
    <row r="311" spans="9:9" ht="27">
      <c r="I311" s="170" ph="1"/>
    </row>
    <row r="312" spans="9:9" ht="27">
      <c r="I312" s="170" ph="1"/>
    </row>
    <row r="313" spans="9:9" ht="27">
      <c r="I313" s="170" ph="1"/>
    </row>
    <row r="314" spans="9:9" ht="27">
      <c r="I314" s="170" ph="1"/>
    </row>
    <row r="315" spans="9:9" ht="27">
      <c r="I315" s="170" ph="1"/>
    </row>
    <row r="316" spans="9:9" ht="27">
      <c r="I316" s="170" ph="1"/>
    </row>
    <row r="317" spans="9:9" ht="27">
      <c r="I317" s="170" ph="1"/>
    </row>
    <row r="318" spans="9:9" ht="27">
      <c r="I318" s="170" ph="1"/>
    </row>
    <row r="319" spans="9:9" ht="27">
      <c r="I319" s="170" ph="1"/>
    </row>
    <row r="320" spans="9:9" ht="27">
      <c r="I320" s="170" ph="1"/>
    </row>
    <row r="321" spans="9:9" ht="27">
      <c r="I321" s="170" ph="1"/>
    </row>
    <row r="322" spans="9:9" ht="27">
      <c r="I322" s="170" ph="1"/>
    </row>
    <row r="323" spans="9:9" ht="27">
      <c r="I323" s="170" ph="1"/>
    </row>
    <row r="324" spans="9:9" ht="27">
      <c r="I324" s="170" ph="1"/>
    </row>
    <row r="325" spans="9:9" ht="27">
      <c r="I325" s="170" ph="1"/>
    </row>
    <row r="326" spans="9:9" ht="27">
      <c r="I326" s="170" ph="1"/>
    </row>
    <row r="327" spans="9:9" ht="27">
      <c r="I327" s="170" ph="1"/>
    </row>
    <row r="328" spans="9:9" ht="27">
      <c r="I328" s="170" ph="1"/>
    </row>
    <row r="329" spans="9:9" ht="27">
      <c r="I329" s="170" ph="1"/>
    </row>
    <row r="330" spans="9:9" ht="27">
      <c r="I330" s="170" ph="1"/>
    </row>
    <row r="331" spans="9:9" ht="27">
      <c r="I331" s="170" ph="1"/>
    </row>
    <row r="332" spans="9:9" ht="27">
      <c r="I332" s="170" ph="1"/>
    </row>
    <row r="333" spans="9:9" ht="27">
      <c r="I333" s="170" ph="1"/>
    </row>
    <row r="334" spans="9:9" ht="27">
      <c r="I334" s="170" ph="1"/>
    </row>
    <row r="335" spans="9:9" ht="27">
      <c r="I335" s="170" ph="1"/>
    </row>
    <row r="336" spans="9:9" ht="27">
      <c r="I336" s="170" ph="1"/>
    </row>
    <row r="337" spans="9:9" ht="27">
      <c r="I337" s="170" ph="1"/>
    </row>
    <row r="338" spans="9:9" ht="27">
      <c r="I338" s="170" ph="1"/>
    </row>
    <row r="339" spans="9:9" ht="27">
      <c r="I339" s="170" ph="1"/>
    </row>
    <row r="340" spans="9:9" ht="27">
      <c r="I340" s="170" ph="1"/>
    </row>
    <row r="341" spans="9:9" ht="27">
      <c r="I341" s="170" ph="1"/>
    </row>
    <row r="342" spans="9:9" ht="27">
      <c r="I342" s="170" ph="1"/>
    </row>
    <row r="343" spans="9:9" ht="27">
      <c r="I343" s="170" ph="1"/>
    </row>
    <row r="344" spans="9:9" ht="27">
      <c r="I344" s="170" ph="1"/>
    </row>
    <row r="345" spans="9:9" ht="27">
      <c r="I345" s="170" ph="1"/>
    </row>
    <row r="346" spans="9:9" ht="27">
      <c r="I346" s="170" ph="1"/>
    </row>
    <row r="347" spans="9:9" ht="27">
      <c r="I347" s="170" ph="1"/>
    </row>
    <row r="348" spans="9:9" ht="27">
      <c r="I348" s="170" ph="1"/>
    </row>
    <row r="349" spans="9:9" ht="27">
      <c r="I349" s="170" ph="1"/>
    </row>
    <row r="350" spans="9:9" ht="27">
      <c r="I350" s="170" ph="1"/>
    </row>
    <row r="351" spans="9:9" ht="27">
      <c r="I351" s="170" ph="1"/>
    </row>
    <row r="352" spans="9:9" ht="27">
      <c r="I352" s="170" ph="1"/>
    </row>
    <row r="353" spans="9:9" ht="27">
      <c r="I353" s="170" ph="1"/>
    </row>
    <row r="354" spans="9:9" ht="27">
      <c r="I354" s="170" ph="1"/>
    </row>
    <row r="355" spans="9:9" ht="27">
      <c r="I355" s="170" ph="1"/>
    </row>
    <row r="356" spans="9:9" ht="27">
      <c r="I356" s="170" ph="1"/>
    </row>
    <row r="357" spans="9:9" ht="27">
      <c r="I357" s="170" ph="1"/>
    </row>
    <row r="358" spans="9:9" ht="27">
      <c r="I358" s="170" ph="1"/>
    </row>
    <row r="359" spans="9:9" ht="27">
      <c r="I359" s="170" ph="1"/>
    </row>
    <row r="360" spans="9:9" ht="27">
      <c r="I360" s="170" ph="1"/>
    </row>
    <row r="361" spans="9:9" ht="27">
      <c r="I361" s="170" ph="1"/>
    </row>
    <row r="362" spans="9:9" ht="27">
      <c r="I362" s="170" ph="1"/>
    </row>
    <row r="363" spans="9:9" ht="27">
      <c r="I363" s="170" ph="1"/>
    </row>
    <row r="364" spans="9:9" ht="27">
      <c r="I364" s="170" ph="1"/>
    </row>
    <row r="365" spans="9:9" ht="27">
      <c r="I365" s="170" ph="1"/>
    </row>
    <row r="366" spans="9:9" ht="27">
      <c r="I366" s="170" ph="1"/>
    </row>
    <row r="367" spans="9:9" ht="27">
      <c r="I367" s="170" ph="1"/>
    </row>
    <row r="368" spans="9:9" ht="27">
      <c r="I368" s="170" ph="1"/>
    </row>
    <row r="369" spans="9:9" ht="27">
      <c r="I369" s="170" ph="1"/>
    </row>
    <row r="370" spans="9:9" ht="27">
      <c r="I370" s="170" ph="1"/>
    </row>
    <row r="371" spans="9:9" ht="27">
      <c r="I371" s="170" ph="1"/>
    </row>
    <row r="372" spans="9:9" ht="27">
      <c r="I372" s="170" ph="1"/>
    </row>
    <row r="373" spans="9:9" ht="27">
      <c r="I373" s="170" ph="1"/>
    </row>
    <row r="374" spans="9:9" ht="27">
      <c r="I374" s="170" ph="1"/>
    </row>
    <row r="375" spans="9:9" ht="27">
      <c r="I375" s="170" ph="1"/>
    </row>
    <row r="376" spans="9:9" ht="27">
      <c r="I376" s="170" ph="1"/>
    </row>
    <row r="377" spans="9:9" ht="27">
      <c r="I377" s="170" ph="1"/>
    </row>
    <row r="378" spans="9:9" ht="27">
      <c r="I378" s="170" ph="1"/>
    </row>
    <row r="379" spans="9:9" ht="27">
      <c r="I379" s="170" ph="1"/>
    </row>
    <row r="380" spans="9:9" ht="27">
      <c r="I380" s="170" ph="1"/>
    </row>
    <row r="381" spans="9:9" ht="27">
      <c r="I381" s="170" ph="1"/>
    </row>
    <row r="382" spans="9:9" ht="27">
      <c r="I382" s="170" ph="1"/>
    </row>
    <row r="383" spans="9:9" ht="27">
      <c r="I383" s="170" ph="1"/>
    </row>
    <row r="384" spans="9:9" ht="27">
      <c r="I384" s="170" ph="1"/>
    </row>
    <row r="385" spans="9:9" ht="27">
      <c r="I385" s="170" ph="1"/>
    </row>
    <row r="386" spans="9:9" ht="27">
      <c r="I386" s="170" ph="1"/>
    </row>
    <row r="387" spans="9:9" ht="27">
      <c r="I387" s="170" ph="1"/>
    </row>
    <row r="388" spans="9:9" ht="27">
      <c r="I388" s="170" ph="1"/>
    </row>
    <row r="389" spans="9:9" ht="27">
      <c r="I389" s="170" ph="1"/>
    </row>
    <row r="390" spans="9:9" ht="27">
      <c r="I390" s="170" ph="1"/>
    </row>
    <row r="391" spans="9:9" ht="27">
      <c r="I391" s="170" ph="1"/>
    </row>
    <row r="392" spans="9:9" ht="27">
      <c r="I392" s="170" ph="1"/>
    </row>
    <row r="393" spans="9:9" ht="27">
      <c r="I393" s="170" ph="1"/>
    </row>
    <row r="394" spans="9:9" ht="27">
      <c r="I394" s="170" ph="1"/>
    </row>
    <row r="395" spans="9:9" ht="27">
      <c r="I395" s="170" ph="1"/>
    </row>
    <row r="396" spans="9:9" ht="27">
      <c r="I396" s="170" ph="1"/>
    </row>
    <row r="397" spans="9:9" ht="27">
      <c r="I397" s="170" ph="1"/>
    </row>
    <row r="398" spans="9:9" ht="27">
      <c r="I398" s="170" ph="1"/>
    </row>
    <row r="399" spans="9:9" ht="27">
      <c r="I399" s="170" ph="1"/>
    </row>
    <row r="400" spans="9:9" ht="27">
      <c r="I400" s="170" ph="1"/>
    </row>
    <row r="401" spans="9:9" ht="27">
      <c r="I401" s="170" ph="1"/>
    </row>
    <row r="402" spans="9:9" ht="27">
      <c r="I402" s="170" ph="1"/>
    </row>
    <row r="403" spans="9:9" ht="27">
      <c r="I403" s="170" ph="1"/>
    </row>
    <row r="404" spans="9:9" ht="27">
      <c r="I404" s="170" ph="1"/>
    </row>
    <row r="405" spans="9:9" ht="27">
      <c r="I405" s="170" ph="1"/>
    </row>
    <row r="406" spans="9:9" ht="27">
      <c r="I406" s="170" ph="1"/>
    </row>
    <row r="407" spans="9:9" ht="27">
      <c r="I407" s="170" ph="1"/>
    </row>
    <row r="408" spans="9:9" ht="27">
      <c r="I408" s="170" ph="1"/>
    </row>
    <row r="409" spans="9:9" ht="27">
      <c r="I409" s="170" ph="1"/>
    </row>
    <row r="410" spans="9:9" ht="27">
      <c r="I410" s="170" ph="1"/>
    </row>
    <row r="411" spans="9:9" ht="27">
      <c r="I411" s="170" ph="1"/>
    </row>
    <row r="412" spans="9:9" ht="27">
      <c r="I412" s="170" ph="1"/>
    </row>
    <row r="413" spans="9:9" ht="27">
      <c r="I413" s="170" ph="1"/>
    </row>
    <row r="414" spans="9:9" ht="27">
      <c r="I414" s="170" ph="1"/>
    </row>
    <row r="415" spans="9:9" ht="27">
      <c r="I415" s="170" ph="1"/>
    </row>
    <row r="416" spans="9:9" ht="27">
      <c r="I416" s="170" ph="1"/>
    </row>
    <row r="417" spans="9:9" ht="27">
      <c r="I417" s="170" ph="1"/>
    </row>
    <row r="418" spans="9:9" ht="27">
      <c r="I418" s="170" ph="1"/>
    </row>
    <row r="419" spans="9:9" ht="27">
      <c r="I419" s="170" ph="1"/>
    </row>
    <row r="420" spans="9:9" ht="27">
      <c r="I420" s="170" ph="1"/>
    </row>
    <row r="421" spans="9:9" ht="27">
      <c r="I421" s="170" ph="1"/>
    </row>
    <row r="422" spans="9:9" ht="27">
      <c r="I422" s="170" ph="1"/>
    </row>
    <row r="423" spans="9:9" ht="27">
      <c r="I423" s="170" ph="1"/>
    </row>
    <row r="424" spans="9:9" ht="27">
      <c r="I424" s="170" ph="1"/>
    </row>
    <row r="425" spans="9:9" ht="27">
      <c r="I425" s="170" ph="1"/>
    </row>
    <row r="426" spans="9:9" ht="27">
      <c r="I426" s="170" ph="1"/>
    </row>
    <row r="427" spans="9:9" ht="27">
      <c r="I427" s="170" ph="1"/>
    </row>
    <row r="428" spans="9:9" ht="27">
      <c r="I428" s="170" ph="1"/>
    </row>
    <row r="429" spans="9:9" ht="27">
      <c r="I429" s="170" ph="1"/>
    </row>
    <row r="430" spans="9:9" ht="27">
      <c r="I430" s="170" ph="1"/>
    </row>
    <row r="431" spans="9:9" ht="27">
      <c r="I431" s="170" ph="1"/>
    </row>
    <row r="432" spans="9:9" ht="27">
      <c r="I432" s="170" ph="1"/>
    </row>
    <row r="433" spans="9:9" ht="27">
      <c r="I433" s="170" ph="1"/>
    </row>
    <row r="434" spans="9:9" ht="27">
      <c r="I434" s="170" ph="1"/>
    </row>
    <row r="435" spans="9:9" ht="27">
      <c r="I435" s="170" ph="1"/>
    </row>
    <row r="436" spans="9:9" ht="27">
      <c r="I436" s="170" ph="1"/>
    </row>
    <row r="437" spans="9:9" ht="27">
      <c r="I437" s="170" ph="1"/>
    </row>
    <row r="438" spans="9:9" ht="27">
      <c r="I438" s="170" ph="1"/>
    </row>
    <row r="439" spans="9:9" ht="27">
      <c r="I439" s="170" ph="1"/>
    </row>
    <row r="440" spans="9:9" ht="27">
      <c r="I440" s="170" ph="1"/>
    </row>
    <row r="441" spans="9:9" ht="27">
      <c r="I441" s="170" ph="1"/>
    </row>
    <row r="442" spans="9:9" ht="27">
      <c r="I442" s="170" ph="1"/>
    </row>
    <row r="443" spans="9:9" ht="27">
      <c r="I443" s="170" ph="1"/>
    </row>
    <row r="444" spans="9:9" ht="27">
      <c r="I444" s="170" ph="1"/>
    </row>
    <row r="445" spans="9:9" ht="27">
      <c r="I445" s="170" ph="1"/>
    </row>
    <row r="446" spans="9:9" ht="27">
      <c r="I446" s="170" ph="1"/>
    </row>
    <row r="447" spans="9:9" ht="27">
      <c r="I447" s="170" ph="1"/>
    </row>
    <row r="448" spans="9:9" ht="27">
      <c r="I448" s="170" ph="1"/>
    </row>
    <row r="449" spans="9:9" ht="27">
      <c r="I449" s="170" ph="1"/>
    </row>
    <row r="450" spans="9:9" ht="27">
      <c r="I450" s="170" ph="1"/>
    </row>
    <row r="451" spans="9:9" ht="27">
      <c r="I451" s="170" ph="1"/>
    </row>
    <row r="452" spans="9:9" ht="27">
      <c r="I452" s="170" ph="1"/>
    </row>
    <row r="453" spans="9:9" ht="27">
      <c r="I453" s="170" ph="1"/>
    </row>
    <row r="454" spans="9:9" ht="27">
      <c r="I454" s="170" ph="1"/>
    </row>
    <row r="455" spans="9:9" ht="27">
      <c r="I455" s="170" ph="1"/>
    </row>
    <row r="456" spans="9:9" ht="27">
      <c r="I456" s="170" ph="1"/>
    </row>
    <row r="457" spans="9:9" ht="27">
      <c r="I457" s="170" ph="1"/>
    </row>
    <row r="458" spans="9:9" ht="27">
      <c r="I458" s="170" ph="1"/>
    </row>
    <row r="459" spans="9:9" ht="27">
      <c r="I459" s="170" ph="1"/>
    </row>
    <row r="460" spans="9:9" ht="27">
      <c r="I460" s="170" ph="1"/>
    </row>
    <row r="461" spans="9:9" ht="27">
      <c r="I461" s="170" ph="1"/>
    </row>
    <row r="462" spans="9:9" ht="27">
      <c r="I462" s="170" ph="1"/>
    </row>
    <row r="463" spans="9:9" ht="27">
      <c r="I463" s="170" ph="1"/>
    </row>
    <row r="464" spans="9:9" ht="27">
      <c r="I464" s="170" ph="1"/>
    </row>
    <row r="465" spans="9:9" ht="27">
      <c r="I465" s="170" ph="1"/>
    </row>
    <row r="466" spans="9:9" ht="27">
      <c r="I466" s="170" ph="1"/>
    </row>
    <row r="467" spans="9:9" ht="27">
      <c r="I467" s="170" ph="1"/>
    </row>
    <row r="468" spans="9:9" ht="27">
      <c r="I468" s="170" ph="1"/>
    </row>
    <row r="469" spans="9:9" ht="27">
      <c r="I469" s="170" ph="1"/>
    </row>
    <row r="470" spans="9:9" ht="27">
      <c r="I470" s="170" ph="1"/>
    </row>
    <row r="471" spans="9:9" ht="27">
      <c r="I471" s="170" ph="1"/>
    </row>
    <row r="472" spans="9:9" ht="27">
      <c r="I472" s="170" ph="1"/>
    </row>
    <row r="473" spans="9:9" ht="27">
      <c r="I473" s="170" ph="1"/>
    </row>
    <row r="474" spans="9:9" ht="27">
      <c r="I474" s="170" ph="1"/>
    </row>
    <row r="475" spans="9:9" ht="27">
      <c r="I475" s="170" ph="1"/>
    </row>
    <row r="476" spans="9:9" ht="27">
      <c r="I476" s="170" ph="1"/>
    </row>
    <row r="477" spans="9:9" ht="27">
      <c r="I477" s="170" ph="1"/>
    </row>
    <row r="478" spans="9:9" ht="27">
      <c r="I478" s="170" ph="1"/>
    </row>
    <row r="479" spans="9:9" ht="27">
      <c r="I479" s="170" ph="1"/>
    </row>
    <row r="480" spans="9:9" ht="27">
      <c r="I480" s="170" ph="1"/>
    </row>
    <row r="481" spans="9:9" ht="27">
      <c r="I481" s="170" ph="1"/>
    </row>
    <row r="482" spans="9:9" ht="27">
      <c r="I482" s="170" ph="1"/>
    </row>
    <row r="483" spans="9:9" ht="27">
      <c r="I483" s="170" ph="1"/>
    </row>
    <row r="484" spans="9:9" ht="27">
      <c r="I484" s="170" ph="1"/>
    </row>
    <row r="485" spans="9:9" ht="27">
      <c r="I485" s="170" ph="1"/>
    </row>
    <row r="486" spans="9:9" ht="27">
      <c r="I486" s="170" ph="1"/>
    </row>
    <row r="487" spans="9:9" ht="27">
      <c r="I487" s="170" ph="1"/>
    </row>
    <row r="488" spans="9:9" ht="27">
      <c r="I488" s="170" ph="1"/>
    </row>
    <row r="489" spans="9:9" ht="27">
      <c r="I489" s="170" ph="1"/>
    </row>
    <row r="490" spans="9:9" ht="27">
      <c r="I490" s="170" ph="1"/>
    </row>
    <row r="491" spans="9:9" ht="27">
      <c r="I491" s="170" ph="1"/>
    </row>
    <row r="492" spans="9:9" ht="27">
      <c r="I492" s="170" ph="1"/>
    </row>
    <row r="493" spans="9:9" ht="27">
      <c r="I493" s="170" ph="1"/>
    </row>
    <row r="494" spans="9:9" ht="27">
      <c r="I494" s="170" ph="1"/>
    </row>
    <row r="495" spans="9:9" ht="27">
      <c r="I495" s="170" ph="1"/>
    </row>
    <row r="496" spans="9:9" ht="27">
      <c r="I496" s="170" ph="1"/>
    </row>
    <row r="497" spans="9:9" ht="27">
      <c r="I497" s="170" ph="1"/>
    </row>
    <row r="498" spans="9:9" ht="27">
      <c r="I498" s="170" ph="1"/>
    </row>
    <row r="499" spans="9:9" ht="27">
      <c r="I499" s="170" ph="1"/>
    </row>
    <row r="500" spans="9:9" ht="27">
      <c r="I500" s="170" ph="1"/>
    </row>
    <row r="501" spans="9:9" ht="27">
      <c r="I501" s="170" ph="1"/>
    </row>
    <row r="502" spans="9:9" ht="27">
      <c r="I502" s="170" ph="1"/>
    </row>
    <row r="503" spans="9:9" ht="27">
      <c r="I503" s="170" ph="1"/>
    </row>
    <row r="504" spans="9:9" ht="27">
      <c r="I504" s="170" ph="1"/>
    </row>
    <row r="505" spans="9:9" ht="27">
      <c r="I505" s="170" ph="1"/>
    </row>
    <row r="506" spans="9:9" ht="27">
      <c r="I506" s="170" ph="1"/>
    </row>
    <row r="507" spans="9:9" ht="27">
      <c r="I507" s="170" ph="1"/>
    </row>
    <row r="508" spans="9:9" ht="27">
      <c r="I508" s="170" ph="1"/>
    </row>
    <row r="509" spans="9:9" ht="27">
      <c r="I509" s="170" ph="1"/>
    </row>
    <row r="510" spans="9:9" ht="27">
      <c r="I510" s="170" ph="1"/>
    </row>
    <row r="511" spans="9:9" ht="27">
      <c r="I511" s="170" ph="1"/>
    </row>
    <row r="512" spans="9:9" ht="27">
      <c r="I512" s="170" ph="1"/>
    </row>
    <row r="513" spans="9:9" ht="27">
      <c r="I513" s="170" ph="1"/>
    </row>
    <row r="514" spans="9:9" ht="27">
      <c r="I514" s="170" ph="1"/>
    </row>
    <row r="515" spans="9:9" ht="27">
      <c r="I515" s="170" ph="1"/>
    </row>
    <row r="516" spans="9:9" ht="27">
      <c r="I516" s="170" ph="1"/>
    </row>
    <row r="517" spans="9:9" ht="27">
      <c r="I517" s="170" ph="1"/>
    </row>
    <row r="518" spans="9:9" ht="27">
      <c r="I518" s="170" ph="1"/>
    </row>
    <row r="519" spans="9:9" ht="27">
      <c r="I519" s="170" ph="1"/>
    </row>
    <row r="520" spans="9:9" ht="27">
      <c r="I520" s="170" ph="1"/>
    </row>
    <row r="521" spans="9:9" ht="27">
      <c r="I521" s="170" ph="1"/>
    </row>
    <row r="522" spans="9:9" ht="27">
      <c r="I522" s="170" ph="1"/>
    </row>
    <row r="523" spans="9:9" ht="27">
      <c r="I523" s="170" ph="1"/>
    </row>
    <row r="524" spans="9:9" ht="27">
      <c r="I524" s="170" ph="1"/>
    </row>
    <row r="525" spans="9:9" ht="27">
      <c r="I525" s="170" ph="1"/>
    </row>
    <row r="526" spans="9:9" ht="27">
      <c r="I526" s="170" ph="1"/>
    </row>
    <row r="527" spans="9:9" ht="27">
      <c r="I527" s="170" ph="1"/>
    </row>
    <row r="528" spans="9:9" ht="27">
      <c r="I528" s="170" ph="1"/>
    </row>
    <row r="529" spans="9:9" ht="27">
      <c r="I529" s="170" ph="1"/>
    </row>
    <row r="530" spans="9:9" ht="27">
      <c r="I530" s="170" ph="1"/>
    </row>
    <row r="531" spans="9:9" ht="27">
      <c r="I531" s="170" ph="1"/>
    </row>
    <row r="532" spans="9:9" ht="27">
      <c r="I532" s="170" ph="1"/>
    </row>
    <row r="533" spans="9:9" ht="27">
      <c r="I533" s="170" ph="1"/>
    </row>
    <row r="534" spans="9:9" ht="27">
      <c r="I534" s="170" ph="1"/>
    </row>
    <row r="535" spans="9:9" ht="27">
      <c r="I535" s="170" ph="1"/>
    </row>
    <row r="536" spans="9:9" ht="27">
      <c r="I536" s="170" ph="1"/>
    </row>
    <row r="537" spans="9:9" ht="27">
      <c r="I537" s="170" ph="1"/>
    </row>
    <row r="538" spans="9:9" ht="27">
      <c r="I538" s="170" ph="1"/>
    </row>
    <row r="539" spans="9:9" ht="27">
      <c r="I539" s="170" ph="1"/>
    </row>
    <row r="540" spans="9:9" ht="27">
      <c r="I540" s="170" ph="1"/>
    </row>
    <row r="541" spans="9:9" ht="27">
      <c r="I541" s="170" ph="1"/>
    </row>
    <row r="542" spans="9:9" ht="27">
      <c r="I542" s="170" ph="1"/>
    </row>
    <row r="543" spans="9:9" ht="27">
      <c r="I543" s="170" ph="1"/>
    </row>
    <row r="544" spans="9:9" ht="27">
      <c r="I544" s="170" ph="1"/>
    </row>
    <row r="545" spans="9:9" ht="27">
      <c r="I545" s="170" ph="1"/>
    </row>
    <row r="546" spans="9:9" ht="27">
      <c r="I546" s="170" ph="1"/>
    </row>
    <row r="547" spans="9:9" ht="27">
      <c r="I547" s="170" ph="1"/>
    </row>
    <row r="548" spans="9:9" ht="27">
      <c r="I548" s="170" ph="1"/>
    </row>
    <row r="549" spans="9:9" ht="27">
      <c r="I549" s="170" ph="1"/>
    </row>
    <row r="550" spans="9:9" ht="27">
      <c r="I550" s="170" ph="1"/>
    </row>
    <row r="551" spans="9:9" ht="27">
      <c r="I551" s="170" ph="1"/>
    </row>
    <row r="552" spans="9:9" ht="27">
      <c r="I552" s="170" ph="1"/>
    </row>
    <row r="553" spans="9:9" ht="27">
      <c r="I553" s="170" ph="1"/>
    </row>
    <row r="554" spans="9:9" ht="27">
      <c r="I554" s="170" ph="1"/>
    </row>
    <row r="555" spans="9:9" ht="27">
      <c r="I555" s="170" ph="1"/>
    </row>
    <row r="556" spans="9:9" ht="27">
      <c r="I556" s="170" ph="1"/>
    </row>
    <row r="557" spans="9:9" ht="27">
      <c r="I557" s="170" ph="1"/>
    </row>
    <row r="558" spans="9:9" ht="27">
      <c r="I558" s="170" ph="1"/>
    </row>
    <row r="559" spans="9:9" ht="27">
      <c r="I559" s="170" ph="1"/>
    </row>
    <row r="560" spans="9:9" ht="27">
      <c r="I560" s="170" ph="1"/>
    </row>
    <row r="561" spans="9:9" ht="27">
      <c r="I561" s="170" ph="1"/>
    </row>
    <row r="562" spans="9:9" ht="27">
      <c r="I562" s="170" ph="1"/>
    </row>
    <row r="563" spans="9:9" ht="27">
      <c r="I563" s="170" ph="1"/>
    </row>
    <row r="564" spans="9:9" ht="27">
      <c r="I564" s="170" ph="1"/>
    </row>
    <row r="565" spans="9:9" ht="27">
      <c r="I565" s="170" ph="1"/>
    </row>
    <row r="566" spans="9:9" ht="27">
      <c r="I566" s="170" ph="1"/>
    </row>
    <row r="567" spans="9:9" ht="27">
      <c r="I567" s="170" ph="1"/>
    </row>
    <row r="568" spans="9:9" ht="27">
      <c r="I568" s="170" ph="1"/>
    </row>
    <row r="569" spans="9:9" ht="27">
      <c r="I569" s="170" ph="1"/>
    </row>
    <row r="570" spans="9:9" ht="27">
      <c r="I570" s="170" ph="1"/>
    </row>
    <row r="571" spans="9:9" ht="27">
      <c r="I571" s="170" ph="1"/>
    </row>
    <row r="572" spans="9:9" ht="27">
      <c r="I572" s="170" ph="1"/>
    </row>
    <row r="573" spans="9:9" ht="27">
      <c r="I573" s="170" ph="1"/>
    </row>
    <row r="574" spans="9:9" ht="27">
      <c r="I574" s="170" ph="1"/>
    </row>
    <row r="575" spans="9:9" ht="27">
      <c r="I575" s="170" ph="1"/>
    </row>
    <row r="576" spans="9:9" ht="27">
      <c r="I576" s="170" ph="1"/>
    </row>
    <row r="577" spans="9:9" ht="27">
      <c r="I577" s="170" ph="1"/>
    </row>
    <row r="578" spans="9:9" ht="27">
      <c r="I578" s="170" ph="1"/>
    </row>
    <row r="579" spans="9:9" ht="27">
      <c r="I579" s="170" ph="1"/>
    </row>
    <row r="580" spans="9:9" ht="27">
      <c r="I580" s="170" ph="1"/>
    </row>
    <row r="581" spans="9:9" ht="27">
      <c r="I581" s="170" ph="1"/>
    </row>
    <row r="582" spans="9:9" ht="27">
      <c r="I582" s="170" ph="1"/>
    </row>
    <row r="583" spans="9:9" ht="27">
      <c r="I583" s="170" ph="1"/>
    </row>
    <row r="584" spans="9:9" ht="27">
      <c r="I584" s="170" ph="1"/>
    </row>
    <row r="585" spans="9:9" ht="27">
      <c r="I585" s="170" ph="1"/>
    </row>
    <row r="586" spans="9:9" ht="27">
      <c r="I586" s="170" ph="1"/>
    </row>
    <row r="587" spans="9:9" ht="27">
      <c r="I587" s="170" ph="1"/>
    </row>
    <row r="588" spans="9:9" ht="27">
      <c r="I588" s="170" ph="1"/>
    </row>
    <row r="589" spans="9:9" ht="27">
      <c r="I589" s="170" ph="1"/>
    </row>
    <row r="590" spans="9:9" ht="27">
      <c r="I590" s="170" ph="1"/>
    </row>
    <row r="591" spans="9:9" ht="27">
      <c r="I591" s="170" ph="1"/>
    </row>
    <row r="592" spans="9:9" ht="27">
      <c r="I592" s="170" ph="1"/>
    </row>
    <row r="593" spans="9:9" ht="27">
      <c r="I593" s="170" ph="1"/>
    </row>
    <row r="594" spans="9:9" ht="27">
      <c r="I594" s="170" ph="1"/>
    </row>
    <row r="595" spans="9:9" ht="27">
      <c r="I595" s="170" ph="1"/>
    </row>
    <row r="596" spans="9:9" ht="27">
      <c r="I596" s="170" ph="1"/>
    </row>
    <row r="597" spans="9:9" ht="27">
      <c r="I597" s="170" ph="1"/>
    </row>
    <row r="598" spans="9:9" ht="27">
      <c r="I598" s="170" ph="1"/>
    </row>
    <row r="599" spans="9:9" ht="27">
      <c r="I599" s="170" ph="1"/>
    </row>
    <row r="600" spans="9:9" ht="27">
      <c r="I600" s="170" ph="1"/>
    </row>
    <row r="601" spans="9:9" ht="27">
      <c r="I601" s="170" ph="1"/>
    </row>
    <row r="602" spans="9:9" ht="27">
      <c r="I602" s="170" ph="1"/>
    </row>
    <row r="603" spans="9:9" ht="27">
      <c r="I603" s="170" ph="1"/>
    </row>
    <row r="604" spans="9:9" ht="27">
      <c r="I604" s="170" ph="1"/>
    </row>
    <row r="605" spans="9:9" ht="27">
      <c r="I605" s="170" ph="1"/>
    </row>
    <row r="606" spans="9:9" ht="27">
      <c r="I606" s="170" ph="1"/>
    </row>
    <row r="607" spans="9:9" ht="27">
      <c r="I607" s="170" ph="1"/>
    </row>
    <row r="608" spans="9:9" ht="27">
      <c r="I608" s="170" ph="1"/>
    </row>
    <row r="609" spans="9:9" ht="27">
      <c r="I609" s="170" ph="1"/>
    </row>
    <row r="610" spans="9:9" ht="27">
      <c r="I610" s="170" ph="1"/>
    </row>
    <row r="611" spans="9:9" ht="27">
      <c r="I611" s="170" ph="1"/>
    </row>
    <row r="612" spans="9:9" ht="27">
      <c r="I612" s="170" ph="1"/>
    </row>
    <row r="613" spans="9:9" ht="27">
      <c r="I613" s="170" ph="1"/>
    </row>
    <row r="614" spans="9:9" ht="27">
      <c r="I614" s="170" ph="1"/>
    </row>
    <row r="615" spans="9:9" ht="27">
      <c r="I615" s="170" ph="1"/>
    </row>
    <row r="616" spans="9:9" ht="27">
      <c r="I616" s="170" ph="1"/>
    </row>
    <row r="617" spans="9:9" ht="27">
      <c r="I617" s="170" ph="1"/>
    </row>
    <row r="618" spans="9:9" ht="27">
      <c r="I618" s="170" ph="1"/>
    </row>
    <row r="619" spans="9:9" ht="27">
      <c r="I619" s="170" ph="1"/>
    </row>
    <row r="620" spans="9:9" ht="27">
      <c r="I620" s="170" ph="1"/>
    </row>
    <row r="621" spans="9:9" ht="27">
      <c r="I621" s="170" ph="1"/>
    </row>
    <row r="622" spans="9:9" ht="27">
      <c r="I622" s="170" ph="1"/>
    </row>
    <row r="623" spans="9:9" ht="27">
      <c r="I623" s="170" ph="1"/>
    </row>
    <row r="624" spans="9:9" ht="27">
      <c r="I624" s="170" ph="1"/>
    </row>
    <row r="625" spans="9:9" ht="27">
      <c r="I625" s="170" ph="1"/>
    </row>
    <row r="626" spans="9:9" ht="27">
      <c r="I626" s="170" ph="1"/>
    </row>
    <row r="627" spans="9:9" ht="27">
      <c r="I627" s="170" ph="1"/>
    </row>
    <row r="628" spans="9:9" ht="27">
      <c r="I628" s="170" ph="1"/>
    </row>
    <row r="629" spans="9:9" ht="27">
      <c r="I629" s="170" ph="1"/>
    </row>
    <row r="630" spans="9:9" ht="27">
      <c r="I630" s="170" ph="1"/>
    </row>
    <row r="631" spans="9:9" ht="27">
      <c r="I631" s="170" ph="1"/>
    </row>
    <row r="632" spans="9:9" ht="27">
      <c r="I632" s="170" ph="1"/>
    </row>
    <row r="633" spans="9:9" ht="27">
      <c r="I633" s="170" ph="1"/>
    </row>
    <row r="634" spans="9:9" ht="27">
      <c r="I634" s="170" ph="1"/>
    </row>
    <row r="635" spans="9:9" ht="27">
      <c r="I635" s="170" ph="1"/>
    </row>
    <row r="636" spans="9:9" ht="27">
      <c r="I636" s="170" ph="1"/>
    </row>
    <row r="637" spans="9:9" ht="27">
      <c r="I637" s="170" ph="1"/>
    </row>
    <row r="638" spans="9:9" ht="27">
      <c r="I638" s="170" ph="1"/>
    </row>
    <row r="639" spans="9:9" ht="27">
      <c r="I639" s="170" ph="1"/>
    </row>
    <row r="640" spans="9:9" ht="27">
      <c r="I640" s="170" ph="1"/>
    </row>
    <row r="641" spans="9:9" ht="27">
      <c r="I641" s="170" ph="1"/>
    </row>
    <row r="642" spans="9:9" ht="27">
      <c r="I642" s="170" ph="1"/>
    </row>
    <row r="643" spans="9:9" ht="27">
      <c r="I643" s="170" ph="1"/>
    </row>
    <row r="644" spans="9:9" ht="27">
      <c r="I644" s="170" ph="1"/>
    </row>
    <row r="645" spans="9:9" ht="27">
      <c r="I645" s="170" ph="1"/>
    </row>
    <row r="646" spans="9:9" ht="27">
      <c r="I646" s="170" ph="1"/>
    </row>
    <row r="647" spans="9:9" ht="27">
      <c r="I647" s="170" ph="1"/>
    </row>
    <row r="648" spans="9:9" ht="27">
      <c r="I648" s="170" ph="1"/>
    </row>
    <row r="649" spans="9:9" ht="27">
      <c r="I649" s="170" ph="1"/>
    </row>
    <row r="650" spans="9:9" ht="27">
      <c r="I650" s="170" ph="1"/>
    </row>
    <row r="651" spans="9:9" ht="27">
      <c r="I651" s="170" ph="1"/>
    </row>
    <row r="652" spans="9:9" ht="27">
      <c r="I652" s="170" ph="1"/>
    </row>
    <row r="653" spans="9:9" ht="27">
      <c r="I653" s="170" ph="1"/>
    </row>
    <row r="654" spans="9:9" ht="27">
      <c r="I654" s="170" ph="1"/>
    </row>
    <row r="655" spans="9:9" ht="27">
      <c r="I655" s="170" ph="1"/>
    </row>
    <row r="656" spans="9:9" ht="27">
      <c r="I656" s="170" ph="1"/>
    </row>
    <row r="657" spans="9:9" ht="27">
      <c r="I657" s="170" ph="1"/>
    </row>
    <row r="658" spans="9:9" ht="27">
      <c r="I658" s="170" ph="1"/>
    </row>
    <row r="659" spans="9:9" ht="27">
      <c r="I659" s="170" ph="1"/>
    </row>
    <row r="660" spans="9:9" ht="27">
      <c r="I660" s="170" ph="1"/>
    </row>
    <row r="661" spans="9:9" ht="27">
      <c r="I661" s="170" ph="1"/>
    </row>
    <row r="662" spans="9:9" ht="27">
      <c r="I662" s="170" ph="1"/>
    </row>
    <row r="663" spans="9:9" ht="27">
      <c r="I663" s="170" ph="1"/>
    </row>
    <row r="664" spans="9:9" ht="27">
      <c r="I664" s="170" ph="1"/>
    </row>
    <row r="665" spans="9:9" ht="27">
      <c r="I665" s="170" ph="1"/>
    </row>
    <row r="666" spans="9:9" ht="27">
      <c r="I666" s="170" ph="1"/>
    </row>
    <row r="667" spans="9:9" ht="27">
      <c r="I667" s="170" ph="1"/>
    </row>
    <row r="668" spans="9:9" ht="27">
      <c r="I668" s="170" ph="1"/>
    </row>
    <row r="669" spans="9:9" ht="27">
      <c r="I669" s="170" ph="1"/>
    </row>
    <row r="670" spans="9:9" ht="27">
      <c r="I670" s="170" ph="1"/>
    </row>
    <row r="671" spans="9:9" ht="27">
      <c r="I671" s="170" ph="1"/>
    </row>
    <row r="672" spans="9:9" ht="27">
      <c r="I672" s="170" ph="1"/>
    </row>
    <row r="673" spans="9:9" ht="27">
      <c r="I673" s="170" ph="1"/>
    </row>
    <row r="674" spans="9:9" ht="27">
      <c r="I674" s="170" ph="1"/>
    </row>
    <row r="675" spans="9:9" ht="27">
      <c r="I675" s="170" ph="1"/>
    </row>
    <row r="676" spans="9:9" ht="27">
      <c r="I676" s="170" ph="1"/>
    </row>
    <row r="677" spans="9:9" ht="27">
      <c r="I677" s="170" ph="1"/>
    </row>
    <row r="678" spans="9:9" ht="27">
      <c r="I678" s="170" ph="1"/>
    </row>
    <row r="679" spans="9:9" ht="27">
      <c r="I679" s="170" ph="1"/>
    </row>
    <row r="680" spans="9:9" ht="27">
      <c r="I680" s="170" ph="1"/>
    </row>
    <row r="681" spans="9:9" ht="27">
      <c r="I681" s="170" ph="1"/>
    </row>
    <row r="682" spans="9:9" ht="27">
      <c r="I682" s="170" ph="1"/>
    </row>
    <row r="683" spans="9:9" ht="27">
      <c r="I683" s="170" ph="1"/>
    </row>
    <row r="684" spans="9:9" ht="27">
      <c r="I684" s="170" ph="1"/>
    </row>
    <row r="685" spans="9:9" ht="27">
      <c r="I685" s="170" ph="1"/>
    </row>
    <row r="686" spans="9:9" ht="27">
      <c r="I686" s="170" ph="1"/>
    </row>
    <row r="687" spans="9:9" ht="27">
      <c r="I687" s="170" ph="1"/>
    </row>
    <row r="688" spans="9:9" ht="27">
      <c r="I688" s="170" ph="1"/>
    </row>
    <row r="689" spans="9:9" ht="27">
      <c r="I689" s="170" ph="1"/>
    </row>
    <row r="690" spans="9:9" ht="27">
      <c r="I690" s="170" ph="1"/>
    </row>
    <row r="691" spans="9:9" ht="27">
      <c r="I691" s="170" ph="1"/>
    </row>
    <row r="692" spans="9:9" ht="27">
      <c r="I692" s="170" ph="1"/>
    </row>
    <row r="693" spans="9:9" ht="27">
      <c r="I693" s="170" ph="1"/>
    </row>
    <row r="694" spans="9:9" ht="27">
      <c r="I694" s="170" ph="1"/>
    </row>
    <row r="695" spans="9:9" ht="27">
      <c r="I695" s="170" ph="1"/>
    </row>
    <row r="696" spans="9:9" ht="27">
      <c r="I696" s="170" ph="1"/>
    </row>
    <row r="697" spans="9:9" ht="27">
      <c r="I697" s="170" ph="1"/>
    </row>
    <row r="698" spans="9:9" ht="27">
      <c r="I698" s="170" ph="1"/>
    </row>
    <row r="699" spans="9:9" ht="27">
      <c r="I699" s="170" ph="1"/>
    </row>
    <row r="700" spans="9:9" ht="27">
      <c r="I700" s="170" ph="1"/>
    </row>
    <row r="701" spans="9:9" ht="27">
      <c r="I701" s="170" ph="1"/>
    </row>
    <row r="702" spans="9:9" ht="27">
      <c r="I702" s="170" ph="1"/>
    </row>
    <row r="703" spans="9:9" ht="27">
      <c r="I703" s="170" ph="1"/>
    </row>
    <row r="704" spans="9:9" ht="27">
      <c r="I704" s="170" ph="1"/>
    </row>
    <row r="705" spans="9:9" ht="27">
      <c r="I705" s="170" ph="1"/>
    </row>
    <row r="706" spans="9:9" ht="27">
      <c r="I706" s="170" ph="1"/>
    </row>
    <row r="707" spans="9:9" ht="27">
      <c r="I707" s="170" ph="1"/>
    </row>
    <row r="708" spans="9:9" ht="27">
      <c r="I708" s="170" ph="1"/>
    </row>
    <row r="709" spans="9:9" ht="27">
      <c r="I709" s="170" ph="1"/>
    </row>
    <row r="710" spans="9:9" ht="27">
      <c r="I710" s="170" ph="1"/>
    </row>
    <row r="711" spans="9:9" ht="27">
      <c r="I711" s="170" ph="1"/>
    </row>
    <row r="712" spans="9:9" ht="27">
      <c r="I712" s="170" ph="1"/>
    </row>
    <row r="713" spans="9:9" ht="27">
      <c r="I713" s="170" ph="1"/>
    </row>
    <row r="714" spans="9:9" ht="27">
      <c r="I714" s="170" ph="1"/>
    </row>
    <row r="715" spans="9:9" ht="27">
      <c r="I715" s="170" ph="1"/>
    </row>
    <row r="716" spans="9:9" ht="27">
      <c r="I716" s="170" ph="1"/>
    </row>
    <row r="717" spans="9:9" ht="27">
      <c r="I717" s="170" ph="1"/>
    </row>
    <row r="718" spans="9:9" ht="27">
      <c r="I718" s="170" ph="1"/>
    </row>
    <row r="719" spans="9:9" ht="27">
      <c r="I719" s="170" ph="1"/>
    </row>
    <row r="720" spans="9:9" ht="27">
      <c r="I720" s="170" ph="1"/>
    </row>
    <row r="721" spans="9:9" ht="27">
      <c r="I721" s="170" ph="1"/>
    </row>
    <row r="722" spans="9:9" ht="27">
      <c r="I722" s="170" ph="1"/>
    </row>
    <row r="723" spans="9:9" ht="27">
      <c r="I723" s="170" ph="1"/>
    </row>
    <row r="724" spans="9:9" ht="27">
      <c r="I724" s="170" ph="1"/>
    </row>
    <row r="725" spans="9:9" ht="27">
      <c r="I725" s="170" ph="1"/>
    </row>
    <row r="726" spans="9:9" ht="27">
      <c r="I726" s="170" ph="1"/>
    </row>
    <row r="727" spans="9:9" ht="27">
      <c r="I727" s="170" ph="1"/>
    </row>
    <row r="728" spans="9:9" ht="27">
      <c r="I728" s="170" ph="1"/>
    </row>
    <row r="729" spans="9:9" ht="27">
      <c r="I729" s="170" ph="1"/>
    </row>
    <row r="730" spans="9:9" ht="27">
      <c r="I730" s="170" ph="1"/>
    </row>
    <row r="731" spans="9:9" ht="27">
      <c r="I731" s="170" ph="1"/>
    </row>
    <row r="732" spans="9:9" ht="27">
      <c r="I732" s="170" ph="1"/>
    </row>
    <row r="733" spans="9:9" ht="27">
      <c r="I733" s="170" ph="1"/>
    </row>
    <row r="734" spans="9:9" ht="27">
      <c r="I734" s="170" ph="1"/>
    </row>
    <row r="735" spans="9:9" ht="27">
      <c r="I735" s="170" ph="1"/>
    </row>
    <row r="736" spans="9:9" ht="27">
      <c r="I736" s="170" ph="1"/>
    </row>
    <row r="737" spans="9:9" ht="27">
      <c r="I737" s="170" ph="1"/>
    </row>
    <row r="738" spans="9:9" ht="27">
      <c r="I738" s="170" ph="1"/>
    </row>
    <row r="739" spans="9:9" ht="27">
      <c r="I739" s="170" ph="1"/>
    </row>
    <row r="740" spans="9:9" ht="27">
      <c r="I740" s="170" ph="1"/>
    </row>
    <row r="741" spans="9:9" ht="27">
      <c r="I741" s="170" ph="1"/>
    </row>
    <row r="742" spans="9:9" ht="27">
      <c r="I742" s="170" ph="1"/>
    </row>
    <row r="743" spans="9:9" ht="27">
      <c r="I743" s="170" ph="1"/>
    </row>
    <row r="744" spans="9:9" ht="27">
      <c r="I744" s="170" ph="1"/>
    </row>
    <row r="745" spans="9:9" ht="27">
      <c r="I745" s="170" ph="1"/>
    </row>
    <row r="746" spans="9:9" ht="27">
      <c r="I746" s="170" ph="1"/>
    </row>
    <row r="747" spans="9:9" ht="27">
      <c r="I747" s="170" ph="1"/>
    </row>
    <row r="748" spans="9:9" ht="27">
      <c r="I748" s="170" ph="1"/>
    </row>
    <row r="749" spans="9:9" ht="27">
      <c r="I749" s="170" ph="1"/>
    </row>
    <row r="750" spans="9:9" ht="27">
      <c r="I750" s="170" ph="1"/>
    </row>
    <row r="751" spans="9:9" ht="27">
      <c r="I751" s="170" ph="1"/>
    </row>
    <row r="752" spans="9:9" ht="27">
      <c r="I752" s="170" ph="1"/>
    </row>
    <row r="753" spans="9:9" ht="27">
      <c r="I753" s="170" ph="1"/>
    </row>
    <row r="754" spans="9:9" ht="27">
      <c r="I754" s="170" ph="1"/>
    </row>
    <row r="755" spans="9:9" ht="27">
      <c r="I755" s="170" ph="1"/>
    </row>
    <row r="756" spans="9:9" ht="27">
      <c r="I756" s="170" ph="1"/>
    </row>
    <row r="757" spans="9:9" ht="27">
      <c r="I757" s="170" ph="1"/>
    </row>
    <row r="758" spans="9:9" ht="27">
      <c r="I758" s="170" ph="1"/>
    </row>
    <row r="759" spans="9:9" ht="27">
      <c r="I759" s="170" ph="1"/>
    </row>
    <row r="760" spans="9:9" ht="27">
      <c r="I760" s="170" ph="1"/>
    </row>
    <row r="761" spans="9:9" ht="27">
      <c r="I761" s="170" ph="1"/>
    </row>
    <row r="762" spans="9:9" ht="27">
      <c r="I762" s="170" ph="1"/>
    </row>
    <row r="763" spans="9:9" ht="27">
      <c r="I763" s="170" ph="1"/>
    </row>
    <row r="764" spans="9:9" ht="27">
      <c r="I764" s="170" ph="1"/>
    </row>
    <row r="765" spans="9:9" ht="27">
      <c r="I765" s="170" ph="1"/>
    </row>
    <row r="766" spans="9:9" ht="27">
      <c r="I766" s="170" ph="1"/>
    </row>
    <row r="767" spans="9:9" ht="27">
      <c r="I767" s="170" ph="1"/>
    </row>
    <row r="768" spans="9:9" ht="27">
      <c r="I768" s="170" ph="1"/>
    </row>
    <row r="769" spans="9:9" ht="27">
      <c r="I769" s="170" ph="1"/>
    </row>
    <row r="770" spans="9:9" ht="27">
      <c r="I770" s="170" ph="1"/>
    </row>
    <row r="771" spans="9:9" ht="27">
      <c r="I771" s="170" ph="1"/>
    </row>
    <row r="772" spans="9:9" ht="27">
      <c r="I772" s="170" ph="1"/>
    </row>
    <row r="773" spans="9:9" ht="27">
      <c r="I773" s="170" ph="1"/>
    </row>
    <row r="774" spans="9:9" ht="27">
      <c r="I774" s="170" ph="1"/>
    </row>
    <row r="775" spans="9:9" ht="27">
      <c r="I775" s="170" ph="1"/>
    </row>
    <row r="776" spans="9:9" ht="27">
      <c r="I776" s="170" ph="1"/>
    </row>
    <row r="777" spans="9:9" ht="27">
      <c r="I777" s="170" ph="1"/>
    </row>
    <row r="778" spans="9:9" ht="27">
      <c r="I778" s="170" ph="1"/>
    </row>
    <row r="779" spans="9:9" ht="27">
      <c r="I779" s="170" ph="1"/>
    </row>
    <row r="780" spans="9:9" ht="27">
      <c r="I780" s="170" ph="1"/>
    </row>
    <row r="781" spans="9:9" ht="27">
      <c r="I781" s="170" ph="1"/>
    </row>
    <row r="782" spans="9:9" ht="27">
      <c r="I782" s="170" ph="1"/>
    </row>
    <row r="783" spans="9:9" ht="27">
      <c r="I783" s="170" ph="1"/>
    </row>
    <row r="784" spans="9:9" ht="27">
      <c r="I784" s="170" ph="1"/>
    </row>
    <row r="785" spans="9:9" ht="27">
      <c r="I785" s="170" ph="1"/>
    </row>
    <row r="786" spans="9:9" ht="27">
      <c r="I786" s="170" ph="1"/>
    </row>
    <row r="787" spans="9:9" ht="27">
      <c r="I787" s="170" ph="1"/>
    </row>
    <row r="788" spans="9:9" ht="27">
      <c r="I788" s="170" ph="1"/>
    </row>
    <row r="789" spans="9:9" ht="27">
      <c r="I789" s="170" ph="1"/>
    </row>
    <row r="790" spans="9:9" ht="27">
      <c r="I790" s="170" ph="1"/>
    </row>
    <row r="791" spans="9:9" ht="27">
      <c r="I791" s="170" ph="1"/>
    </row>
    <row r="792" spans="9:9" ht="27">
      <c r="I792" s="170" ph="1"/>
    </row>
    <row r="793" spans="9:9" ht="27">
      <c r="I793" s="170" ph="1"/>
    </row>
    <row r="794" spans="9:9" ht="27">
      <c r="I794" s="170" ph="1"/>
    </row>
    <row r="795" spans="9:9" ht="27">
      <c r="I795" s="170" ph="1"/>
    </row>
    <row r="796" spans="9:9" ht="27">
      <c r="I796" s="170" ph="1"/>
    </row>
    <row r="797" spans="9:9" ht="27">
      <c r="I797" s="170" ph="1"/>
    </row>
    <row r="798" spans="9:9" ht="27">
      <c r="I798" s="170" ph="1"/>
    </row>
    <row r="799" spans="9:9" ht="27">
      <c r="I799" s="170" ph="1"/>
    </row>
    <row r="800" spans="9:9" ht="27">
      <c r="I800" s="170" ph="1"/>
    </row>
    <row r="801" spans="9:9" ht="27">
      <c r="I801" s="170" ph="1"/>
    </row>
    <row r="802" spans="9:9" ht="27">
      <c r="I802" s="170" ph="1"/>
    </row>
    <row r="803" spans="9:9" ht="27">
      <c r="I803" s="170" ph="1"/>
    </row>
    <row r="804" spans="9:9" ht="27">
      <c r="I804" s="170" ph="1"/>
    </row>
    <row r="805" spans="9:9" ht="27">
      <c r="I805" s="170" ph="1"/>
    </row>
    <row r="806" spans="9:9" ht="27">
      <c r="I806" s="170" ph="1"/>
    </row>
    <row r="807" spans="9:9" ht="27">
      <c r="I807" s="170" ph="1"/>
    </row>
    <row r="808" spans="9:9" ht="27">
      <c r="I808" s="170" ph="1"/>
    </row>
    <row r="809" spans="9:9" ht="27">
      <c r="I809" s="170" ph="1"/>
    </row>
    <row r="810" spans="9:9" ht="27">
      <c r="I810" s="170" ph="1"/>
    </row>
    <row r="811" spans="9:9" ht="27">
      <c r="I811" s="170" ph="1"/>
    </row>
    <row r="812" spans="9:9" ht="27">
      <c r="I812" s="170" ph="1"/>
    </row>
    <row r="813" spans="9:9" ht="27">
      <c r="I813" s="170" ph="1"/>
    </row>
    <row r="814" spans="9:9" ht="27">
      <c r="I814" s="170" ph="1"/>
    </row>
    <row r="815" spans="9:9" ht="27">
      <c r="I815" s="170" ph="1"/>
    </row>
    <row r="816" spans="9:9" ht="27">
      <c r="I816" s="170" ph="1"/>
    </row>
    <row r="817" spans="9:9" ht="27">
      <c r="I817" s="170" ph="1"/>
    </row>
    <row r="818" spans="9:9" ht="27">
      <c r="I818" s="170" ph="1"/>
    </row>
    <row r="819" spans="9:9" ht="27">
      <c r="I819" s="170" ph="1"/>
    </row>
    <row r="820" spans="9:9" ht="27">
      <c r="I820" s="170" ph="1"/>
    </row>
    <row r="821" spans="9:9" ht="27">
      <c r="I821" s="170" ph="1"/>
    </row>
    <row r="822" spans="9:9" ht="27">
      <c r="I822" s="170" ph="1"/>
    </row>
    <row r="823" spans="9:9" ht="27">
      <c r="I823" s="170" ph="1"/>
    </row>
    <row r="824" spans="9:9" ht="27">
      <c r="I824" s="170" ph="1"/>
    </row>
    <row r="825" spans="9:9" ht="27">
      <c r="I825" s="170" ph="1"/>
    </row>
    <row r="826" spans="9:9" ht="27">
      <c r="I826" s="170" ph="1"/>
    </row>
    <row r="827" spans="9:9" ht="27">
      <c r="I827" s="170" ph="1"/>
    </row>
    <row r="828" spans="9:9" ht="27">
      <c r="I828" s="170" ph="1"/>
    </row>
    <row r="829" spans="9:9" ht="27">
      <c r="I829" s="170" ph="1"/>
    </row>
    <row r="830" spans="9:9" ht="27">
      <c r="I830" s="170" ph="1"/>
    </row>
    <row r="831" spans="9:9" ht="27">
      <c r="I831" s="170" ph="1"/>
    </row>
    <row r="832" spans="9:9" ht="27">
      <c r="I832" s="170" ph="1"/>
    </row>
    <row r="833" spans="9:9" ht="27">
      <c r="I833" s="170" ph="1"/>
    </row>
    <row r="834" spans="9:9" ht="27">
      <c r="I834" s="170" ph="1"/>
    </row>
    <row r="835" spans="9:9" ht="27">
      <c r="I835" s="170" ph="1"/>
    </row>
    <row r="836" spans="9:9" ht="27">
      <c r="I836" s="170" ph="1"/>
    </row>
    <row r="837" spans="9:9" ht="27">
      <c r="I837" s="170" ph="1"/>
    </row>
    <row r="838" spans="9:9" ht="27">
      <c r="I838" s="170" ph="1"/>
    </row>
    <row r="839" spans="9:9" ht="27">
      <c r="I839" s="170" ph="1"/>
    </row>
    <row r="840" spans="9:9" ht="27">
      <c r="I840" s="170" ph="1"/>
    </row>
    <row r="841" spans="9:9" ht="27">
      <c r="I841" s="170" ph="1"/>
    </row>
    <row r="842" spans="9:9" ht="27">
      <c r="I842" s="170" ph="1"/>
    </row>
    <row r="843" spans="9:9" ht="27">
      <c r="I843" s="170" ph="1"/>
    </row>
    <row r="844" spans="9:9" ht="27">
      <c r="I844" s="170" ph="1"/>
    </row>
    <row r="845" spans="9:9" ht="27">
      <c r="I845" s="170" ph="1"/>
    </row>
    <row r="846" spans="9:9" ht="27">
      <c r="I846" s="170" ph="1"/>
    </row>
    <row r="847" spans="9:9" ht="27">
      <c r="I847" s="170" ph="1"/>
    </row>
    <row r="848" spans="9:9" ht="27">
      <c r="I848" s="170" ph="1"/>
    </row>
    <row r="849" spans="9:9" ht="27">
      <c r="I849" s="170" ph="1"/>
    </row>
    <row r="850" spans="9:9" ht="27">
      <c r="I850" s="170" ph="1"/>
    </row>
    <row r="851" spans="9:9" ht="27">
      <c r="I851" s="170" ph="1"/>
    </row>
    <row r="852" spans="9:9" ht="27">
      <c r="I852" s="170" ph="1"/>
    </row>
    <row r="853" spans="9:9" ht="27">
      <c r="I853" s="170" ph="1"/>
    </row>
    <row r="854" spans="9:9" ht="27">
      <c r="I854" s="170" ph="1"/>
    </row>
    <row r="855" spans="9:9" ht="27">
      <c r="I855" s="170" ph="1"/>
    </row>
    <row r="856" spans="9:9" ht="27">
      <c r="I856" s="170" ph="1"/>
    </row>
    <row r="857" spans="9:9" ht="27">
      <c r="I857" s="170" ph="1"/>
    </row>
    <row r="858" spans="9:9" ht="27">
      <c r="I858" s="170" ph="1"/>
    </row>
    <row r="859" spans="9:9" ht="27">
      <c r="I859" s="170" ph="1"/>
    </row>
    <row r="860" spans="9:9" ht="27">
      <c r="I860" s="170" ph="1"/>
    </row>
    <row r="861" spans="9:9" ht="27">
      <c r="I861" s="170" ph="1"/>
    </row>
    <row r="862" spans="9:9" ht="27">
      <c r="I862" s="170" ph="1"/>
    </row>
    <row r="863" spans="9:9" ht="27">
      <c r="I863" s="170" ph="1"/>
    </row>
    <row r="864" spans="9:9" ht="27">
      <c r="I864" s="170" ph="1"/>
    </row>
    <row r="865" spans="9:9" ht="27">
      <c r="I865" s="170" ph="1"/>
    </row>
    <row r="866" spans="9:9" ht="27">
      <c r="I866" s="170" ph="1"/>
    </row>
    <row r="867" spans="9:9" ht="27">
      <c r="I867" s="170" ph="1"/>
    </row>
    <row r="868" spans="9:9" ht="27">
      <c r="I868" s="170" ph="1"/>
    </row>
    <row r="869" spans="9:9" ht="27">
      <c r="I869" s="170" ph="1"/>
    </row>
    <row r="870" spans="9:9" ht="27">
      <c r="I870" s="170" ph="1"/>
    </row>
    <row r="871" spans="9:9" ht="27">
      <c r="I871" s="170" ph="1"/>
    </row>
    <row r="872" spans="9:9" ht="27">
      <c r="I872" s="170" ph="1"/>
    </row>
    <row r="873" spans="9:9" ht="27">
      <c r="I873" s="170" ph="1"/>
    </row>
    <row r="874" spans="9:9" ht="27">
      <c r="I874" s="170" ph="1"/>
    </row>
    <row r="875" spans="9:9" ht="27">
      <c r="I875" s="170" ph="1"/>
    </row>
    <row r="876" spans="9:9" ht="27">
      <c r="I876" s="170" ph="1"/>
    </row>
    <row r="877" spans="9:9" ht="27">
      <c r="I877" s="170" ph="1"/>
    </row>
    <row r="878" spans="9:9" ht="27">
      <c r="I878" s="170" ph="1"/>
    </row>
    <row r="879" spans="9:9" ht="27">
      <c r="I879" s="170" ph="1"/>
    </row>
    <row r="880" spans="9:9" ht="27">
      <c r="I880" s="170" ph="1"/>
    </row>
    <row r="881" spans="9:9" ht="27">
      <c r="I881" s="170" ph="1"/>
    </row>
    <row r="882" spans="9:9" ht="27">
      <c r="I882" s="170" ph="1"/>
    </row>
    <row r="883" spans="9:9" ht="27">
      <c r="I883" s="170" ph="1"/>
    </row>
    <row r="884" spans="9:9" ht="27">
      <c r="I884" s="170" ph="1"/>
    </row>
    <row r="885" spans="9:9" ht="27">
      <c r="I885" s="170" ph="1"/>
    </row>
    <row r="886" spans="9:9" ht="27">
      <c r="I886" s="170" ph="1"/>
    </row>
    <row r="887" spans="9:9" ht="27">
      <c r="I887" s="170" ph="1"/>
    </row>
    <row r="888" spans="9:9" ht="27">
      <c r="I888" s="170" ph="1"/>
    </row>
    <row r="889" spans="9:9" ht="27">
      <c r="I889" s="170" ph="1"/>
    </row>
    <row r="890" spans="9:9" ht="27">
      <c r="I890" s="170" ph="1"/>
    </row>
    <row r="891" spans="9:9" ht="27">
      <c r="I891" s="170" ph="1"/>
    </row>
    <row r="892" spans="9:9" ht="27">
      <c r="I892" s="170" ph="1"/>
    </row>
    <row r="893" spans="9:9" ht="27">
      <c r="I893" s="170" ph="1"/>
    </row>
    <row r="894" spans="9:9" ht="27">
      <c r="I894" s="170" ph="1"/>
    </row>
    <row r="895" spans="9:9" ht="27">
      <c r="I895" s="170" ph="1"/>
    </row>
    <row r="896" spans="9:9" ht="27">
      <c r="I896" s="170" ph="1"/>
    </row>
    <row r="897" spans="9:9" ht="27">
      <c r="I897" s="170" ph="1"/>
    </row>
    <row r="898" spans="9:9" ht="27">
      <c r="I898" s="170" ph="1"/>
    </row>
    <row r="899" spans="9:9" ht="27">
      <c r="I899" s="170" ph="1"/>
    </row>
    <row r="900" spans="9:9" ht="27">
      <c r="I900" s="170" ph="1"/>
    </row>
    <row r="901" spans="9:9" ht="27">
      <c r="I901" s="170" ph="1"/>
    </row>
    <row r="902" spans="9:9" ht="27">
      <c r="I902" s="170" ph="1"/>
    </row>
    <row r="903" spans="9:9" ht="27">
      <c r="I903" s="170" ph="1"/>
    </row>
    <row r="904" spans="9:9" ht="27">
      <c r="I904" s="170" ph="1"/>
    </row>
    <row r="905" spans="9:9" ht="27">
      <c r="I905" s="170" ph="1"/>
    </row>
    <row r="906" spans="9:9" ht="27">
      <c r="I906" s="170" ph="1"/>
    </row>
    <row r="907" spans="9:9" ht="27">
      <c r="I907" s="170" ph="1"/>
    </row>
    <row r="908" spans="9:9" ht="27">
      <c r="I908" s="170" ph="1"/>
    </row>
    <row r="909" spans="9:9" ht="27">
      <c r="I909" s="170" ph="1"/>
    </row>
    <row r="910" spans="9:9" ht="27">
      <c r="I910" s="170" ph="1"/>
    </row>
    <row r="911" spans="9:9" ht="27">
      <c r="I911" s="170" ph="1"/>
    </row>
    <row r="912" spans="9:9" ht="27">
      <c r="I912" s="170" ph="1"/>
    </row>
    <row r="913" spans="9:9" ht="27">
      <c r="I913" s="170" ph="1"/>
    </row>
    <row r="914" spans="9:9" ht="27">
      <c r="I914" s="170" ph="1"/>
    </row>
    <row r="915" spans="9:9" ht="27">
      <c r="I915" s="170" ph="1"/>
    </row>
    <row r="916" spans="9:9" ht="27">
      <c r="I916" s="170" ph="1"/>
    </row>
    <row r="917" spans="9:9" ht="27">
      <c r="I917" s="170" ph="1"/>
    </row>
    <row r="918" spans="9:9" ht="27">
      <c r="I918" s="170" ph="1"/>
    </row>
    <row r="919" spans="9:9" ht="27">
      <c r="I919" s="170" ph="1"/>
    </row>
    <row r="920" spans="9:9" ht="27">
      <c r="I920" s="170" ph="1"/>
    </row>
    <row r="921" spans="9:9" ht="27">
      <c r="I921" s="170" ph="1"/>
    </row>
    <row r="922" spans="9:9" ht="27">
      <c r="I922" s="170" ph="1"/>
    </row>
    <row r="923" spans="9:9" ht="27">
      <c r="I923" s="170" ph="1"/>
    </row>
    <row r="924" spans="9:9" ht="27">
      <c r="I924" s="170" ph="1"/>
    </row>
    <row r="925" spans="9:9" ht="27">
      <c r="I925" s="170" ph="1"/>
    </row>
    <row r="926" spans="9:9" ht="27">
      <c r="I926" s="170" ph="1"/>
    </row>
    <row r="927" spans="9:9" ht="27">
      <c r="I927" s="170" ph="1"/>
    </row>
    <row r="928" spans="9:9" ht="27">
      <c r="I928" s="170" ph="1"/>
    </row>
    <row r="929" spans="9:9" ht="27">
      <c r="I929" s="170" ph="1"/>
    </row>
    <row r="930" spans="9:9" ht="27">
      <c r="I930" s="170" ph="1"/>
    </row>
    <row r="931" spans="9:9" ht="27">
      <c r="I931" s="170" ph="1"/>
    </row>
    <row r="932" spans="9:9" ht="27">
      <c r="I932" s="170" ph="1"/>
    </row>
    <row r="933" spans="9:9" ht="27">
      <c r="I933" s="170" ph="1"/>
    </row>
    <row r="934" spans="9:9" ht="27">
      <c r="I934" s="170" ph="1"/>
    </row>
    <row r="935" spans="9:9" ht="27">
      <c r="I935" s="170" ph="1"/>
    </row>
    <row r="936" spans="9:9" ht="27">
      <c r="I936" s="170" ph="1"/>
    </row>
    <row r="937" spans="9:9" ht="27">
      <c r="I937" s="170" ph="1"/>
    </row>
    <row r="938" spans="9:9" ht="27">
      <c r="I938" s="170" ph="1"/>
    </row>
    <row r="939" spans="9:9" ht="27">
      <c r="I939" s="170" ph="1"/>
    </row>
    <row r="940" spans="9:9" ht="27">
      <c r="I940" s="170" ph="1"/>
    </row>
    <row r="941" spans="9:9" ht="27">
      <c r="I941" s="170" ph="1"/>
    </row>
    <row r="942" spans="9:9" ht="27">
      <c r="I942" s="170" ph="1"/>
    </row>
    <row r="943" spans="9:9" ht="27">
      <c r="I943" s="170" ph="1"/>
    </row>
    <row r="944" spans="9:9" ht="27">
      <c r="I944" s="170" ph="1"/>
    </row>
    <row r="945" spans="9:9" ht="27">
      <c r="I945" s="170" ph="1"/>
    </row>
    <row r="946" spans="9:9" ht="27">
      <c r="I946" s="170" ph="1"/>
    </row>
    <row r="947" spans="9:9" ht="27">
      <c r="I947" s="170" ph="1"/>
    </row>
    <row r="948" spans="9:9" ht="27">
      <c r="I948" s="170" ph="1"/>
    </row>
    <row r="949" spans="9:9" ht="27">
      <c r="I949" s="170" ph="1"/>
    </row>
    <row r="950" spans="9:9" ht="27">
      <c r="I950" s="170" ph="1"/>
    </row>
    <row r="951" spans="9:9" ht="27">
      <c r="I951" s="170" ph="1"/>
    </row>
    <row r="952" spans="9:9" ht="27">
      <c r="I952" s="170" ph="1"/>
    </row>
    <row r="953" spans="9:9" ht="27">
      <c r="I953" s="170" ph="1"/>
    </row>
    <row r="954" spans="9:9" ht="27">
      <c r="I954" s="170" ph="1"/>
    </row>
    <row r="955" spans="9:9" ht="27">
      <c r="I955" s="170" ph="1"/>
    </row>
    <row r="956" spans="9:9" ht="27">
      <c r="I956" s="170" ph="1"/>
    </row>
    <row r="957" spans="9:9" ht="27">
      <c r="I957" s="170" ph="1"/>
    </row>
    <row r="958" spans="9:9" ht="27">
      <c r="I958" s="170" ph="1"/>
    </row>
    <row r="959" spans="9:9" ht="27">
      <c r="I959" s="170" ph="1"/>
    </row>
    <row r="960" spans="9:9" ht="27">
      <c r="I960" s="170" ph="1"/>
    </row>
    <row r="961" spans="9:9" ht="27">
      <c r="I961" s="170" ph="1"/>
    </row>
    <row r="962" spans="9:9" ht="27">
      <c r="I962" s="170" ph="1"/>
    </row>
    <row r="963" spans="9:9" ht="27">
      <c r="I963" s="170" ph="1"/>
    </row>
    <row r="964" spans="9:9" ht="27">
      <c r="I964" s="170" ph="1"/>
    </row>
    <row r="965" spans="9:9" ht="27">
      <c r="I965" s="170" ph="1"/>
    </row>
    <row r="966" spans="9:9" ht="27">
      <c r="I966" s="170" ph="1"/>
    </row>
    <row r="967" spans="9:9" ht="27">
      <c r="I967" s="170" ph="1"/>
    </row>
    <row r="968" spans="9:9" ht="27">
      <c r="I968" s="170" ph="1"/>
    </row>
    <row r="969" spans="9:9" ht="27">
      <c r="I969" s="170" ph="1"/>
    </row>
    <row r="970" spans="9:9" ht="27">
      <c r="I970" s="170" ph="1"/>
    </row>
    <row r="971" spans="9:9" ht="27">
      <c r="I971" s="170" ph="1"/>
    </row>
    <row r="972" spans="9:9" ht="27">
      <c r="I972" s="170" ph="1"/>
    </row>
    <row r="973" spans="9:9" ht="27">
      <c r="I973" s="170" ph="1"/>
    </row>
    <row r="974" spans="9:9" ht="27">
      <c r="I974" s="170" ph="1"/>
    </row>
    <row r="975" spans="9:9" ht="27">
      <c r="I975" s="170" ph="1"/>
    </row>
    <row r="976" spans="9:9" ht="27">
      <c r="I976" s="170" ph="1"/>
    </row>
    <row r="977" spans="9:9" ht="27">
      <c r="I977" s="170" ph="1"/>
    </row>
    <row r="978" spans="9:9" ht="27">
      <c r="I978" s="170" ph="1"/>
    </row>
    <row r="979" spans="9:9" ht="27">
      <c r="I979" s="170" ph="1"/>
    </row>
    <row r="980" spans="9:9" ht="27">
      <c r="I980" s="170" ph="1"/>
    </row>
    <row r="981" spans="9:9" ht="27">
      <c r="I981" s="170" ph="1"/>
    </row>
    <row r="982" spans="9:9" ht="27">
      <c r="I982" s="170" ph="1"/>
    </row>
    <row r="983" spans="9:9" ht="27">
      <c r="I983" s="170" ph="1"/>
    </row>
    <row r="984" spans="9:9" ht="27">
      <c r="I984" s="170" ph="1"/>
    </row>
    <row r="985" spans="9:9" ht="27">
      <c r="I985" s="170" ph="1"/>
    </row>
    <row r="986" spans="9:9" ht="27">
      <c r="I986" s="170" ph="1"/>
    </row>
    <row r="987" spans="9:9" ht="27">
      <c r="I987" s="170" ph="1"/>
    </row>
    <row r="988" spans="9:9" ht="27">
      <c r="I988" s="170" ph="1"/>
    </row>
    <row r="989" spans="9:9" ht="27">
      <c r="I989" s="170" ph="1"/>
    </row>
    <row r="990" spans="9:9" ht="27">
      <c r="I990" s="170" ph="1"/>
    </row>
    <row r="991" spans="9:9" ht="27">
      <c r="I991" s="170" ph="1"/>
    </row>
    <row r="992" spans="9:9" ht="27">
      <c r="I992" s="170" ph="1"/>
    </row>
    <row r="993" spans="9:9" ht="27">
      <c r="I993" s="170" ph="1"/>
    </row>
    <row r="994" spans="9:9" ht="27">
      <c r="I994" s="170" ph="1"/>
    </row>
    <row r="995" spans="9:9" ht="27">
      <c r="I995" s="170" ph="1"/>
    </row>
    <row r="996" spans="9:9" ht="27">
      <c r="I996" s="170" ph="1"/>
    </row>
    <row r="997" spans="9:9" ht="27">
      <c r="I997" s="170" ph="1"/>
    </row>
    <row r="998" spans="9:9" ht="27">
      <c r="I998" s="170" ph="1"/>
    </row>
    <row r="999" spans="9:9" ht="27">
      <c r="I999" s="170" ph="1"/>
    </row>
    <row r="1000" spans="9:9" ht="27">
      <c r="I1000" s="170" ph="1"/>
    </row>
    <row r="1001" spans="9:9" ht="27">
      <c r="I1001" s="170" ph="1"/>
    </row>
    <row r="1002" spans="9:9" ht="27">
      <c r="I1002" s="170" ph="1"/>
    </row>
    <row r="1003" spans="9:9" ht="27">
      <c r="I1003" s="170" ph="1"/>
    </row>
    <row r="1004" spans="9:9" ht="27">
      <c r="I1004" s="170" ph="1"/>
    </row>
    <row r="1005" spans="9:9" ht="27">
      <c r="I1005" s="170" ph="1"/>
    </row>
    <row r="1006" spans="9:9" ht="27">
      <c r="I1006" s="170" ph="1"/>
    </row>
    <row r="1007" spans="9:9" ht="27">
      <c r="I1007" s="170" ph="1"/>
    </row>
    <row r="1008" spans="9:9" ht="27">
      <c r="I1008" s="170" ph="1"/>
    </row>
    <row r="1009" spans="9:9" ht="27">
      <c r="I1009" s="170" ph="1"/>
    </row>
    <row r="1010" spans="9:9" ht="27">
      <c r="I1010" s="170" ph="1"/>
    </row>
    <row r="1011" spans="9:9" ht="27">
      <c r="I1011" s="170" ph="1"/>
    </row>
    <row r="1012" spans="9:9" ht="27">
      <c r="I1012" s="170" ph="1"/>
    </row>
    <row r="1013" spans="9:9" ht="27">
      <c r="I1013" s="170" ph="1"/>
    </row>
  </sheetData>
  <autoFilter ref="A1:T211" xr:uid="{6C5FB558-E90E-4791-B924-B46F5A8BDA29}"/>
  <sortState xmlns:xlrd2="http://schemas.microsoft.com/office/spreadsheetml/2017/richdata2" ref="B106:T116">
    <sortCondition ref="E106:E116"/>
  </sortState>
  <mergeCells count="22">
    <mergeCell ref="A43:A45"/>
    <mergeCell ref="A53:A54"/>
    <mergeCell ref="A48:A50"/>
    <mergeCell ref="A65:A167"/>
    <mergeCell ref="A61:A63"/>
    <mergeCell ref="A59:A60"/>
    <mergeCell ref="A4:A5"/>
    <mergeCell ref="A18:A20"/>
    <mergeCell ref="A34:A36"/>
    <mergeCell ref="A55:A57"/>
    <mergeCell ref="A37:A38"/>
    <mergeCell ref="A26:A27"/>
    <mergeCell ref="A31:A33"/>
    <mergeCell ref="A29:A30"/>
    <mergeCell ref="A9:A11"/>
    <mergeCell ref="A16:A17"/>
    <mergeCell ref="A6:A8"/>
    <mergeCell ref="A24:A25"/>
    <mergeCell ref="A40:A41"/>
    <mergeCell ref="A51:A52"/>
    <mergeCell ref="A14:A15"/>
    <mergeCell ref="A21:A2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B13B-2C93-4F9E-8A14-DDE45FEA269D}">
  <dimension ref="A1:N25"/>
  <sheetViews>
    <sheetView workbookViewId="0">
      <selection activeCell="C11" sqref="C11"/>
    </sheetView>
  </sheetViews>
  <sheetFormatPr defaultColWidth="9" defaultRowHeight="17"/>
  <cols>
    <col min="1" max="1" width="10.453125" style="158" customWidth="1"/>
    <col min="2" max="2" width="10.26953125" style="158" customWidth="1"/>
    <col min="3" max="3" width="20.90625" style="138" customWidth="1"/>
    <col min="4" max="4" width="12.08984375" style="138" customWidth="1"/>
    <col min="5" max="5" width="11.6328125" style="158" customWidth="1"/>
    <col min="6" max="6" width="12.453125" style="158" customWidth="1"/>
    <col min="7" max="7" width="14.453125" style="158" customWidth="1"/>
    <col min="8" max="8" width="4.90625" style="138" customWidth="1"/>
    <col min="9" max="9" width="5.7265625" style="139" customWidth="1"/>
    <col min="10" max="10" width="11.453125" style="140" customWidth="1"/>
    <col min="11" max="11" width="14.7265625" style="141" customWidth="1"/>
    <col min="12" max="12" width="15.08984375" style="159" customWidth="1"/>
    <col min="13" max="16384" width="9" style="158"/>
  </cols>
  <sheetData>
    <row r="1" spans="1:14">
      <c r="L1" s="142">
        <v>45968</v>
      </c>
    </row>
    <row r="2" spans="1:14">
      <c r="A2" s="143" t="s">
        <v>355</v>
      </c>
      <c r="B2" s="144" t="s">
        <v>356</v>
      </c>
      <c r="C2" s="145" t="s">
        <v>357</v>
      </c>
      <c r="D2" s="145" t="s">
        <v>358</v>
      </c>
      <c r="E2" s="146" t="s">
        <v>359</v>
      </c>
      <c r="F2" s="143" t="s">
        <v>360</v>
      </c>
      <c r="G2" s="143" t="s">
        <v>361</v>
      </c>
      <c r="H2" s="145" t="s">
        <v>362</v>
      </c>
      <c r="I2" s="147" t="s">
        <v>363</v>
      </c>
      <c r="J2" s="148" t="s">
        <v>364</v>
      </c>
      <c r="K2" s="175" t="s">
        <v>1271</v>
      </c>
      <c r="L2" s="145" t="s">
        <v>365</v>
      </c>
      <c r="M2" s="138" t="s">
        <v>440</v>
      </c>
    </row>
    <row r="3" spans="1:14">
      <c r="A3" s="393" t="s">
        <v>370</v>
      </c>
      <c r="B3" s="395">
        <v>50000</v>
      </c>
      <c r="C3" s="149" t="s">
        <v>371</v>
      </c>
      <c r="D3" s="397" t="s">
        <v>326</v>
      </c>
      <c r="E3" s="399" t="s">
        <v>372</v>
      </c>
      <c r="F3" s="401" t="s">
        <v>322</v>
      </c>
      <c r="G3" s="384" t="s">
        <v>373</v>
      </c>
      <c r="H3" s="386" t="s">
        <v>374</v>
      </c>
      <c r="I3" s="388" t="s">
        <v>374</v>
      </c>
      <c r="J3" s="390" t="s">
        <v>375</v>
      </c>
      <c r="K3" s="391">
        <v>19872</v>
      </c>
      <c r="L3" s="382" t="s">
        <v>376</v>
      </c>
      <c r="M3" s="138">
        <v>828</v>
      </c>
    </row>
    <row r="4" spans="1:14" ht="17.5" thickBot="1">
      <c r="A4" s="394"/>
      <c r="B4" s="396"/>
      <c r="C4" s="150" t="s">
        <v>367</v>
      </c>
      <c r="D4" s="398"/>
      <c r="E4" s="400"/>
      <c r="F4" s="402" t="s">
        <v>368</v>
      </c>
      <c r="G4" s="385"/>
      <c r="H4" s="387"/>
      <c r="I4" s="389"/>
      <c r="J4" s="387"/>
      <c r="K4" s="392" t="s">
        <v>369</v>
      </c>
      <c r="L4" s="383"/>
    </row>
    <row r="5" spans="1:14" ht="49" thickTop="1">
      <c r="A5" s="151"/>
      <c r="B5" s="152"/>
      <c r="C5" s="160" t="s">
        <v>1272</v>
      </c>
      <c r="D5" s="153"/>
      <c r="E5" s="153"/>
      <c r="F5" s="153"/>
      <c r="G5" s="154"/>
      <c r="H5" s="153"/>
      <c r="I5" s="155"/>
      <c r="J5" s="153"/>
      <c r="K5" s="156"/>
      <c r="L5" s="157"/>
    </row>
    <row r="6" spans="1:14">
      <c r="A6" s="151"/>
      <c r="B6" s="152"/>
      <c r="C6" s="153"/>
      <c r="D6" s="153"/>
      <c r="E6" s="153"/>
      <c r="F6" s="153"/>
      <c r="G6" s="154"/>
      <c r="H6" s="153"/>
      <c r="I6" s="155"/>
      <c r="J6" s="153"/>
      <c r="K6" s="156"/>
      <c r="L6" s="157"/>
      <c r="N6" s="158" t="s">
        <v>367</v>
      </c>
    </row>
    <row r="7" spans="1:14">
      <c r="A7" s="151"/>
      <c r="B7" s="152"/>
      <c r="C7" s="153"/>
      <c r="D7" s="153"/>
      <c r="E7" s="153"/>
      <c r="F7" s="153"/>
      <c r="G7" s="154"/>
      <c r="H7" s="153"/>
      <c r="I7" s="155"/>
      <c r="J7" s="153"/>
      <c r="K7" s="156"/>
      <c r="L7" s="157"/>
    </row>
    <row r="8" spans="1:14">
      <c r="A8" s="151"/>
      <c r="B8" s="152"/>
      <c r="C8" s="153"/>
      <c r="D8" s="153"/>
      <c r="E8" s="153"/>
      <c r="F8" s="153"/>
      <c r="G8" s="154"/>
      <c r="H8" s="153"/>
      <c r="I8" s="155"/>
      <c r="J8" s="153"/>
      <c r="K8" s="156"/>
      <c r="L8" s="157"/>
    </row>
    <row r="9" spans="1:14">
      <c r="L9" s="142">
        <v>45968</v>
      </c>
      <c r="M9" s="138" t="s">
        <v>367</v>
      </c>
    </row>
    <row r="10" spans="1:14">
      <c r="A10" s="143" t="s">
        <v>355</v>
      </c>
      <c r="B10" s="144" t="s">
        <v>356</v>
      </c>
      <c r="C10" s="145" t="s">
        <v>357</v>
      </c>
      <c r="D10" s="145" t="s">
        <v>358</v>
      </c>
      <c r="E10" s="146" t="s">
        <v>359</v>
      </c>
      <c r="F10" s="143" t="s">
        <v>360</v>
      </c>
      <c r="G10" s="143" t="s">
        <v>361</v>
      </c>
      <c r="H10" s="145" t="s">
        <v>362</v>
      </c>
      <c r="I10" s="147" t="s">
        <v>363</v>
      </c>
      <c r="J10" s="148" t="s">
        <v>364</v>
      </c>
      <c r="K10" s="175" t="s">
        <v>1271</v>
      </c>
      <c r="L10" s="145" t="s">
        <v>365</v>
      </c>
      <c r="M10" s="138" t="s">
        <v>439</v>
      </c>
    </row>
    <row r="11" spans="1:14">
      <c r="A11" s="393" t="s">
        <v>377</v>
      </c>
      <c r="B11" s="395">
        <v>150000</v>
      </c>
      <c r="C11" s="149" t="s">
        <v>1273</v>
      </c>
      <c r="D11" s="399" t="s">
        <v>378</v>
      </c>
      <c r="E11" s="403" t="s">
        <v>379</v>
      </c>
      <c r="F11" s="401" t="s">
        <v>321</v>
      </c>
      <c r="G11" s="384" t="s">
        <v>380</v>
      </c>
      <c r="H11" s="386" t="s">
        <v>366</v>
      </c>
      <c r="I11" s="388">
        <v>0.5</v>
      </c>
      <c r="J11" s="386">
        <v>800</v>
      </c>
      <c r="K11" s="391">
        <v>5913.71</v>
      </c>
      <c r="L11" s="382">
        <v>1680</v>
      </c>
      <c r="M11" s="138" t="s">
        <v>1274</v>
      </c>
    </row>
    <row r="12" spans="1:14" ht="17.5" thickBot="1">
      <c r="A12" s="394"/>
      <c r="B12" s="396"/>
      <c r="C12" s="150" t="s">
        <v>435</v>
      </c>
      <c r="D12" s="400"/>
      <c r="E12" s="404"/>
      <c r="F12" s="402" t="s">
        <v>368</v>
      </c>
      <c r="G12" s="385"/>
      <c r="H12" s="387"/>
      <c r="I12" s="389"/>
      <c r="J12" s="387"/>
      <c r="K12" s="392" t="s">
        <v>369</v>
      </c>
      <c r="L12" s="383"/>
    </row>
    <row r="13" spans="1:14" ht="17.5" thickTop="1">
      <c r="A13" s="151"/>
      <c r="B13" s="152"/>
      <c r="C13" s="153"/>
      <c r="D13" s="153"/>
      <c r="E13" s="153"/>
      <c r="F13" s="153"/>
      <c r="G13" s="154"/>
      <c r="H13" s="153"/>
      <c r="I13" s="155"/>
      <c r="J13" s="153"/>
      <c r="K13" s="156"/>
      <c r="L13" s="157"/>
    </row>
    <row r="14" spans="1:14">
      <c r="A14" s="151"/>
      <c r="B14" s="152"/>
      <c r="C14" s="153"/>
      <c r="D14" s="153"/>
      <c r="E14" s="153"/>
      <c r="F14" s="153"/>
      <c r="G14" s="154"/>
      <c r="H14" s="153"/>
      <c r="I14" s="155"/>
      <c r="J14" s="153"/>
      <c r="K14" s="156"/>
      <c r="L14" s="157"/>
      <c r="N14" s="158" t="s">
        <v>367</v>
      </c>
    </row>
    <row r="15" spans="1:14">
      <c r="A15" s="151"/>
      <c r="B15" s="152"/>
      <c r="C15" s="153"/>
      <c r="D15" s="153"/>
      <c r="E15" s="153"/>
      <c r="F15" s="153"/>
      <c r="G15" s="154"/>
      <c r="H15" s="153"/>
      <c r="I15" s="155"/>
      <c r="J15" s="153"/>
      <c r="K15" s="156"/>
      <c r="L15" s="157"/>
    </row>
    <row r="16" spans="1:14">
      <c r="A16" s="151"/>
      <c r="B16" s="152"/>
      <c r="C16" s="153"/>
      <c r="D16" s="153"/>
      <c r="E16" s="153"/>
      <c r="F16" s="153"/>
      <c r="G16" s="154"/>
      <c r="H16" s="153"/>
      <c r="I16" s="155"/>
      <c r="J16" s="153"/>
      <c r="K16" s="156"/>
      <c r="L16" s="157"/>
    </row>
    <row r="17" spans="1:13">
      <c r="L17" s="142">
        <v>45968</v>
      </c>
      <c r="M17" s="138" t="s">
        <v>367</v>
      </c>
    </row>
    <row r="18" spans="1:13">
      <c r="A18" s="143" t="s">
        <v>355</v>
      </c>
      <c r="B18" s="144" t="s">
        <v>356</v>
      </c>
      <c r="C18" s="145" t="s">
        <v>357</v>
      </c>
      <c r="D18" s="145" t="s">
        <v>358</v>
      </c>
      <c r="E18" s="146" t="s">
        <v>359</v>
      </c>
      <c r="F18" s="143" t="s">
        <v>360</v>
      </c>
      <c r="G18" s="143" t="s">
        <v>361</v>
      </c>
      <c r="H18" s="145" t="s">
        <v>362</v>
      </c>
      <c r="I18" s="147" t="s">
        <v>363</v>
      </c>
      <c r="J18" s="148" t="s">
        <v>364</v>
      </c>
      <c r="K18" s="175" t="s">
        <v>1271</v>
      </c>
      <c r="L18" s="145" t="s">
        <v>365</v>
      </c>
      <c r="M18" s="138" t="s">
        <v>440</v>
      </c>
    </row>
    <row r="19" spans="1:13">
      <c r="A19" s="393" t="s">
        <v>381</v>
      </c>
      <c r="B19" s="395">
        <v>120000</v>
      </c>
      <c r="C19" s="149" t="s">
        <v>441</v>
      </c>
      <c r="D19" s="399" t="s">
        <v>320</v>
      </c>
      <c r="E19" s="403" t="s">
        <v>382</v>
      </c>
      <c r="F19" s="401" t="s">
        <v>319</v>
      </c>
      <c r="G19" s="384" t="s">
        <v>383</v>
      </c>
      <c r="H19" s="386" t="s">
        <v>374</v>
      </c>
      <c r="I19" s="388" t="s">
        <v>374</v>
      </c>
      <c r="J19" s="386" t="s">
        <v>376</v>
      </c>
      <c r="K19" s="391">
        <v>22440</v>
      </c>
      <c r="L19" s="382" t="s">
        <v>376</v>
      </c>
      <c r="M19" s="138" t="s">
        <v>442</v>
      </c>
    </row>
    <row r="20" spans="1:13" ht="17.5" thickBot="1">
      <c r="A20" s="394"/>
      <c r="B20" s="396"/>
      <c r="C20" s="150"/>
      <c r="D20" s="400"/>
      <c r="E20" s="404"/>
      <c r="F20" s="402" t="s">
        <v>368</v>
      </c>
      <c r="G20" s="385"/>
      <c r="H20" s="387"/>
      <c r="I20" s="389"/>
      <c r="J20" s="387"/>
      <c r="K20" s="392" t="s">
        <v>369</v>
      </c>
      <c r="L20" s="383"/>
    </row>
    <row r="21" spans="1:13" ht="17.5" thickTop="1">
      <c r="C21" s="138" t="s">
        <v>1275</v>
      </c>
      <c r="M21" s="158" t="s">
        <v>367</v>
      </c>
    </row>
    <row r="22" spans="1:13">
      <c r="C22" s="138" t="s">
        <v>367</v>
      </c>
      <c r="M22" s="138" t="s">
        <v>367</v>
      </c>
    </row>
    <row r="23" spans="1:13">
      <c r="M23" s="158" t="s">
        <v>367</v>
      </c>
    </row>
    <row r="25" spans="1:13">
      <c r="L25" s="142" t="s">
        <v>367</v>
      </c>
    </row>
  </sheetData>
  <mergeCells count="33">
    <mergeCell ref="L19:L20"/>
    <mergeCell ref="A11:A12"/>
    <mergeCell ref="B11:B12"/>
    <mergeCell ref="D11:D12"/>
    <mergeCell ref="G19:G20"/>
    <mergeCell ref="H19:H20"/>
    <mergeCell ref="I19:I20"/>
    <mergeCell ref="J19:J20"/>
    <mergeCell ref="K19:K20"/>
    <mergeCell ref="A19:A20"/>
    <mergeCell ref="B19:B20"/>
    <mergeCell ref="D19:D20"/>
    <mergeCell ref="E19:E20"/>
    <mergeCell ref="F19:F20"/>
    <mergeCell ref="E11:E12"/>
    <mergeCell ref="F11:F12"/>
    <mergeCell ref="A3:A4"/>
    <mergeCell ref="B3:B4"/>
    <mergeCell ref="D3:D4"/>
    <mergeCell ref="E3:E4"/>
    <mergeCell ref="F3:F4"/>
    <mergeCell ref="L3:L4"/>
    <mergeCell ref="G11:G12"/>
    <mergeCell ref="H11:H12"/>
    <mergeCell ref="I11:I12"/>
    <mergeCell ref="J11:J12"/>
    <mergeCell ref="G3:G4"/>
    <mergeCell ref="H3:H4"/>
    <mergeCell ref="I3:I4"/>
    <mergeCell ref="J3:J4"/>
    <mergeCell ref="K3:K4"/>
    <mergeCell ref="K11:K12"/>
    <mergeCell ref="L11:L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E2F-FDE6-4F9A-9E8D-C5D9A7E3E88B}">
  <dimension ref="A1:L21"/>
  <sheetViews>
    <sheetView topLeftCell="B1" workbookViewId="0">
      <selection activeCell="C6" sqref="C6:C7"/>
    </sheetView>
  </sheetViews>
  <sheetFormatPr defaultRowHeight="17"/>
  <cols>
    <col min="1" max="1" width="10.453125" bestFit="1" customWidth="1"/>
    <col min="2" max="2" width="16.54296875" bestFit="1" customWidth="1"/>
    <col min="3" max="3" width="14.08984375" bestFit="1" customWidth="1"/>
    <col min="4" max="4" width="10.453125" bestFit="1" customWidth="1"/>
    <col min="5" max="5" width="24.90625" bestFit="1" customWidth="1"/>
    <col min="6" max="6" width="11.6328125" bestFit="1" customWidth="1"/>
    <col min="7" max="7" width="12.90625" bestFit="1" customWidth="1"/>
    <col min="9" max="9" width="10.453125" bestFit="1" customWidth="1"/>
    <col min="10" max="10" width="12.90625" bestFit="1" customWidth="1"/>
    <col min="11" max="11" width="16.54296875" bestFit="1" customWidth="1"/>
    <col min="12" max="12" width="12.90625" bestFit="1" customWidth="1"/>
  </cols>
  <sheetData>
    <row r="1" spans="1:12" ht="19.5">
      <c r="A1" s="405" t="s">
        <v>1452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</row>
    <row r="2" spans="1:12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7">
        <v>46038</v>
      </c>
    </row>
    <row r="3" spans="1:12" ht="17.5" customHeight="1" thickBot="1">
      <c r="A3" s="178" t="s">
        <v>355</v>
      </c>
      <c r="B3" s="179" t="s">
        <v>356</v>
      </c>
      <c r="C3" s="180" t="s">
        <v>357</v>
      </c>
      <c r="D3" s="180" t="s">
        <v>384</v>
      </c>
      <c r="E3" s="181" t="s">
        <v>385</v>
      </c>
      <c r="F3" s="178" t="s">
        <v>360</v>
      </c>
      <c r="G3" s="178" t="s">
        <v>361</v>
      </c>
      <c r="H3" s="180" t="s">
        <v>362</v>
      </c>
      <c r="I3" s="182" t="s">
        <v>386</v>
      </c>
      <c r="J3" s="183" t="s">
        <v>364</v>
      </c>
      <c r="K3" s="180" t="s">
        <v>1453</v>
      </c>
      <c r="L3" s="180" t="s">
        <v>387</v>
      </c>
    </row>
    <row r="4" spans="1:12" ht="16.25" customHeight="1" thickTop="1">
      <c r="A4" s="406" t="s">
        <v>434</v>
      </c>
      <c r="B4" s="409">
        <v>70000</v>
      </c>
      <c r="C4" s="406" t="s">
        <v>1454</v>
      </c>
      <c r="D4" s="412" t="s">
        <v>388</v>
      </c>
      <c r="E4" s="414" t="s">
        <v>1455</v>
      </c>
      <c r="F4" s="416" t="s">
        <v>1254</v>
      </c>
      <c r="G4" s="418" t="s">
        <v>389</v>
      </c>
      <c r="H4" s="420"/>
      <c r="I4" s="422"/>
      <c r="J4" s="423"/>
      <c r="K4" s="425">
        <v>6816</v>
      </c>
      <c r="L4" s="423" t="s">
        <v>1456</v>
      </c>
    </row>
    <row r="5" spans="1:12" ht="16.5" customHeight="1" thickBot="1">
      <c r="A5" s="407"/>
      <c r="B5" s="410"/>
      <c r="C5" s="408"/>
      <c r="D5" s="413"/>
      <c r="E5" s="415"/>
      <c r="F5" s="417"/>
      <c r="G5" s="419"/>
      <c r="H5" s="421"/>
      <c r="I5" s="408"/>
      <c r="J5" s="424"/>
      <c r="K5" s="424"/>
      <c r="L5" s="424"/>
    </row>
    <row r="6" spans="1:12" ht="17.5" thickTop="1">
      <c r="A6" s="407"/>
      <c r="B6" s="410"/>
      <c r="C6" s="406" t="s">
        <v>1457</v>
      </c>
      <c r="D6" s="412" t="s">
        <v>388</v>
      </c>
      <c r="E6" s="414" t="s">
        <v>1458</v>
      </c>
      <c r="F6" s="426" t="s">
        <v>342</v>
      </c>
      <c r="G6" s="418" t="s">
        <v>390</v>
      </c>
      <c r="H6" s="420"/>
      <c r="I6" s="422"/>
      <c r="J6" s="423"/>
      <c r="K6" s="425">
        <v>0</v>
      </c>
      <c r="L6" s="423" t="s">
        <v>1456</v>
      </c>
    </row>
    <row r="7" spans="1:12" ht="16.5" customHeight="1" thickBot="1">
      <c r="A7" s="408"/>
      <c r="B7" s="411"/>
      <c r="C7" s="408"/>
      <c r="D7" s="413"/>
      <c r="E7" s="415"/>
      <c r="F7" s="427"/>
      <c r="G7" s="419"/>
      <c r="H7" s="421"/>
      <c r="I7" s="408"/>
      <c r="J7" s="424"/>
      <c r="K7" s="424"/>
      <c r="L7" s="424"/>
    </row>
    <row r="8" spans="1:12" ht="17.5" thickTop="1">
      <c r="A8" s="184"/>
      <c r="B8" s="184"/>
      <c r="C8" s="185"/>
      <c r="D8" s="186"/>
      <c r="E8" s="184" t="s">
        <v>391</v>
      </c>
      <c r="F8" s="184"/>
      <c r="G8" s="184"/>
      <c r="H8" s="187"/>
      <c r="I8" s="188"/>
      <c r="J8" s="189"/>
      <c r="K8" s="189">
        <f>SUM(K4:K7)</f>
        <v>6816</v>
      </c>
      <c r="L8" s="190"/>
    </row>
    <row r="9" spans="1:12" ht="16.25" customHeight="1"/>
    <row r="13" spans="1:12" ht="8.25" customHeight="1"/>
    <row r="17" ht="8.25" customHeight="1"/>
    <row r="21" ht="15.75" customHeight="1"/>
  </sheetData>
  <mergeCells count="23">
    <mergeCell ref="K6:K7"/>
    <mergeCell ref="L6:L7"/>
    <mergeCell ref="F6:F7"/>
    <mergeCell ref="G6:G7"/>
    <mergeCell ref="H6:H7"/>
    <mergeCell ref="I6:I7"/>
    <mergeCell ref="J6:J7"/>
    <mergeCell ref="A1:L1"/>
    <mergeCell ref="A4:A7"/>
    <mergeCell ref="B4:B7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C6:C7"/>
    <mergeCell ref="D6:D7"/>
    <mergeCell ref="E6:E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7425-9EA9-4E1F-B4BE-DBE250F5B641}">
  <dimension ref="A1:M46"/>
  <sheetViews>
    <sheetView zoomScale="80" zoomScaleNormal="80" workbookViewId="0">
      <selection activeCell="D44" sqref="D44"/>
    </sheetView>
  </sheetViews>
  <sheetFormatPr defaultColWidth="10.90625" defaultRowHeight="15.5"/>
  <cols>
    <col min="1" max="1" width="10.90625" style="220"/>
    <col min="2" max="2" width="18.453125" style="213" customWidth="1"/>
    <col min="3" max="3" width="15.453125" style="213" bestFit="1" customWidth="1"/>
    <col min="4" max="6" width="11.08984375" style="161" customWidth="1"/>
    <col min="7" max="7" width="13.90625" style="161" bestFit="1" customWidth="1"/>
    <col min="8" max="8" width="11.08984375" style="161" customWidth="1"/>
    <col min="9" max="9" width="15.453125" style="161" customWidth="1"/>
    <col min="10" max="10" width="14.81640625" style="161" bestFit="1" customWidth="1"/>
    <col min="11" max="11" width="15.54296875" style="161" bestFit="1" customWidth="1"/>
    <col min="12" max="12" width="14.6328125" style="161" bestFit="1" customWidth="1"/>
    <col min="13" max="16384" width="10.90625" style="220"/>
  </cols>
  <sheetData>
    <row r="1" spans="1:13" s="161" customFormat="1">
      <c r="A1" s="161" t="s">
        <v>2210</v>
      </c>
      <c r="B1" s="210" t="s">
        <v>1285</v>
      </c>
      <c r="C1" s="210" t="s">
        <v>1286</v>
      </c>
      <c r="D1" s="218" t="s">
        <v>1287</v>
      </c>
      <c r="E1" s="218" t="s">
        <v>1288</v>
      </c>
      <c r="F1" s="219" t="s">
        <v>1289</v>
      </c>
      <c r="G1" s="219" t="s">
        <v>1290</v>
      </c>
      <c r="H1" s="219" t="s">
        <v>1291</v>
      </c>
      <c r="I1" s="219" t="s">
        <v>1292</v>
      </c>
      <c r="J1" s="218" t="s">
        <v>1815</v>
      </c>
      <c r="K1" s="218" t="s">
        <v>2012</v>
      </c>
      <c r="L1" s="218" t="s">
        <v>2211</v>
      </c>
    </row>
    <row r="2" spans="1:13" s="195" customFormat="1">
      <c r="A2" s="195" t="s">
        <v>16</v>
      </c>
      <c r="B2" s="212" t="s">
        <v>1302</v>
      </c>
      <c r="C2" s="212"/>
      <c r="D2" s="196"/>
      <c r="E2" s="196" t="s">
        <v>67</v>
      </c>
      <c r="F2" s="196"/>
      <c r="G2" s="198"/>
      <c r="H2" s="196"/>
      <c r="I2" s="193"/>
      <c r="J2" s="193">
        <v>800</v>
      </c>
      <c r="K2" s="193"/>
      <c r="L2" s="193"/>
      <c r="M2" s="161"/>
    </row>
    <row r="3" spans="1:13" s="195" customFormat="1">
      <c r="A3" s="195" t="s">
        <v>16</v>
      </c>
      <c r="B3" s="212" t="s">
        <v>1312</v>
      </c>
      <c r="C3" s="212" t="s">
        <v>1590</v>
      </c>
      <c r="D3" s="193"/>
      <c r="E3" s="196" t="s">
        <v>67</v>
      </c>
      <c r="F3" s="193"/>
      <c r="G3" s="193"/>
      <c r="H3" s="193"/>
      <c r="I3" s="193"/>
      <c r="J3" s="193">
        <v>57</v>
      </c>
      <c r="K3" s="193"/>
      <c r="L3" s="193"/>
      <c r="M3" s="161"/>
    </row>
    <row r="4" spans="1:13" s="195" customFormat="1">
      <c r="A4" s="195" t="s">
        <v>16</v>
      </c>
      <c r="B4" s="212" t="s">
        <v>1313</v>
      </c>
      <c r="C4" s="212" t="s">
        <v>2022</v>
      </c>
      <c r="D4" s="193"/>
      <c r="E4" s="196" t="s">
        <v>67</v>
      </c>
      <c r="F4" s="193"/>
      <c r="G4" s="198"/>
      <c r="H4" s="196"/>
      <c r="I4" s="193"/>
      <c r="J4" s="193">
        <v>37</v>
      </c>
      <c r="K4" s="193"/>
      <c r="L4" s="196"/>
      <c r="M4" s="161"/>
    </row>
    <row r="5" spans="1:13" s="195" customFormat="1">
      <c r="A5" s="195" t="s">
        <v>16</v>
      </c>
      <c r="B5" s="212"/>
      <c r="C5" s="212"/>
      <c r="D5" s="193"/>
      <c r="E5" s="196"/>
      <c r="F5" s="193"/>
      <c r="G5" s="193"/>
      <c r="H5" s="193"/>
      <c r="I5" s="193"/>
      <c r="J5" s="193"/>
      <c r="K5" s="193"/>
      <c r="L5" s="193"/>
      <c r="M5" s="161"/>
    </row>
    <row r="6" spans="1:13">
      <c r="A6" s="195" t="s">
        <v>16</v>
      </c>
      <c r="B6" s="212" t="s">
        <v>1242</v>
      </c>
      <c r="C6" s="212" t="s">
        <v>1750</v>
      </c>
      <c r="D6" s="196"/>
      <c r="E6" s="196" t="s">
        <v>1334</v>
      </c>
      <c r="F6" s="196"/>
      <c r="G6" s="198"/>
      <c r="H6" s="196"/>
      <c r="I6" s="193" t="s">
        <v>1335</v>
      </c>
      <c r="J6" s="193">
        <v>15</v>
      </c>
      <c r="K6" s="193"/>
      <c r="L6" s="193"/>
      <c r="M6" s="161"/>
    </row>
    <row r="7" spans="1:13">
      <c r="A7" s="195" t="s">
        <v>16</v>
      </c>
      <c r="B7" s="212" t="s">
        <v>1242</v>
      </c>
      <c r="C7" s="212" t="s">
        <v>2212</v>
      </c>
      <c r="D7" s="193"/>
      <c r="E7" s="196" t="s">
        <v>1334</v>
      </c>
      <c r="F7" s="193"/>
      <c r="G7" s="193"/>
      <c r="H7" s="193"/>
      <c r="I7" s="193" t="s">
        <v>1335</v>
      </c>
      <c r="J7" s="193">
        <v>10</v>
      </c>
      <c r="K7" s="193"/>
      <c r="L7" s="193"/>
      <c r="M7" s="161"/>
    </row>
    <row r="8" spans="1:13">
      <c r="A8" s="195" t="s">
        <v>16</v>
      </c>
      <c r="B8" s="212" t="s">
        <v>1302</v>
      </c>
      <c r="C8" s="212" t="s">
        <v>2020</v>
      </c>
      <c r="D8" s="193"/>
      <c r="E8" s="196" t="s">
        <v>1334</v>
      </c>
      <c r="F8" s="193"/>
      <c r="G8" s="198"/>
      <c r="H8" s="196"/>
      <c r="I8" s="193" t="s">
        <v>1335</v>
      </c>
      <c r="J8" s="193">
        <v>10</v>
      </c>
      <c r="K8" s="193"/>
      <c r="L8" s="193"/>
      <c r="M8" s="161"/>
    </row>
    <row r="9" spans="1:13" s="195" customFormat="1">
      <c r="A9" s="195" t="s">
        <v>16</v>
      </c>
      <c r="B9" s="212" t="s">
        <v>1302</v>
      </c>
      <c r="C9" s="212" t="s">
        <v>2021</v>
      </c>
      <c r="D9" s="193"/>
      <c r="E9" s="196" t="s">
        <v>1334</v>
      </c>
      <c r="F9" s="193"/>
      <c r="G9" s="193"/>
      <c r="H9" s="193"/>
      <c r="I9" s="193" t="s">
        <v>1335</v>
      </c>
      <c r="J9" s="193">
        <v>15</v>
      </c>
      <c r="K9" s="197"/>
      <c r="L9" s="197"/>
      <c r="M9" s="161"/>
    </row>
    <row r="10" spans="1:13" s="195" customFormat="1">
      <c r="A10" s="195" t="s">
        <v>16</v>
      </c>
      <c r="B10" s="212" t="s">
        <v>1317</v>
      </c>
      <c r="C10" s="212" t="s">
        <v>2213</v>
      </c>
      <c r="D10" s="193"/>
      <c r="E10" s="196" t="s">
        <v>1334</v>
      </c>
      <c r="F10" s="193"/>
      <c r="G10" s="193"/>
      <c r="H10" s="193"/>
      <c r="I10" s="193" t="s">
        <v>1335</v>
      </c>
      <c r="J10" s="193">
        <v>5</v>
      </c>
      <c r="K10" s="197"/>
      <c r="L10" s="197"/>
      <c r="M10" s="161"/>
    </row>
    <row r="11" spans="1:13" s="161" customFormat="1">
      <c r="A11" s="195" t="s">
        <v>16</v>
      </c>
      <c r="B11" s="212" t="s">
        <v>2208</v>
      </c>
      <c r="C11" s="212" t="s">
        <v>2214</v>
      </c>
      <c r="D11" s="193"/>
      <c r="E11" s="196" t="s">
        <v>1334</v>
      </c>
      <c r="F11" s="193"/>
      <c r="G11" s="193"/>
      <c r="H11" s="193"/>
      <c r="I11" s="193" t="s">
        <v>1335</v>
      </c>
      <c r="J11" s="193">
        <v>5</v>
      </c>
      <c r="K11" s="196"/>
      <c r="L11" s="193"/>
    </row>
    <row r="12" spans="1:13" s="161" customFormat="1">
      <c r="A12" s="195" t="s">
        <v>16</v>
      </c>
      <c r="B12" s="212" t="s">
        <v>2206</v>
      </c>
      <c r="C12" s="212" t="s">
        <v>2215</v>
      </c>
      <c r="D12" s="193"/>
      <c r="E12" s="196" t="s">
        <v>1334</v>
      </c>
      <c r="F12" s="193"/>
      <c r="G12" s="193"/>
      <c r="H12" s="193"/>
      <c r="I12" s="193" t="s">
        <v>1335</v>
      </c>
      <c r="J12" s="193">
        <v>5</v>
      </c>
      <c r="K12" s="196"/>
      <c r="L12" s="193"/>
    </row>
    <row r="13" spans="1:13" s="195" customFormat="1">
      <c r="A13" s="195" t="s">
        <v>19</v>
      </c>
      <c r="B13" s="309" t="s">
        <v>1293</v>
      </c>
      <c r="C13" s="309" t="s">
        <v>1294</v>
      </c>
      <c r="D13" s="310"/>
      <c r="E13" s="310" t="s">
        <v>1295</v>
      </c>
      <c r="F13" s="310" t="s">
        <v>1296</v>
      </c>
      <c r="G13" s="310" t="s">
        <v>1297</v>
      </c>
      <c r="H13" s="310"/>
      <c r="I13" s="311"/>
      <c r="J13" s="310">
        <v>12</v>
      </c>
      <c r="K13" s="310">
        <v>3</v>
      </c>
      <c r="L13" s="310">
        <v>3</v>
      </c>
      <c r="M13" s="161"/>
    </row>
    <row r="14" spans="1:13" s="195" customFormat="1">
      <c r="A14" s="195" t="s">
        <v>19</v>
      </c>
      <c r="B14" s="309" t="s">
        <v>1298</v>
      </c>
      <c r="C14" s="309" t="s">
        <v>1299</v>
      </c>
      <c r="D14" s="310"/>
      <c r="E14" s="310" t="s">
        <v>1295</v>
      </c>
      <c r="F14" s="310" t="s">
        <v>1296</v>
      </c>
      <c r="G14" s="310" t="s">
        <v>1297</v>
      </c>
      <c r="H14" s="310"/>
      <c r="I14" s="311"/>
      <c r="J14" s="310">
        <v>1</v>
      </c>
      <c r="K14" s="310">
        <v>1</v>
      </c>
      <c r="L14" s="310">
        <v>1</v>
      </c>
      <c r="M14" s="161"/>
    </row>
    <row r="15" spans="1:13" s="195" customFormat="1">
      <c r="A15" s="195" t="s">
        <v>19</v>
      </c>
      <c r="B15" s="309" t="s">
        <v>1242</v>
      </c>
      <c r="C15" s="309" t="s">
        <v>1560</v>
      </c>
      <c r="D15" s="310"/>
      <c r="E15" s="310" t="s">
        <v>1295</v>
      </c>
      <c r="F15" s="310" t="s">
        <v>1296</v>
      </c>
      <c r="G15" s="310" t="s">
        <v>1297</v>
      </c>
      <c r="H15" s="310"/>
      <c r="I15" s="311"/>
      <c r="J15" s="310">
        <v>2</v>
      </c>
      <c r="K15" s="310">
        <v>1</v>
      </c>
      <c r="L15" s="310">
        <v>1</v>
      </c>
      <c r="M15" s="161"/>
    </row>
    <row r="16" spans="1:13" s="195" customFormat="1">
      <c r="A16" s="195" t="s">
        <v>19</v>
      </c>
      <c r="B16" s="312" t="s">
        <v>1302</v>
      </c>
      <c r="C16" s="313" t="s">
        <v>1620</v>
      </c>
      <c r="D16" s="192"/>
      <c r="E16" s="192" t="s">
        <v>1300</v>
      </c>
      <c r="F16" s="192" t="s">
        <v>1301</v>
      </c>
      <c r="G16" s="314" t="s">
        <v>1303</v>
      </c>
      <c r="H16" s="314"/>
      <c r="I16" s="314"/>
      <c r="J16" s="315">
        <v>10</v>
      </c>
      <c r="K16" s="315">
        <v>10</v>
      </c>
      <c r="L16" s="315">
        <v>10</v>
      </c>
      <c r="M16" s="161"/>
    </row>
    <row r="17" spans="1:13">
      <c r="A17" s="195" t="s">
        <v>19</v>
      </c>
      <c r="B17" s="309" t="s">
        <v>1304</v>
      </c>
      <c r="C17" s="316" t="s">
        <v>1305</v>
      </c>
      <c r="D17" s="310"/>
      <c r="E17" s="310" t="s">
        <v>1295</v>
      </c>
      <c r="F17" s="310" t="s">
        <v>1296</v>
      </c>
      <c r="G17" s="310" t="s">
        <v>1297</v>
      </c>
      <c r="H17" s="310"/>
      <c r="I17" s="311"/>
      <c r="J17" s="310">
        <v>1</v>
      </c>
      <c r="K17" s="310">
        <v>0</v>
      </c>
      <c r="L17" s="310">
        <v>0</v>
      </c>
      <c r="M17" s="161"/>
    </row>
    <row r="18" spans="1:13">
      <c r="A18" s="195" t="s">
        <v>19</v>
      </c>
      <c r="B18" s="309" t="s">
        <v>1306</v>
      </c>
      <c r="C18" s="316" t="s">
        <v>1445</v>
      </c>
      <c r="D18" s="310"/>
      <c r="E18" s="310" t="s">
        <v>1295</v>
      </c>
      <c r="F18" s="310" t="s">
        <v>1296</v>
      </c>
      <c r="G18" s="310" t="s">
        <v>1297</v>
      </c>
      <c r="H18" s="310"/>
      <c r="I18" s="311"/>
      <c r="J18" s="310">
        <v>25</v>
      </c>
      <c r="K18" s="310">
        <v>20</v>
      </c>
      <c r="L18" s="310">
        <v>20</v>
      </c>
      <c r="M18" s="161"/>
    </row>
    <row r="19" spans="1:13" s="195" customFormat="1">
      <c r="A19" s="195" t="s">
        <v>19</v>
      </c>
      <c r="B19" s="309" t="s">
        <v>126</v>
      </c>
      <c r="C19" s="316" t="s">
        <v>1584</v>
      </c>
      <c r="D19" s="310"/>
      <c r="E19" s="310" t="s">
        <v>1295</v>
      </c>
      <c r="F19" s="310" t="s">
        <v>1296</v>
      </c>
      <c r="G19" s="310" t="s">
        <v>1297</v>
      </c>
      <c r="H19" s="310"/>
      <c r="I19" s="311"/>
      <c r="J19" s="310">
        <v>3</v>
      </c>
      <c r="K19" s="310">
        <v>3</v>
      </c>
      <c r="L19" s="310">
        <v>3</v>
      </c>
      <c r="M19" s="161"/>
    </row>
    <row r="20" spans="1:13" s="195" customFormat="1">
      <c r="A20" s="195" t="s">
        <v>19</v>
      </c>
      <c r="B20" s="309" t="s">
        <v>1307</v>
      </c>
      <c r="C20" s="309" t="s">
        <v>1308</v>
      </c>
      <c r="D20" s="310"/>
      <c r="E20" s="310" t="s">
        <v>1295</v>
      </c>
      <c r="F20" s="310" t="s">
        <v>1296</v>
      </c>
      <c r="G20" s="310" t="s">
        <v>1297</v>
      </c>
      <c r="H20" s="310"/>
      <c r="I20" s="311"/>
      <c r="J20" s="310">
        <v>1</v>
      </c>
      <c r="K20" s="310">
        <v>1</v>
      </c>
      <c r="L20" s="310">
        <v>1</v>
      </c>
      <c r="M20" s="161"/>
    </row>
    <row r="21" spans="1:13" s="161" customFormat="1">
      <c r="A21" s="195" t="s">
        <v>19</v>
      </c>
      <c r="B21" s="309" t="s">
        <v>1309</v>
      </c>
      <c r="C21" s="309" t="s">
        <v>1469</v>
      </c>
      <c r="D21" s="310"/>
      <c r="E21" s="310" t="s">
        <v>1295</v>
      </c>
      <c r="F21" s="310" t="s">
        <v>1296</v>
      </c>
      <c r="G21" s="310" t="s">
        <v>1297</v>
      </c>
      <c r="H21" s="310"/>
      <c r="I21" s="311"/>
      <c r="J21" s="310">
        <v>40</v>
      </c>
      <c r="K21" s="310">
        <v>40</v>
      </c>
      <c r="L21" s="310">
        <v>40</v>
      </c>
    </row>
    <row r="22" spans="1:13" s="195" customFormat="1">
      <c r="A22" s="195" t="s">
        <v>19</v>
      </c>
      <c r="B22" s="312" t="s">
        <v>1309</v>
      </c>
      <c r="C22" s="312" t="s">
        <v>1469</v>
      </c>
      <c r="D22" s="192"/>
      <c r="E22" s="192" t="s">
        <v>1816</v>
      </c>
      <c r="F22" s="192" t="s">
        <v>1301</v>
      </c>
      <c r="G22" s="192" t="s">
        <v>1297</v>
      </c>
      <c r="H22" s="192"/>
      <c r="I22" s="314"/>
      <c r="J22" s="192"/>
      <c r="K22" s="192"/>
      <c r="L22" s="192"/>
      <c r="M22" s="161"/>
    </row>
    <row r="23" spans="1:13" s="195" customFormat="1">
      <c r="A23" s="195" t="s">
        <v>19</v>
      </c>
      <c r="B23" s="309" t="s">
        <v>1310</v>
      </c>
      <c r="C23" s="309" t="s">
        <v>1621</v>
      </c>
      <c r="D23" s="310"/>
      <c r="E23" s="310" t="s">
        <v>1295</v>
      </c>
      <c r="F23" s="310" t="s">
        <v>1296</v>
      </c>
      <c r="G23" s="310" t="s">
        <v>1297</v>
      </c>
      <c r="H23" s="310"/>
      <c r="I23" s="311"/>
      <c r="J23" s="310">
        <v>10</v>
      </c>
      <c r="K23" s="310">
        <v>2</v>
      </c>
      <c r="L23" s="310">
        <v>2</v>
      </c>
      <c r="M23" s="161"/>
    </row>
    <row r="24" spans="1:13">
      <c r="A24" s="195" t="s">
        <v>19</v>
      </c>
      <c r="B24" s="309" t="s">
        <v>1311</v>
      </c>
      <c r="C24" s="309" t="s">
        <v>2216</v>
      </c>
      <c r="D24" s="310"/>
      <c r="E24" s="310" t="s">
        <v>1295</v>
      </c>
      <c r="F24" s="310" t="s">
        <v>1296</v>
      </c>
      <c r="G24" s="310" t="s">
        <v>1297</v>
      </c>
      <c r="H24" s="310"/>
      <c r="I24" s="311"/>
      <c r="J24" s="310">
        <v>25</v>
      </c>
      <c r="K24" s="310">
        <v>20</v>
      </c>
      <c r="L24" s="310">
        <v>20</v>
      </c>
    </row>
    <row r="25" spans="1:13" s="195" customFormat="1">
      <c r="A25" s="195" t="s">
        <v>30</v>
      </c>
      <c r="B25" s="211" t="s">
        <v>1318</v>
      </c>
      <c r="C25" s="211" t="s">
        <v>786</v>
      </c>
      <c r="D25" s="196"/>
      <c r="E25" s="193" t="s">
        <v>1319</v>
      </c>
      <c r="F25" s="193" t="s">
        <v>1320</v>
      </c>
      <c r="G25" s="193" t="s">
        <v>1321</v>
      </c>
      <c r="H25" s="193" t="s">
        <v>1322</v>
      </c>
      <c r="I25" s="194" t="s">
        <v>1323</v>
      </c>
      <c r="J25" s="193">
        <v>15</v>
      </c>
      <c r="K25" s="193"/>
      <c r="L25" s="193"/>
      <c r="M25" s="161"/>
    </row>
    <row r="26" spans="1:13" s="195" customFormat="1">
      <c r="A26" s="195" t="s">
        <v>30</v>
      </c>
      <c r="B26" s="211" t="s">
        <v>1324</v>
      </c>
      <c r="C26" s="211" t="s">
        <v>728</v>
      </c>
      <c r="D26" s="193"/>
      <c r="E26" s="193" t="s">
        <v>1325</v>
      </c>
      <c r="F26" s="193" t="s">
        <v>1320</v>
      </c>
      <c r="G26" s="193" t="s">
        <v>1321</v>
      </c>
      <c r="H26" s="193" t="s">
        <v>1321</v>
      </c>
      <c r="I26" s="194" t="s">
        <v>1323</v>
      </c>
      <c r="J26" s="193">
        <v>20</v>
      </c>
      <c r="K26" s="193"/>
      <c r="L26" s="193"/>
      <c r="M26" s="161"/>
    </row>
    <row r="27" spans="1:13" s="195" customFormat="1">
      <c r="A27" s="195" t="s">
        <v>30</v>
      </c>
      <c r="B27" s="211" t="s">
        <v>1326</v>
      </c>
      <c r="C27" s="211" t="s">
        <v>855</v>
      </c>
      <c r="D27" s="193"/>
      <c r="E27" s="193" t="s">
        <v>1327</v>
      </c>
      <c r="F27" s="194" t="s">
        <v>1328</v>
      </c>
      <c r="G27" s="194" t="s">
        <v>1321</v>
      </c>
      <c r="H27" s="194" t="s">
        <v>1322</v>
      </c>
      <c r="I27" s="194" t="s">
        <v>1323</v>
      </c>
      <c r="J27" s="193">
        <v>15</v>
      </c>
      <c r="K27" s="193"/>
      <c r="L27" s="196"/>
      <c r="M27" s="161"/>
    </row>
    <row r="28" spans="1:13" s="195" customFormat="1">
      <c r="A28" s="195" t="s">
        <v>30</v>
      </c>
      <c r="B28" s="211" t="s">
        <v>1329</v>
      </c>
      <c r="C28" s="211" t="s">
        <v>802</v>
      </c>
      <c r="D28" s="193"/>
      <c r="E28" s="193" t="s">
        <v>1330</v>
      </c>
      <c r="F28" s="194" t="s">
        <v>1331</v>
      </c>
      <c r="G28" s="194" t="s">
        <v>1322</v>
      </c>
      <c r="H28" s="194" t="s">
        <v>1321</v>
      </c>
      <c r="I28" s="194" t="s">
        <v>1323</v>
      </c>
      <c r="J28" s="193">
        <v>30</v>
      </c>
      <c r="K28" s="193"/>
      <c r="L28" s="193"/>
      <c r="M28" s="161"/>
    </row>
    <row r="29" spans="1:13">
      <c r="A29" s="195" t="s">
        <v>30</v>
      </c>
      <c r="B29" s="211" t="s">
        <v>100</v>
      </c>
      <c r="C29" s="211" t="s">
        <v>1450</v>
      </c>
      <c r="D29" s="193"/>
      <c r="E29" s="193" t="s">
        <v>2024</v>
      </c>
      <c r="F29" s="194" t="s">
        <v>1332</v>
      </c>
      <c r="G29" s="194" t="s">
        <v>1322</v>
      </c>
      <c r="H29" s="194" t="s">
        <v>1322</v>
      </c>
      <c r="I29" s="194" t="s">
        <v>1333</v>
      </c>
      <c r="J29" s="193">
        <v>20</v>
      </c>
      <c r="K29" s="193"/>
      <c r="L29" s="193"/>
      <c r="M29" s="161"/>
    </row>
    <row r="30" spans="1:13">
      <c r="A30" s="195" t="s">
        <v>30</v>
      </c>
      <c r="B30" s="211" t="s">
        <v>2002</v>
      </c>
      <c r="C30" s="211" t="s">
        <v>2025</v>
      </c>
      <c r="D30" s="193"/>
      <c r="E30" s="193" t="s">
        <v>2026</v>
      </c>
      <c r="F30" s="194" t="s">
        <v>1332</v>
      </c>
      <c r="G30" s="194" t="s">
        <v>2027</v>
      </c>
      <c r="H30" s="194" t="s">
        <v>1322</v>
      </c>
      <c r="I30" s="194" t="s">
        <v>1333</v>
      </c>
      <c r="J30" s="193">
        <v>10</v>
      </c>
      <c r="K30" s="193"/>
      <c r="L30" s="193"/>
      <c r="M30" s="161"/>
    </row>
    <row r="31" spans="1:13" s="195" customFormat="1">
      <c r="A31" s="195" t="s">
        <v>1751</v>
      </c>
      <c r="B31" s="317" t="s">
        <v>1242</v>
      </c>
      <c r="C31" s="317" t="s">
        <v>1993</v>
      </c>
      <c r="D31" s="197"/>
      <c r="E31" s="197" t="s">
        <v>2013</v>
      </c>
      <c r="F31" s="197" t="s">
        <v>1314</v>
      </c>
      <c r="G31" s="315" t="s">
        <v>1315</v>
      </c>
      <c r="H31" s="315" t="s">
        <v>1316</v>
      </c>
      <c r="I31" s="315"/>
      <c r="J31" s="315">
        <v>15</v>
      </c>
      <c r="K31" s="315">
        <v>15</v>
      </c>
      <c r="L31" s="315">
        <v>15</v>
      </c>
      <c r="M31" s="161"/>
    </row>
    <row r="32" spans="1:13" s="195" customFormat="1">
      <c r="A32" s="195" t="s">
        <v>1751</v>
      </c>
      <c r="B32" s="317" t="s">
        <v>1242</v>
      </c>
      <c r="C32" s="317" t="s">
        <v>1750</v>
      </c>
      <c r="D32" s="197"/>
      <c r="E32" s="197" t="s">
        <v>2013</v>
      </c>
      <c r="F32" s="197" t="s">
        <v>1314</v>
      </c>
      <c r="G32" s="315" t="s">
        <v>1315</v>
      </c>
      <c r="H32" s="315" t="s">
        <v>1316</v>
      </c>
      <c r="I32" s="315"/>
      <c r="J32" s="315">
        <v>15</v>
      </c>
      <c r="K32" s="315">
        <v>15</v>
      </c>
      <c r="L32" s="315">
        <v>15</v>
      </c>
      <c r="M32" s="161"/>
    </row>
    <row r="33" spans="1:13" s="195" customFormat="1">
      <c r="A33" s="195" t="s">
        <v>1751</v>
      </c>
      <c r="B33" s="318" t="s">
        <v>1302</v>
      </c>
      <c r="C33" s="319" t="s">
        <v>2021</v>
      </c>
      <c r="D33" s="317"/>
      <c r="E33" s="197" t="s">
        <v>2013</v>
      </c>
      <c r="F33" s="197" t="s">
        <v>1314</v>
      </c>
      <c r="G33" s="315" t="s">
        <v>1315</v>
      </c>
      <c r="H33" s="315" t="s">
        <v>1316</v>
      </c>
      <c r="I33" s="315"/>
      <c r="J33" s="315">
        <v>40</v>
      </c>
      <c r="K33" s="315">
        <v>40</v>
      </c>
      <c r="L33" s="315">
        <v>40</v>
      </c>
      <c r="M33" s="161"/>
    </row>
    <row r="34" spans="1:13">
      <c r="A34" s="195" t="s">
        <v>1751</v>
      </c>
      <c r="B34" s="318" t="s">
        <v>1302</v>
      </c>
      <c r="C34" s="317" t="s">
        <v>2020</v>
      </c>
      <c r="D34" s="315"/>
      <c r="E34" s="197" t="s">
        <v>2013</v>
      </c>
      <c r="F34" s="197" t="s">
        <v>1314</v>
      </c>
      <c r="G34" s="315" t="s">
        <v>1315</v>
      </c>
      <c r="H34" s="315" t="s">
        <v>1316</v>
      </c>
      <c r="I34" s="315"/>
      <c r="J34" s="315">
        <v>40</v>
      </c>
      <c r="K34" s="315">
        <v>40</v>
      </c>
      <c r="L34" s="315">
        <v>40</v>
      </c>
      <c r="M34" s="161"/>
    </row>
    <row r="35" spans="1:13">
      <c r="A35" s="195" t="s">
        <v>1751</v>
      </c>
      <c r="B35" s="211" t="s">
        <v>1256</v>
      </c>
      <c r="C35" s="320" t="s">
        <v>2014</v>
      </c>
      <c r="D35" s="193"/>
      <c r="E35" s="196" t="s">
        <v>1336</v>
      </c>
      <c r="F35" s="197" t="s">
        <v>1314</v>
      </c>
      <c r="G35" s="315"/>
      <c r="H35" s="315"/>
      <c r="I35" s="194"/>
      <c r="J35" s="197">
        <v>20</v>
      </c>
      <c r="K35" s="194" t="s">
        <v>2015</v>
      </c>
      <c r="L35" s="197"/>
      <c r="M35" s="161"/>
    </row>
    <row r="36" spans="1:13">
      <c r="A36" s="195" t="s">
        <v>1751</v>
      </c>
      <c r="B36" s="211" t="s">
        <v>1256</v>
      </c>
      <c r="C36" s="320" t="s">
        <v>2016</v>
      </c>
      <c r="D36" s="193"/>
      <c r="E36" s="196" t="s">
        <v>1336</v>
      </c>
      <c r="F36" s="197" t="s">
        <v>1314</v>
      </c>
      <c r="G36" s="315"/>
      <c r="H36" s="315"/>
      <c r="I36" s="194"/>
      <c r="J36" s="197">
        <v>20</v>
      </c>
      <c r="K36" s="194" t="s">
        <v>2017</v>
      </c>
      <c r="L36" s="197"/>
      <c r="M36" s="161"/>
    </row>
    <row r="37" spans="1:13">
      <c r="A37" s="195" t="s">
        <v>1751</v>
      </c>
      <c r="B37" s="211" t="s">
        <v>2217</v>
      </c>
      <c r="C37" s="320" t="s">
        <v>875</v>
      </c>
      <c r="D37" s="193"/>
      <c r="E37" s="196" t="s">
        <v>1336</v>
      </c>
      <c r="F37" s="197" t="s">
        <v>1314</v>
      </c>
      <c r="G37" s="315" t="s">
        <v>1315</v>
      </c>
      <c r="H37" s="315" t="s">
        <v>1316</v>
      </c>
      <c r="I37" s="194"/>
      <c r="J37" s="197">
        <v>20</v>
      </c>
      <c r="K37" s="321" t="s">
        <v>2218</v>
      </c>
      <c r="L37" s="197"/>
      <c r="M37" s="161"/>
    </row>
    <row r="38" spans="1:13" s="195" customFormat="1">
      <c r="A38" s="195" t="s">
        <v>1751</v>
      </c>
      <c r="B38" s="211"/>
      <c r="C38" s="322"/>
      <c r="D38" s="193"/>
      <c r="E38" s="193"/>
      <c r="F38" s="194"/>
      <c r="G38" s="194"/>
      <c r="H38" s="194"/>
      <c r="I38" s="194"/>
      <c r="J38" s="197"/>
      <c r="K38" s="197"/>
      <c r="L38" s="197"/>
      <c r="M38" s="161"/>
    </row>
    <row r="39" spans="1:13" s="195" customFormat="1" ht="16">
      <c r="A39" s="195" t="s">
        <v>1751</v>
      </c>
      <c r="B39" s="211" t="s">
        <v>2018</v>
      </c>
      <c r="C39" s="211" t="s">
        <v>1449</v>
      </c>
      <c r="D39" s="323" t="s">
        <v>1622</v>
      </c>
      <c r="E39" s="196" t="s">
        <v>1623</v>
      </c>
      <c r="F39" s="197" t="s">
        <v>1314</v>
      </c>
      <c r="G39" s="315" t="s">
        <v>1315</v>
      </c>
      <c r="H39" s="315" t="s">
        <v>1316</v>
      </c>
      <c r="I39" s="324"/>
      <c r="J39" s="325">
        <v>285</v>
      </c>
      <c r="K39" s="326" t="s">
        <v>2219</v>
      </c>
      <c r="L39" s="193"/>
      <c r="M39" s="161"/>
    </row>
    <row r="40" spans="1:13" s="195" customFormat="1" ht="16">
      <c r="A40" s="195" t="s">
        <v>1751</v>
      </c>
      <c r="B40" s="211" t="s">
        <v>2019</v>
      </c>
      <c r="C40" s="211" t="s">
        <v>1385</v>
      </c>
      <c r="D40" s="323" t="s">
        <v>1622</v>
      </c>
      <c r="E40" s="196" t="s">
        <v>1623</v>
      </c>
      <c r="F40" s="197" t="s">
        <v>1314</v>
      </c>
      <c r="G40" s="315" t="s">
        <v>1315</v>
      </c>
      <c r="H40" s="315" t="s">
        <v>1316</v>
      </c>
      <c r="I40" s="324"/>
      <c r="J40" s="325">
        <v>285</v>
      </c>
      <c r="K40" s="326" t="s">
        <v>2219</v>
      </c>
      <c r="L40" s="193"/>
      <c r="M40" s="161"/>
    </row>
    <row r="41" spans="1:13" s="195" customFormat="1">
      <c r="B41" s="211"/>
      <c r="C41" s="211"/>
      <c r="D41" s="193"/>
      <c r="E41" s="193"/>
      <c r="F41" s="193"/>
      <c r="G41" s="245"/>
      <c r="H41" s="193"/>
      <c r="I41" s="194"/>
      <c r="J41" s="193"/>
      <c r="K41" s="193"/>
      <c r="L41" s="193"/>
      <c r="M41" s="161"/>
    </row>
    <row r="42" spans="1:13" s="195" customFormat="1">
      <c r="B42" s="211"/>
      <c r="C42" s="211"/>
      <c r="D42" s="193"/>
      <c r="E42" s="193"/>
      <c r="F42" s="193"/>
      <c r="G42" s="245"/>
      <c r="H42" s="193"/>
      <c r="I42" s="194"/>
      <c r="J42" s="193"/>
      <c r="K42" s="193"/>
      <c r="L42" s="193"/>
      <c r="M42" s="161"/>
    </row>
    <row r="43" spans="1:13" s="195" customFormat="1">
      <c r="B43" s="211"/>
      <c r="C43" s="211"/>
      <c r="D43" s="193"/>
      <c r="E43" s="193"/>
      <c r="F43" s="193"/>
      <c r="G43" s="245"/>
      <c r="H43" s="193"/>
      <c r="I43" s="193"/>
      <c r="J43" s="193"/>
      <c r="K43" s="196"/>
      <c r="L43" s="196"/>
      <c r="M43" s="161"/>
    </row>
    <row r="44" spans="1:13">
      <c r="B44" s="212"/>
      <c r="C44" s="212"/>
      <c r="D44" s="197"/>
      <c r="E44" s="197"/>
      <c r="F44" s="197"/>
      <c r="G44" s="197"/>
      <c r="H44" s="197"/>
      <c r="I44" s="197"/>
      <c r="J44" s="197"/>
      <c r="K44" s="197"/>
      <c r="L44" s="197"/>
    </row>
    <row r="45" spans="1:13">
      <c r="B45" s="211"/>
      <c r="C45" s="211"/>
      <c r="D45" s="194"/>
      <c r="E45" s="194"/>
      <c r="F45" s="194"/>
      <c r="G45" s="194"/>
      <c r="H45" s="194"/>
      <c r="I45" s="194"/>
      <c r="J45" s="194"/>
      <c r="K45" s="197"/>
      <c r="L45" s="197"/>
    </row>
    <row r="46" spans="1:13">
      <c r="J46" s="221">
        <f>SUBTOTAL(9,J2:J45)</f>
        <v>1939</v>
      </c>
      <c r="K46" s="221">
        <f>SUBTOTAL(9,K2:K45)</f>
        <v>211</v>
      </c>
      <c r="L46" s="221">
        <f>SUBTOTAL(9,L2:L45)</f>
        <v>211</v>
      </c>
    </row>
  </sheetData>
  <phoneticPr fontId="3" type="noConversion"/>
  <hyperlinks>
    <hyperlink ref="C33" r:id="rId1" display="FD2F6ED@" xr:uid="{195E0AFD-D0E4-4027-950B-EDE340DB81A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AE4B-3DA8-4381-B59E-564905BD0F18}">
  <sheetPr filterMode="1"/>
  <dimension ref="A1:M1048576"/>
  <sheetViews>
    <sheetView zoomScale="80" zoomScaleNormal="80" workbookViewId="0">
      <pane ySplit="1" topLeftCell="A462" activePane="bottomLeft" state="frozen"/>
      <selection pane="bottomLeft" activeCell="J959" sqref="J959"/>
    </sheetView>
  </sheetViews>
  <sheetFormatPr defaultColWidth="8.90625" defaultRowHeight="17" zeroHeight="1"/>
  <cols>
    <col min="1" max="1" width="11" style="165" bestFit="1" customWidth="1"/>
    <col min="2" max="2" width="12" style="165" bestFit="1" customWidth="1"/>
    <col min="3" max="3" width="19" style="165" bestFit="1" customWidth="1"/>
    <col min="4" max="4" width="4" style="165" bestFit="1" customWidth="1"/>
    <col min="5" max="5" width="6" style="165" bestFit="1" customWidth="1"/>
    <col min="6" max="6" width="31" style="165" bestFit="1" customWidth="1"/>
    <col min="7" max="7" width="5" style="165" bestFit="1" customWidth="1"/>
    <col min="8" max="8" width="9.36328125" style="165" bestFit="1" customWidth="1"/>
    <col min="9" max="9" width="7" style="165" bestFit="1" customWidth="1"/>
    <col min="10" max="10" width="9" style="165" bestFit="1" customWidth="1"/>
    <col min="11" max="11" width="7" style="165" bestFit="1" customWidth="1"/>
    <col min="12" max="12" width="9" style="165" bestFit="1" customWidth="1"/>
    <col min="13" max="13" width="7" style="165" bestFit="1" customWidth="1"/>
    <col min="14" max="16384" width="8.90625" style="165"/>
  </cols>
  <sheetData>
    <row r="1" spans="1:13" ht="85">
      <c r="A1" s="163" t="s">
        <v>392</v>
      </c>
      <c r="B1" s="163" t="s">
        <v>393</v>
      </c>
      <c r="C1" s="163" t="s">
        <v>361</v>
      </c>
      <c r="D1" s="163" t="s">
        <v>394</v>
      </c>
      <c r="E1" s="163" t="s">
        <v>395</v>
      </c>
      <c r="F1" s="163" t="s">
        <v>396</v>
      </c>
      <c r="G1" s="163" t="s">
        <v>397</v>
      </c>
      <c r="H1" s="163" t="s">
        <v>453</v>
      </c>
      <c r="I1" s="163" t="s">
        <v>454</v>
      </c>
      <c r="J1" s="163" t="s">
        <v>455</v>
      </c>
      <c r="K1" s="163" t="s">
        <v>456</v>
      </c>
      <c r="L1" s="164" t="s">
        <v>2386</v>
      </c>
      <c r="M1" s="164" t="s">
        <v>2387</v>
      </c>
    </row>
    <row r="2" spans="1:13" hidden="1">
      <c r="A2" s="165" t="s">
        <v>457</v>
      </c>
      <c r="B2" s="165" t="s">
        <v>458</v>
      </c>
      <c r="C2" s="165" t="s">
        <v>459</v>
      </c>
      <c r="D2" s="165" t="s">
        <v>398</v>
      </c>
      <c r="E2" s="165" t="s">
        <v>399</v>
      </c>
      <c r="F2" s="165" t="s">
        <v>460</v>
      </c>
      <c r="G2" s="165" t="s">
        <v>400</v>
      </c>
      <c r="H2" s="166">
        <v>0</v>
      </c>
      <c r="I2" s="166">
        <v>0</v>
      </c>
      <c r="J2" s="166">
        <v>0</v>
      </c>
      <c r="K2" s="166">
        <v>0</v>
      </c>
      <c r="L2" s="166">
        <v>7992</v>
      </c>
      <c r="M2" s="166">
        <v>333</v>
      </c>
    </row>
    <row r="3" spans="1:13" hidden="1">
      <c r="A3" s="165" t="s">
        <v>461</v>
      </c>
      <c r="B3" s="165" t="s">
        <v>462</v>
      </c>
      <c r="C3" s="165" t="s">
        <v>463</v>
      </c>
      <c r="D3" s="165" t="s">
        <v>398</v>
      </c>
      <c r="E3" s="165" t="s">
        <v>399</v>
      </c>
      <c r="F3" s="165" t="s">
        <v>464</v>
      </c>
      <c r="G3" s="165" t="s">
        <v>400</v>
      </c>
      <c r="H3" s="166">
        <v>0</v>
      </c>
      <c r="I3" s="166">
        <v>0</v>
      </c>
      <c r="J3" s="166">
        <v>0</v>
      </c>
      <c r="K3" s="166">
        <v>0</v>
      </c>
      <c r="L3" s="166">
        <v>1080</v>
      </c>
      <c r="M3" s="166">
        <v>45</v>
      </c>
    </row>
    <row r="4" spans="1:13" hidden="1">
      <c r="A4" s="165" t="s">
        <v>401</v>
      </c>
      <c r="B4" s="165" t="s">
        <v>402</v>
      </c>
      <c r="C4" s="165" t="s">
        <v>403</v>
      </c>
      <c r="D4" s="165" t="s">
        <v>398</v>
      </c>
      <c r="E4" s="165" t="s">
        <v>399</v>
      </c>
      <c r="F4" s="165" t="s">
        <v>404</v>
      </c>
      <c r="G4" s="165" t="s">
        <v>400</v>
      </c>
      <c r="H4" s="166">
        <v>0</v>
      </c>
      <c r="I4" s="166">
        <v>0</v>
      </c>
      <c r="J4" s="166">
        <v>0</v>
      </c>
      <c r="K4" s="166">
        <v>0</v>
      </c>
      <c r="L4" s="166">
        <v>5664</v>
      </c>
      <c r="M4" s="166">
        <v>236</v>
      </c>
    </row>
    <row r="5" spans="1:13" hidden="1">
      <c r="A5" s="165" t="s">
        <v>461</v>
      </c>
      <c r="B5" s="165" t="s">
        <v>467</v>
      </c>
      <c r="C5" s="165" t="s">
        <v>463</v>
      </c>
      <c r="D5" s="165" t="s">
        <v>398</v>
      </c>
      <c r="E5" s="165" t="s">
        <v>399</v>
      </c>
      <c r="F5" s="165" t="s">
        <v>464</v>
      </c>
      <c r="G5" s="165" t="s">
        <v>400</v>
      </c>
      <c r="H5" s="166">
        <v>0</v>
      </c>
      <c r="I5" s="166">
        <v>0</v>
      </c>
      <c r="J5" s="166">
        <v>0</v>
      </c>
      <c r="K5" s="166">
        <v>0</v>
      </c>
      <c r="L5" s="166">
        <v>1416</v>
      </c>
      <c r="M5" s="166">
        <v>59</v>
      </c>
    </row>
    <row r="6" spans="1:13" hidden="1">
      <c r="A6" s="165" t="s">
        <v>461</v>
      </c>
      <c r="B6" s="165" t="s">
        <v>468</v>
      </c>
      <c r="C6" s="165" t="s">
        <v>463</v>
      </c>
      <c r="D6" s="165" t="s">
        <v>398</v>
      </c>
      <c r="E6" s="165" t="s">
        <v>399</v>
      </c>
      <c r="F6" s="165" t="s">
        <v>469</v>
      </c>
      <c r="G6" s="165" t="s">
        <v>400</v>
      </c>
      <c r="H6" s="166">
        <v>0</v>
      </c>
      <c r="I6" s="166">
        <v>0</v>
      </c>
      <c r="J6" s="166">
        <v>0</v>
      </c>
      <c r="K6" s="166">
        <v>0</v>
      </c>
      <c r="L6" s="166">
        <v>1533</v>
      </c>
      <c r="M6" s="166">
        <v>73</v>
      </c>
    </row>
    <row r="7" spans="1:13" hidden="1">
      <c r="A7" s="165" t="s">
        <v>461</v>
      </c>
      <c r="B7" s="165" t="s">
        <v>470</v>
      </c>
      <c r="C7" s="165" t="s">
        <v>463</v>
      </c>
      <c r="D7" s="165" t="s">
        <v>398</v>
      </c>
      <c r="E7" s="165" t="s">
        <v>399</v>
      </c>
      <c r="F7" s="165" t="s">
        <v>471</v>
      </c>
      <c r="G7" s="165" t="s">
        <v>400</v>
      </c>
      <c r="H7" s="166">
        <v>0</v>
      </c>
      <c r="I7" s="166">
        <v>0</v>
      </c>
      <c r="J7" s="166">
        <v>0</v>
      </c>
      <c r="K7" s="166">
        <v>0</v>
      </c>
      <c r="L7" s="166">
        <v>2568</v>
      </c>
      <c r="M7" s="166">
        <v>107</v>
      </c>
    </row>
    <row r="8" spans="1:13" hidden="1">
      <c r="A8" s="165" t="s">
        <v>461</v>
      </c>
      <c r="B8" s="165" t="s">
        <v>472</v>
      </c>
      <c r="C8" s="165" t="s">
        <v>463</v>
      </c>
      <c r="D8" s="165" t="s">
        <v>398</v>
      </c>
      <c r="E8" s="165" t="s">
        <v>399</v>
      </c>
      <c r="F8" s="165" t="s">
        <v>473</v>
      </c>
      <c r="G8" s="165" t="s">
        <v>400</v>
      </c>
      <c r="H8" s="166">
        <v>0</v>
      </c>
      <c r="I8" s="166">
        <v>0</v>
      </c>
      <c r="J8" s="166">
        <v>0</v>
      </c>
      <c r="K8" s="166">
        <v>0</v>
      </c>
      <c r="L8" s="166">
        <v>3275</v>
      </c>
      <c r="M8" s="166">
        <v>131</v>
      </c>
    </row>
    <row r="9" spans="1:13" hidden="1">
      <c r="A9" s="165" t="s">
        <v>461</v>
      </c>
      <c r="B9" s="165" t="s">
        <v>474</v>
      </c>
      <c r="C9" s="165" t="s">
        <v>463</v>
      </c>
      <c r="D9" s="165" t="s">
        <v>398</v>
      </c>
      <c r="E9" s="165" t="s">
        <v>399</v>
      </c>
      <c r="F9" s="165" t="s">
        <v>464</v>
      </c>
      <c r="G9" s="165" t="s">
        <v>400</v>
      </c>
      <c r="H9" s="166">
        <v>0</v>
      </c>
      <c r="I9" s="166">
        <v>0</v>
      </c>
      <c r="J9" s="166">
        <v>0</v>
      </c>
      <c r="K9" s="166">
        <v>0</v>
      </c>
      <c r="L9" s="166">
        <v>15576</v>
      </c>
      <c r="M9" s="166">
        <v>649</v>
      </c>
    </row>
    <row r="10" spans="1:13" hidden="1">
      <c r="A10" s="165" t="s">
        <v>461</v>
      </c>
      <c r="B10" s="165" t="s">
        <v>475</v>
      </c>
      <c r="C10" s="165" t="s">
        <v>463</v>
      </c>
      <c r="D10" s="165" t="s">
        <v>398</v>
      </c>
      <c r="E10" s="165" t="s">
        <v>399</v>
      </c>
      <c r="F10" s="165" t="s">
        <v>464</v>
      </c>
      <c r="G10" s="165" t="s">
        <v>400</v>
      </c>
      <c r="H10" s="166">
        <v>0</v>
      </c>
      <c r="I10" s="166">
        <v>0</v>
      </c>
      <c r="J10" s="166">
        <v>0</v>
      </c>
      <c r="K10" s="166">
        <v>0</v>
      </c>
      <c r="L10" s="166">
        <v>8928</v>
      </c>
      <c r="M10" s="166">
        <v>372</v>
      </c>
    </row>
    <row r="11" spans="1:13" hidden="1">
      <c r="A11" s="165" t="s">
        <v>461</v>
      </c>
      <c r="B11" s="165" t="s">
        <v>477</v>
      </c>
      <c r="C11" s="165" t="s">
        <v>463</v>
      </c>
      <c r="D11" s="165" t="s">
        <v>398</v>
      </c>
      <c r="E11" s="165" t="s">
        <v>399</v>
      </c>
      <c r="F11" s="165" t="s">
        <v>464</v>
      </c>
      <c r="G11" s="165" t="s">
        <v>400</v>
      </c>
      <c r="H11" s="166">
        <v>0</v>
      </c>
      <c r="I11" s="166">
        <v>0</v>
      </c>
      <c r="J11" s="166">
        <v>0</v>
      </c>
      <c r="K11" s="166">
        <v>0</v>
      </c>
      <c r="L11" s="166">
        <v>23784</v>
      </c>
      <c r="M11" s="166">
        <v>991</v>
      </c>
    </row>
    <row r="12" spans="1:13" hidden="1">
      <c r="A12" s="165" t="s">
        <v>484</v>
      </c>
      <c r="B12" s="165" t="s">
        <v>485</v>
      </c>
      <c r="C12" s="165" t="s">
        <v>486</v>
      </c>
      <c r="D12" s="165" t="s">
        <v>398</v>
      </c>
      <c r="E12" s="165" t="s">
        <v>399</v>
      </c>
      <c r="F12" s="165" t="s">
        <v>487</v>
      </c>
      <c r="G12" s="165" t="s">
        <v>400</v>
      </c>
      <c r="H12" s="166">
        <v>0</v>
      </c>
      <c r="I12" s="166">
        <v>0</v>
      </c>
      <c r="J12" s="166">
        <v>0</v>
      </c>
      <c r="K12" s="166">
        <v>0</v>
      </c>
      <c r="L12" s="166">
        <v>1512</v>
      </c>
      <c r="M12" s="166">
        <v>63</v>
      </c>
    </row>
    <row r="13" spans="1:13" hidden="1">
      <c r="A13" s="165" t="s">
        <v>488</v>
      </c>
      <c r="B13" s="165" t="s">
        <v>490</v>
      </c>
      <c r="C13" s="165" t="s">
        <v>489</v>
      </c>
      <c r="D13" s="165" t="s">
        <v>398</v>
      </c>
      <c r="E13" s="165" t="s">
        <v>399</v>
      </c>
      <c r="F13" s="165" t="s">
        <v>408</v>
      </c>
      <c r="G13" s="165" t="s">
        <v>400</v>
      </c>
      <c r="H13" s="166">
        <v>0</v>
      </c>
      <c r="I13" s="166">
        <v>0</v>
      </c>
      <c r="J13" s="166">
        <v>0</v>
      </c>
      <c r="K13" s="166">
        <v>0</v>
      </c>
      <c r="L13" s="166">
        <v>6096</v>
      </c>
      <c r="M13" s="166">
        <v>254</v>
      </c>
    </row>
    <row r="14" spans="1:13" hidden="1">
      <c r="A14" s="165" t="s">
        <v>491</v>
      </c>
      <c r="B14" s="165" t="s">
        <v>492</v>
      </c>
      <c r="C14" s="165" t="s">
        <v>493</v>
      </c>
      <c r="D14" s="165" t="s">
        <v>398</v>
      </c>
      <c r="E14" s="165" t="s">
        <v>399</v>
      </c>
      <c r="F14" s="165" t="s">
        <v>494</v>
      </c>
      <c r="G14" s="165" t="s">
        <v>400</v>
      </c>
      <c r="H14" s="166">
        <v>0</v>
      </c>
      <c r="I14" s="166">
        <v>0</v>
      </c>
      <c r="J14" s="166">
        <v>0</v>
      </c>
      <c r="K14" s="166">
        <v>0</v>
      </c>
      <c r="L14" s="166">
        <v>432</v>
      </c>
      <c r="M14" s="166">
        <v>18</v>
      </c>
    </row>
    <row r="15" spans="1:13" hidden="1">
      <c r="A15" s="165" t="s">
        <v>465</v>
      </c>
      <c r="B15" s="165" t="s">
        <v>497</v>
      </c>
      <c r="C15" s="165" t="s">
        <v>498</v>
      </c>
      <c r="D15" s="165" t="s">
        <v>398</v>
      </c>
      <c r="E15" s="165" t="s">
        <v>399</v>
      </c>
      <c r="F15" s="165" t="s">
        <v>499</v>
      </c>
      <c r="G15" s="165" t="s">
        <v>400</v>
      </c>
      <c r="H15" s="166">
        <v>0</v>
      </c>
      <c r="I15" s="166">
        <v>0</v>
      </c>
      <c r="J15" s="166">
        <v>0</v>
      </c>
      <c r="K15" s="166">
        <v>0</v>
      </c>
      <c r="L15" s="166">
        <v>2736</v>
      </c>
      <c r="M15" s="166">
        <v>114</v>
      </c>
    </row>
    <row r="16" spans="1:13" hidden="1">
      <c r="A16" s="165" t="s">
        <v>480</v>
      </c>
      <c r="B16" s="165" t="s">
        <v>501</v>
      </c>
      <c r="C16" s="165" t="s">
        <v>481</v>
      </c>
      <c r="D16" s="165" t="s">
        <v>398</v>
      </c>
      <c r="E16" s="165" t="s">
        <v>399</v>
      </c>
      <c r="F16" s="165" t="s">
        <v>502</v>
      </c>
      <c r="G16" s="165" t="s">
        <v>400</v>
      </c>
      <c r="H16" s="166">
        <v>0</v>
      </c>
      <c r="I16" s="166">
        <v>0</v>
      </c>
      <c r="J16" s="166">
        <v>1368</v>
      </c>
      <c r="K16" s="166">
        <v>57</v>
      </c>
      <c r="L16" s="166">
        <v>3768</v>
      </c>
      <c r="M16" s="166">
        <v>157</v>
      </c>
    </row>
    <row r="17" spans="1:13" hidden="1">
      <c r="A17" s="165" t="s">
        <v>503</v>
      </c>
      <c r="B17" s="165" t="s">
        <v>504</v>
      </c>
      <c r="C17" s="165" t="s">
        <v>505</v>
      </c>
      <c r="D17" s="165" t="s">
        <v>398</v>
      </c>
      <c r="E17" s="165" t="s">
        <v>399</v>
      </c>
      <c r="F17" s="165" t="s">
        <v>495</v>
      </c>
      <c r="G17" s="165" t="s">
        <v>400</v>
      </c>
      <c r="H17" s="166">
        <v>0</v>
      </c>
      <c r="I17" s="166">
        <v>0</v>
      </c>
      <c r="J17" s="166">
        <v>0</v>
      </c>
      <c r="K17" s="166">
        <v>0</v>
      </c>
      <c r="L17" s="166">
        <v>4116</v>
      </c>
      <c r="M17" s="166">
        <v>147</v>
      </c>
    </row>
    <row r="18" spans="1:13" hidden="1">
      <c r="A18" s="165" t="s">
        <v>506</v>
      </c>
      <c r="B18" s="165" t="s">
        <v>507</v>
      </c>
      <c r="C18" s="165" t="s">
        <v>508</v>
      </c>
      <c r="D18" s="165" t="s">
        <v>398</v>
      </c>
      <c r="E18" s="165" t="s">
        <v>399</v>
      </c>
      <c r="F18" s="165" t="s">
        <v>509</v>
      </c>
      <c r="G18" s="165" t="s">
        <v>400</v>
      </c>
      <c r="H18" s="166">
        <v>0</v>
      </c>
      <c r="I18" s="166">
        <v>0</v>
      </c>
      <c r="J18" s="166">
        <v>0</v>
      </c>
      <c r="K18" s="166">
        <v>0</v>
      </c>
      <c r="L18" s="166">
        <v>3120</v>
      </c>
      <c r="M18" s="166">
        <v>130</v>
      </c>
    </row>
    <row r="19" spans="1:13" hidden="1">
      <c r="A19" s="165" t="s">
        <v>484</v>
      </c>
      <c r="B19" s="165" t="s">
        <v>510</v>
      </c>
      <c r="C19" s="165" t="s">
        <v>486</v>
      </c>
      <c r="D19" s="165" t="s">
        <v>398</v>
      </c>
      <c r="E19" s="165" t="s">
        <v>405</v>
      </c>
      <c r="F19" s="165" t="s">
        <v>500</v>
      </c>
      <c r="G19" s="165" t="s">
        <v>400</v>
      </c>
      <c r="H19" s="166">
        <v>0</v>
      </c>
      <c r="I19" s="166">
        <v>0</v>
      </c>
      <c r="J19" s="166">
        <v>0</v>
      </c>
      <c r="K19" s="166">
        <v>0</v>
      </c>
      <c r="L19" s="166">
        <v>24</v>
      </c>
      <c r="M19" s="166">
        <v>1</v>
      </c>
    </row>
    <row r="20" spans="1:13" hidden="1">
      <c r="A20" s="165" t="s">
        <v>484</v>
      </c>
      <c r="B20" s="165" t="s">
        <v>510</v>
      </c>
      <c r="C20" s="165" t="s">
        <v>486</v>
      </c>
      <c r="D20" s="165" t="s">
        <v>398</v>
      </c>
      <c r="E20" s="165" t="s">
        <v>399</v>
      </c>
      <c r="F20" s="165" t="s">
        <v>500</v>
      </c>
      <c r="G20" s="165" t="s">
        <v>400</v>
      </c>
      <c r="H20" s="166">
        <v>0</v>
      </c>
      <c r="I20" s="166">
        <v>0</v>
      </c>
      <c r="J20" s="166">
        <v>0</v>
      </c>
      <c r="K20" s="166">
        <v>0</v>
      </c>
      <c r="L20" s="166">
        <v>5160</v>
      </c>
      <c r="M20" s="166">
        <v>215</v>
      </c>
    </row>
    <row r="21" spans="1:13" hidden="1">
      <c r="A21" s="165" t="s">
        <v>491</v>
      </c>
      <c r="B21" s="165" t="s">
        <v>1237</v>
      </c>
      <c r="C21" s="165" t="s">
        <v>493</v>
      </c>
      <c r="D21" s="165" t="s">
        <v>398</v>
      </c>
      <c r="E21" s="165" t="s">
        <v>399</v>
      </c>
      <c r="F21" s="165" t="s">
        <v>494</v>
      </c>
      <c r="G21" s="165" t="s">
        <v>400</v>
      </c>
      <c r="H21" s="166">
        <v>0</v>
      </c>
      <c r="I21" s="166">
        <v>0</v>
      </c>
      <c r="J21" s="166">
        <v>0</v>
      </c>
      <c r="K21" s="166">
        <v>0</v>
      </c>
      <c r="L21" s="166">
        <v>2496</v>
      </c>
      <c r="M21" s="166">
        <v>104</v>
      </c>
    </row>
    <row r="22" spans="1:13" hidden="1">
      <c r="A22" s="165" t="s">
        <v>465</v>
      </c>
      <c r="B22" s="165" t="s">
        <v>1364</v>
      </c>
      <c r="C22" s="165" t="s">
        <v>466</v>
      </c>
      <c r="D22" s="165" t="s">
        <v>398</v>
      </c>
      <c r="E22" s="165" t="s">
        <v>405</v>
      </c>
      <c r="F22" s="165" t="s">
        <v>494</v>
      </c>
      <c r="G22" s="165" t="s">
        <v>400</v>
      </c>
      <c r="H22" s="166">
        <v>0</v>
      </c>
      <c r="I22" s="166">
        <v>0</v>
      </c>
      <c r="J22" s="166">
        <v>0</v>
      </c>
      <c r="K22" s="166">
        <v>0</v>
      </c>
      <c r="L22" s="166">
        <v>192</v>
      </c>
      <c r="M22" s="166">
        <v>8</v>
      </c>
    </row>
    <row r="23" spans="1:13" hidden="1">
      <c r="A23" s="165" t="s">
        <v>465</v>
      </c>
      <c r="B23" s="165" t="s">
        <v>1364</v>
      </c>
      <c r="C23" s="165" t="s">
        <v>466</v>
      </c>
      <c r="D23" s="165" t="s">
        <v>398</v>
      </c>
      <c r="E23" s="165" t="s">
        <v>399</v>
      </c>
      <c r="F23" s="165" t="s">
        <v>494</v>
      </c>
      <c r="G23" s="165" t="s">
        <v>400</v>
      </c>
      <c r="H23" s="166">
        <v>0</v>
      </c>
      <c r="I23" s="166">
        <v>0</v>
      </c>
      <c r="J23" s="166">
        <v>504</v>
      </c>
      <c r="K23" s="166">
        <v>21</v>
      </c>
      <c r="L23" s="166">
        <v>1488</v>
      </c>
      <c r="M23" s="166">
        <v>62</v>
      </c>
    </row>
    <row r="24" spans="1:13" hidden="1">
      <c r="A24" s="165" t="s">
        <v>465</v>
      </c>
      <c r="B24" s="165" t="s">
        <v>1461</v>
      </c>
      <c r="C24" s="165" t="s">
        <v>466</v>
      </c>
      <c r="D24" s="165" t="s">
        <v>398</v>
      </c>
      <c r="E24" s="165" t="s">
        <v>399</v>
      </c>
      <c r="F24" s="165" t="s">
        <v>500</v>
      </c>
      <c r="G24" s="165" t="s">
        <v>400</v>
      </c>
      <c r="H24" s="166">
        <v>0</v>
      </c>
      <c r="I24" s="166">
        <v>0</v>
      </c>
      <c r="J24" s="166">
        <v>0</v>
      </c>
      <c r="K24" s="166">
        <v>0</v>
      </c>
      <c r="L24" s="166">
        <v>1896</v>
      </c>
      <c r="M24" s="166">
        <v>79</v>
      </c>
    </row>
    <row r="25" spans="1:13" hidden="1">
      <c r="A25" s="165" t="s">
        <v>465</v>
      </c>
      <c r="B25" s="165" t="s">
        <v>1427</v>
      </c>
      <c r="C25" s="165" t="s">
        <v>466</v>
      </c>
      <c r="D25" s="165" t="s">
        <v>398</v>
      </c>
      <c r="E25" s="165" t="s">
        <v>399</v>
      </c>
      <c r="F25" s="165" t="s">
        <v>500</v>
      </c>
      <c r="G25" s="165" t="s">
        <v>400</v>
      </c>
      <c r="H25" s="166">
        <v>0</v>
      </c>
      <c r="I25" s="166">
        <v>0</v>
      </c>
      <c r="J25" s="166">
        <v>0</v>
      </c>
      <c r="K25" s="166">
        <v>0</v>
      </c>
      <c r="L25" s="166">
        <v>2232</v>
      </c>
      <c r="M25" s="166">
        <v>93</v>
      </c>
    </row>
    <row r="26" spans="1:13" hidden="1">
      <c r="A26" s="165" t="s">
        <v>465</v>
      </c>
      <c r="B26" s="165" t="s">
        <v>1596</v>
      </c>
      <c r="C26" s="165" t="s">
        <v>466</v>
      </c>
      <c r="D26" s="165" t="s">
        <v>398</v>
      </c>
      <c r="E26" s="165" t="s">
        <v>399</v>
      </c>
      <c r="F26" s="165" t="s">
        <v>500</v>
      </c>
      <c r="G26" s="165" t="s">
        <v>400</v>
      </c>
      <c r="H26" s="166">
        <v>0</v>
      </c>
      <c r="I26" s="166">
        <v>0</v>
      </c>
      <c r="J26" s="166">
        <v>3384</v>
      </c>
      <c r="K26" s="166">
        <v>141</v>
      </c>
      <c r="L26" s="166">
        <v>0</v>
      </c>
      <c r="M26" s="166">
        <v>0</v>
      </c>
    </row>
    <row r="27" spans="1:13" hidden="1">
      <c r="A27" s="165" t="s">
        <v>465</v>
      </c>
      <c r="B27" s="165" t="s">
        <v>1597</v>
      </c>
      <c r="C27" s="165" t="s">
        <v>466</v>
      </c>
      <c r="D27" s="165" t="s">
        <v>398</v>
      </c>
      <c r="E27" s="165" t="s">
        <v>399</v>
      </c>
      <c r="F27" s="165" t="s">
        <v>500</v>
      </c>
      <c r="G27" s="165" t="s">
        <v>400</v>
      </c>
      <c r="H27" s="166">
        <v>0</v>
      </c>
      <c r="I27" s="166">
        <v>0</v>
      </c>
      <c r="J27" s="166">
        <v>8856</v>
      </c>
      <c r="K27" s="166">
        <v>369</v>
      </c>
      <c r="L27" s="166">
        <v>0</v>
      </c>
      <c r="M27" s="166">
        <v>0</v>
      </c>
    </row>
    <row r="28" spans="1:13" hidden="1">
      <c r="A28" s="165" t="s">
        <v>465</v>
      </c>
      <c r="B28" s="165" t="s">
        <v>1908</v>
      </c>
      <c r="C28" s="165" t="s">
        <v>466</v>
      </c>
      <c r="D28" s="165" t="s">
        <v>398</v>
      </c>
      <c r="E28" s="165" t="s">
        <v>399</v>
      </c>
      <c r="F28" s="165" t="s">
        <v>500</v>
      </c>
      <c r="G28" s="165" t="s">
        <v>400</v>
      </c>
      <c r="H28" s="166">
        <v>5256</v>
      </c>
      <c r="I28" s="166">
        <v>219</v>
      </c>
      <c r="J28" s="166">
        <v>3000</v>
      </c>
      <c r="K28" s="166">
        <v>125</v>
      </c>
      <c r="L28" s="166">
        <v>3456</v>
      </c>
      <c r="M28" s="166">
        <v>144</v>
      </c>
    </row>
    <row r="29" spans="1:13" hidden="1">
      <c r="A29" s="165" t="s">
        <v>465</v>
      </c>
      <c r="B29" s="165" t="s">
        <v>1909</v>
      </c>
      <c r="C29" s="165" t="s">
        <v>466</v>
      </c>
      <c r="D29" s="165" t="s">
        <v>398</v>
      </c>
      <c r="E29" s="165" t="s">
        <v>399</v>
      </c>
      <c r="F29" s="165" t="s">
        <v>500</v>
      </c>
      <c r="G29" s="165" t="s">
        <v>400</v>
      </c>
      <c r="H29" s="166">
        <v>12624</v>
      </c>
      <c r="I29" s="166">
        <v>526</v>
      </c>
      <c r="J29" s="166">
        <v>7920</v>
      </c>
      <c r="K29" s="166">
        <v>330</v>
      </c>
      <c r="L29" s="166">
        <v>7920</v>
      </c>
      <c r="M29" s="166">
        <v>330</v>
      </c>
    </row>
    <row r="30" spans="1:13" hidden="1">
      <c r="A30" s="165" t="s">
        <v>401</v>
      </c>
      <c r="B30" s="165" t="s">
        <v>2123</v>
      </c>
      <c r="C30" s="165" t="s">
        <v>2124</v>
      </c>
      <c r="D30" s="165" t="s">
        <v>398</v>
      </c>
      <c r="E30" s="165" t="s">
        <v>399</v>
      </c>
      <c r="F30" s="165" t="s">
        <v>2125</v>
      </c>
      <c r="G30" s="165" t="s">
        <v>400</v>
      </c>
      <c r="H30" s="166">
        <v>8376</v>
      </c>
      <c r="I30" s="166">
        <v>349</v>
      </c>
      <c r="J30" s="166">
        <v>1512</v>
      </c>
      <c r="K30" s="166">
        <v>63</v>
      </c>
      <c r="L30" s="166">
        <v>6864</v>
      </c>
      <c r="M30" s="166">
        <v>286</v>
      </c>
    </row>
    <row r="31" spans="1:13" hidden="1">
      <c r="A31" s="165" t="s">
        <v>2322</v>
      </c>
      <c r="B31" s="165" t="s">
        <v>2323</v>
      </c>
      <c r="C31" s="165" t="s">
        <v>2324</v>
      </c>
      <c r="D31" s="165" t="s">
        <v>398</v>
      </c>
      <c r="E31" s="165" t="s">
        <v>399</v>
      </c>
      <c r="F31" s="165" t="s">
        <v>2325</v>
      </c>
      <c r="G31" s="165" t="s">
        <v>400</v>
      </c>
      <c r="H31" s="166">
        <v>240</v>
      </c>
      <c r="I31" s="166">
        <v>10</v>
      </c>
      <c r="J31" s="166">
        <v>0</v>
      </c>
      <c r="K31" s="166">
        <v>0</v>
      </c>
      <c r="L31" s="166">
        <v>240</v>
      </c>
      <c r="M31" s="166">
        <v>10</v>
      </c>
    </row>
    <row r="32" spans="1:13" hidden="1">
      <c r="A32" s="165" t="s">
        <v>2322</v>
      </c>
      <c r="B32" s="165" t="s">
        <v>2326</v>
      </c>
      <c r="C32" s="165" t="s">
        <v>2324</v>
      </c>
      <c r="D32" s="165" t="s">
        <v>398</v>
      </c>
      <c r="E32" s="165" t="s">
        <v>399</v>
      </c>
      <c r="F32" s="165" t="s">
        <v>2325</v>
      </c>
      <c r="G32" s="165" t="s">
        <v>400</v>
      </c>
      <c r="H32" s="166">
        <v>1200</v>
      </c>
      <c r="I32" s="166">
        <v>50</v>
      </c>
      <c r="J32" s="166">
        <v>0</v>
      </c>
      <c r="K32" s="166">
        <v>0</v>
      </c>
      <c r="L32" s="166">
        <v>1200</v>
      </c>
      <c r="M32" s="166">
        <v>50</v>
      </c>
    </row>
    <row r="33" spans="1:13" hidden="1">
      <c r="A33" s="165" t="s">
        <v>412</v>
      </c>
      <c r="B33" s="165" t="s">
        <v>413</v>
      </c>
      <c r="C33" s="165" t="s">
        <v>406</v>
      </c>
      <c r="D33" s="165" t="s">
        <v>398</v>
      </c>
      <c r="E33" s="165" t="s">
        <v>399</v>
      </c>
      <c r="F33" s="165" t="s">
        <v>414</v>
      </c>
      <c r="G33" s="165" t="s">
        <v>400</v>
      </c>
      <c r="H33" s="166">
        <v>0</v>
      </c>
      <c r="I33" s="166">
        <v>0</v>
      </c>
      <c r="J33" s="166">
        <v>0</v>
      </c>
      <c r="K33" s="166">
        <v>0</v>
      </c>
      <c r="L33" s="166">
        <v>3744</v>
      </c>
      <c r="M33" s="166">
        <v>156</v>
      </c>
    </row>
    <row r="34" spans="1:13" hidden="1">
      <c r="A34" s="165" t="s">
        <v>511</v>
      </c>
      <c r="B34" s="165" t="s">
        <v>512</v>
      </c>
      <c r="C34" s="165" t="s">
        <v>513</v>
      </c>
      <c r="D34" s="165" t="s">
        <v>398</v>
      </c>
      <c r="E34" s="165" t="s">
        <v>399</v>
      </c>
      <c r="F34" s="165" t="s">
        <v>514</v>
      </c>
      <c r="G34" s="165" t="s">
        <v>400</v>
      </c>
      <c r="H34" s="166">
        <v>0</v>
      </c>
      <c r="I34" s="166">
        <v>0</v>
      </c>
      <c r="J34" s="166">
        <v>0</v>
      </c>
      <c r="K34" s="166">
        <v>0</v>
      </c>
      <c r="L34" s="166">
        <v>3120</v>
      </c>
      <c r="M34" s="166">
        <v>130</v>
      </c>
    </row>
    <row r="35" spans="1:13" hidden="1">
      <c r="A35" s="165" t="s">
        <v>515</v>
      </c>
      <c r="B35" s="165" t="s">
        <v>516</v>
      </c>
      <c r="C35" s="165" t="s">
        <v>517</v>
      </c>
      <c r="D35" s="165" t="s">
        <v>398</v>
      </c>
      <c r="E35" s="165" t="s">
        <v>399</v>
      </c>
      <c r="F35" s="165" t="s">
        <v>518</v>
      </c>
      <c r="G35" s="165" t="s">
        <v>400</v>
      </c>
      <c r="H35" s="166">
        <v>0</v>
      </c>
      <c r="I35" s="166">
        <v>0</v>
      </c>
      <c r="J35" s="166">
        <v>0</v>
      </c>
      <c r="K35" s="166">
        <v>0</v>
      </c>
      <c r="L35" s="166">
        <v>16560</v>
      </c>
      <c r="M35" s="166">
        <v>690</v>
      </c>
    </row>
    <row r="36" spans="1:13" hidden="1">
      <c r="A36" s="165" t="s">
        <v>519</v>
      </c>
      <c r="B36" s="165" t="s">
        <v>520</v>
      </c>
      <c r="C36" s="165" t="s">
        <v>521</v>
      </c>
      <c r="D36" s="165" t="s">
        <v>398</v>
      </c>
      <c r="E36" s="165" t="s">
        <v>399</v>
      </c>
      <c r="F36" s="165" t="s">
        <v>522</v>
      </c>
      <c r="G36" s="165" t="s">
        <v>400</v>
      </c>
      <c r="H36" s="166">
        <v>0</v>
      </c>
      <c r="I36" s="166">
        <v>0</v>
      </c>
      <c r="J36" s="166">
        <v>0</v>
      </c>
      <c r="K36" s="166">
        <v>0</v>
      </c>
      <c r="L36" s="166">
        <v>3375</v>
      </c>
      <c r="M36" s="166">
        <v>125</v>
      </c>
    </row>
    <row r="37" spans="1:13" hidden="1">
      <c r="A37" s="165" t="s">
        <v>523</v>
      </c>
      <c r="B37" s="165" t="s">
        <v>524</v>
      </c>
      <c r="C37" s="165" t="s">
        <v>525</v>
      </c>
      <c r="D37" s="165" t="s">
        <v>398</v>
      </c>
      <c r="E37" s="165" t="s">
        <v>399</v>
      </c>
      <c r="F37" s="165" t="s">
        <v>526</v>
      </c>
      <c r="G37" s="165" t="s">
        <v>400</v>
      </c>
      <c r="H37" s="166">
        <v>0</v>
      </c>
      <c r="I37" s="166">
        <v>0</v>
      </c>
      <c r="J37" s="166">
        <v>330</v>
      </c>
      <c r="K37" s="166">
        <v>11</v>
      </c>
      <c r="L37" s="166">
        <v>0</v>
      </c>
      <c r="M37" s="166">
        <v>0</v>
      </c>
    </row>
    <row r="38" spans="1:13" hidden="1">
      <c r="A38" s="165" t="s">
        <v>523</v>
      </c>
      <c r="B38" s="165" t="s">
        <v>524</v>
      </c>
      <c r="C38" s="165" t="s">
        <v>525</v>
      </c>
      <c r="D38" s="165" t="s">
        <v>398</v>
      </c>
      <c r="E38" s="165" t="s">
        <v>399</v>
      </c>
      <c r="F38" s="165" t="s">
        <v>526</v>
      </c>
      <c r="G38" s="165" t="s">
        <v>527</v>
      </c>
      <c r="H38" s="166">
        <v>0</v>
      </c>
      <c r="I38" s="166">
        <v>0</v>
      </c>
      <c r="J38" s="166">
        <v>400</v>
      </c>
      <c r="K38" s="166">
        <v>1</v>
      </c>
      <c r="L38" s="166">
        <v>0</v>
      </c>
      <c r="M38" s="166">
        <v>0</v>
      </c>
    </row>
    <row r="39" spans="1:13" hidden="1">
      <c r="A39" s="165" t="s">
        <v>531</v>
      </c>
      <c r="B39" s="165" t="s">
        <v>532</v>
      </c>
      <c r="C39" s="165" t="s">
        <v>533</v>
      </c>
      <c r="D39" s="165" t="s">
        <v>398</v>
      </c>
      <c r="E39" s="165" t="s">
        <v>399</v>
      </c>
      <c r="F39" s="165" t="s">
        <v>528</v>
      </c>
      <c r="G39" s="165" t="s">
        <v>400</v>
      </c>
      <c r="H39" s="166">
        <v>0</v>
      </c>
      <c r="I39" s="166">
        <v>0</v>
      </c>
      <c r="J39" s="166">
        <v>0</v>
      </c>
      <c r="K39" s="166">
        <v>0</v>
      </c>
      <c r="L39" s="166">
        <v>4410</v>
      </c>
      <c r="M39" s="166">
        <v>147</v>
      </c>
    </row>
    <row r="40" spans="1:13" hidden="1">
      <c r="A40" s="165" t="s">
        <v>523</v>
      </c>
      <c r="B40" s="165" t="s">
        <v>538</v>
      </c>
      <c r="C40" s="165" t="s">
        <v>525</v>
      </c>
      <c r="D40" s="165" t="s">
        <v>398</v>
      </c>
      <c r="E40" s="165" t="s">
        <v>399</v>
      </c>
      <c r="F40" s="165" t="s">
        <v>539</v>
      </c>
      <c r="G40" s="165" t="s">
        <v>527</v>
      </c>
      <c r="H40" s="166">
        <v>0</v>
      </c>
      <c r="I40" s="166">
        <v>0</v>
      </c>
      <c r="J40" s="166">
        <v>0</v>
      </c>
      <c r="K40" s="166">
        <v>0</v>
      </c>
      <c r="L40" s="166">
        <v>1600</v>
      </c>
      <c r="M40" s="166">
        <v>4</v>
      </c>
    </row>
    <row r="41" spans="1:13" hidden="1">
      <c r="A41" s="165" t="s">
        <v>523</v>
      </c>
      <c r="B41" s="165" t="s">
        <v>540</v>
      </c>
      <c r="C41" s="165" t="s">
        <v>525</v>
      </c>
      <c r="D41" s="165" t="s">
        <v>398</v>
      </c>
      <c r="E41" s="165" t="s">
        <v>399</v>
      </c>
      <c r="F41" s="165" t="s">
        <v>541</v>
      </c>
      <c r="G41" s="165" t="s">
        <v>400</v>
      </c>
      <c r="H41" s="166">
        <v>0</v>
      </c>
      <c r="I41" s="166">
        <v>0</v>
      </c>
      <c r="J41" s="166">
        <v>0</v>
      </c>
      <c r="K41" s="166">
        <v>0</v>
      </c>
      <c r="L41" s="166">
        <v>2580</v>
      </c>
      <c r="M41" s="166">
        <v>86</v>
      </c>
    </row>
    <row r="42" spans="1:13" hidden="1">
      <c r="A42" s="165" t="s">
        <v>519</v>
      </c>
      <c r="B42" s="165" t="s">
        <v>547</v>
      </c>
      <c r="C42" s="165" t="s">
        <v>521</v>
      </c>
      <c r="D42" s="165" t="s">
        <v>398</v>
      </c>
      <c r="E42" s="165" t="s">
        <v>399</v>
      </c>
      <c r="F42" s="165" t="s">
        <v>548</v>
      </c>
      <c r="G42" s="165" t="s">
        <v>400</v>
      </c>
      <c r="H42" s="166">
        <v>0</v>
      </c>
      <c r="I42" s="166">
        <v>0</v>
      </c>
      <c r="J42" s="166">
        <v>0</v>
      </c>
      <c r="K42" s="166">
        <v>0</v>
      </c>
      <c r="L42" s="166">
        <v>4050</v>
      </c>
      <c r="M42" s="166">
        <v>150</v>
      </c>
    </row>
    <row r="43" spans="1:13" hidden="1">
      <c r="A43" s="165" t="s">
        <v>519</v>
      </c>
      <c r="B43" s="165" t="s">
        <v>549</v>
      </c>
      <c r="C43" s="165" t="s">
        <v>521</v>
      </c>
      <c r="D43" s="165" t="s">
        <v>398</v>
      </c>
      <c r="E43" s="165" t="s">
        <v>399</v>
      </c>
      <c r="F43" s="165" t="s">
        <v>550</v>
      </c>
      <c r="G43" s="165" t="s">
        <v>400</v>
      </c>
      <c r="H43" s="166">
        <v>0</v>
      </c>
      <c r="I43" s="166">
        <v>0</v>
      </c>
      <c r="J43" s="166">
        <v>0</v>
      </c>
      <c r="K43" s="166">
        <v>0</v>
      </c>
      <c r="L43" s="166">
        <v>2241</v>
      </c>
      <c r="M43" s="166">
        <v>83</v>
      </c>
    </row>
    <row r="44" spans="1:13" hidden="1">
      <c r="A44" s="165" t="s">
        <v>519</v>
      </c>
      <c r="B44" s="165" t="s">
        <v>552</v>
      </c>
      <c r="C44" s="165" t="s">
        <v>521</v>
      </c>
      <c r="D44" s="165" t="s">
        <v>398</v>
      </c>
      <c r="E44" s="165" t="s">
        <v>399</v>
      </c>
      <c r="F44" s="165" t="s">
        <v>553</v>
      </c>
      <c r="G44" s="165" t="s">
        <v>400</v>
      </c>
      <c r="H44" s="166">
        <v>0</v>
      </c>
      <c r="I44" s="166">
        <v>0</v>
      </c>
      <c r="J44" s="166">
        <v>0</v>
      </c>
      <c r="K44" s="166">
        <v>0</v>
      </c>
      <c r="L44" s="166">
        <v>1368</v>
      </c>
      <c r="M44" s="166">
        <v>57</v>
      </c>
    </row>
    <row r="45" spans="1:13" hidden="1">
      <c r="A45" s="165" t="s">
        <v>542</v>
      </c>
      <c r="B45" s="165" t="s">
        <v>559</v>
      </c>
      <c r="C45" s="165" t="s">
        <v>543</v>
      </c>
      <c r="D45" s="165" t="s">
        <v>398</v>
      </c>
      <c r="E45" s="165" t="s">
        <v>399</v>
      </c>
      <c r="F45" s="165" t="s">
        <v>560</v>
      </c>
      <c r="G45" s="165" t="s">
        <v>400</v>
      </c>
      <c r="H45" s="166">
        <v>0</v>
      </c>
      <c r="I45" s="166">
        <v>0</v>
      </c>
      <c r="J45" s="166">
        <v>0</v>
      </c>
      <c r="K45" s="166">
        <v>0</v>
      </c>
      <c r="L45" s="166">
        <v>3450</v>
      </c>
      <c r="M45" s="166">
        <v>115</v>
      </c>
    </row>
    <row r="46" spans="1:13" hidden="1">
      <c r="A46" s="165" t="s">
        <v>523</v>
      </c>
      <c r="B46" s="165" t="s">
        <v>561</v>
      </c>
      <c r="C46" s="165" t="s">
        <v>525</v>
      </c>
      <c r="D46" s="165" t="s">
        <v>398</v>
      </c>
      <c r="E46" s="165" t="s">
        <v>399</v>
      </c>
      <c r="F46" s="165" t="s">
        <v>526</v>
      </c>
      <c r="G46" s="165" t="s">
        <v>400</v>
      </c>
      <c r="H46" s="166">
        <v>0</v>
      </c>
      <c r="I46" s="166">
        <v>0</v>
      </c>
      <c r="J46" s="166">
        <v>750</v>
      </c>
      <c r="K46" s="166">
        <v>25</v>
      </c>
      <c r="L46" s="166">
        <v>0</v>
      </c>
      <c r="M46" s="166">
        <v>0</v>
      </c>
    </row>
    <row r="47" spans="1:13" hidden="1">
      <c r="A47" s="165" t="s">
        <v>531</v>
      </c>
      <c r="B47" s="165" t="s">
        <v>564</v>
      </c>
      <c r="C47" s="165" t="s">
        <v>565</v>
      </c>
      <c r="D47" s="165" t="s">
        <v>398</v>
      </c>
      <c r="E47" s="165" t="s">
        <v>399</v>
      </c>
      <c r="F47" s="165" t="s">
        <v>551</v>
      </c>
      <c r="G47" s="165" t="s">
        <v>400</v>
      </c>
      <c r="H47" s="166">
        <v>0</v>
      </c>
      <c r="I47" s="166">
        <v>0</v>
      </c>
      <c r="J47" s="166">
        <v>0</v>
      </c>
      <c r="K47" s="166">
        <v>0</v>
      </c>
      <c r="L47" s="166">
        <v>3990</v>
      </c>
      <c r="M47" s="166">
        <v>133</v>
      </c>
    </row>
    <row r="48" spans="1:13" hidden="1">
      <c r="A48" s="165" t="s">
        <v>523</v>
      </c>
      <c r="B48" s="165" t="s">
        <v>567</v>
      </c>
      <c r="C48" s="165" t="s">
        <v>525</v>
      </c>
      <c r="D48" s="165" t="s">
        <v>398</v>
      </c>
      <c r="E48" s="165" t="s">
        <v>399</v>
      </c>
      <c r="F48" s="165" t="s">
        <v>568</v>
      </c>
      <c r="G48" s="165" t="s">
        <v>400</v>
      </c>
      <c r="H48" s="166">
        <v>0</v>
      </c>
      <c r="I48" s="166">
        <v>0</v>
      </c>
      <c r="J48" s="166">
        <v>0</v>
      </c>
      <c r="K48" s="166">
        <v>0</v>
      </c>
      <c r="L48" s="166">
        <v>1680</v>
      </c>
      <c r="M48" s="166">
        <v>56</v>
      </c>
    </row>
    <row r="49" spans="1:13" hidden="1">
      <c r="A49" s="165" t="s">
        <v>523</v>
      </c>
      <c r="B49" s="165" t="s">
        <v>569</v>
      </c>
      <c r="C49" s="165" t="s">
        <v>525</v>
      </c>
      <c r="D49" s="165" t="s">
        <v>398</v>
      </c>
      <c r="E49" s="165" t="s">
        <v>399</v>
      </c>
      <c r="F49" s="165" t="s">
        <v>570</v>
      </c>
      <c r="G49" s="165" t="s">
        <v>400</v>
      </c>
      <c r="H49" s="166">
        <v>0</v>
      </c>
      <c r="I49" s="166">
        <v>0</v>
      </c>
      <c r="J49" s="166">
        <v>0</v>
      </c>
      <c r="K49" s="166">
        <v>0</v>
      </c>
      <c r="L49" s="166">
        <v>1110</v>
      </c>
      <c r="M49" s="166">
        <v>37</v>
      </c>
    </row>
    <row r="50" spans="1:13" hidden="1">
      <c r="A50" s="165" t="s">
        <v>571</v>
      </c>
      <c r="B50" s="165" t="s">
        <v>572</v>
      </c>
      <c r="C50" s="165" t="s">
        <v>573</v>
      </c>
      <c r="D50" s="165" t="s">
        <v>398</v>
      </c>
      <c r="E50" s="165" t="s">
        <v>399</v>
      </c>
      <c r="F50" s="165" t="s">
        <v>574</v>
      </c>
      <c r="G50" s="165" t="s">
        <v>400</v>
      </c>
      <c r="H50" s="166">
        <v>0</v>
      </c>
      <c r="I50" s="166">
        <v>0</v>
      </c>
      <c r="J50" s="166">
        <v>48</v>
      </c>
      <c r="K50" s="166">
        <v>2</v>
      </c>
      <c r="L50" s="166">
        <v>9744</v>
      </c>
      <c r="M50" s="166">
        <v>406</v>
      </c>
    </row>
    <row r="51" spans="1:13" hidden="1">
      <c r="A51" s="165" t="s">
        <v>523</v>
      </c>
      <c r="B51" s="165" t="s">
        <v>575</v>
      </c>
      <c r="C51" s="165" t="s">
        <v>525</v>
      </c>
      <c r="D51" s="165" t="s">
        <v>398</v>
      </c>
      <c r="E51" s="165" t="s">
        <v>399</v>
      </c>
      <c r="F51" s="165" t="s">
        <v>536</v>
      </c>
      <c r="G51" s="165" t="s">
        <v>527</v>
      </c>
      <c r="H51" s="166">
        <v>0</v>
      </c>
      <c r="I51" s="166">
        <v>0</v>
      </c>
      <c r="J51" s="166">
        <v>400</v>
      </c>
      <c r="K51" s="166">
        <v>1</v>
      </c>
      <c r="L51" s="166">
        <v>0</v>
      </c>
      <c r="M51" s="166">
        <v>0</v>
      </c>
    </row>
    <row r="52" spans="1:13" hidden="1">
      <c r="A52" s="165" t="s">
        <v>577</v>
      </c>
      <c r="B52" s="165" t="s">
        <v>578</v>
      </c>
      <c r="C52" s="165" t="s">
        <v>579</v>
      </c>
      <c r="D52" s="165" t="s">
        <v>398</v>
      </c>
      <c r="E52" s="165" t="s">
        <v>399</v>
      </c>
      <c r="F52" s="165" t="s">
        <v>580</v>
      </c>
      <c r="G52" s="165" t="s">
        <v>400</v>
      </c>
      <c r="H52" s="166">
        <v>0</v>
      </c>
      <c r="I52" s="166">
        <v>0</v>
      </c>
      <c r="J52" s="166">
        <v>0</v>
      </c>
      <c r="K52" s="166">
        <v>0</v>
      </c>
      <c r="L52" s="166">
        <v>7590</v>
      </c>
      <c r="M52" s="166">
        <v>253</v>
      </c>
    </row>
    <row r="53" spans="1:13" hidden="1">
      <c r="A53" s="165" t="s">
        <v>584</v>
      </c>
      <c r="B53" s="165" t="s">
        <v>1656</v>
      </c>
      <c r="C53" s="165" t="s">
        <v>579</v>
      </c>
      <c r="D53" s="165" t="s">
        <v>398</v>
      </c>
      <c r="E53" s="165" t="s">
        <v>399</v>
      </c>
      <c r="F53" s="165" t="s">
        <v>1230</v>
      </c>
      <c r="G53" s="165" t="s">
        <v>400</v>
      </c>
      <c r="H53" s="166">
        <v>0</v>
      </c>
      <c r="I53" s="166">
        <v>0</v>
      </c>
      <c r="J53" s="166">
        <v>1896</v>
      </c>
      <c r="K53" s="166">
        <v>79</v>
      </c>
      <c r="L53" s="166">
        <v>0</v>
      </c>
      <c r="M53" s="166">
        <v>0</v>
      </c>
    </row>
    <row r="54" spans="1:13" hidden="1">
      <c r="A54" s="165" t="s">
        <v>584</v>
      </c>
      <c r="B54" s="165" t="s">
        <v>2126</v>
      </c>
      <c r="C54" s="165" t="s">
        <v>579</v>
      </c>
      <c r="D54" s="165" t="s">
        <v>398</v>
      </c>
      <c r="E54" s="165" t="s">
        <v>399</v>
      </c>
      <c r="F54" s="165" t="s">
        <v>2127</v>
      </c>
      <c r="G54" s="165" t="s">
        <v>400</v>
      </c>
      <c r="H54" s="166">
        <v>10800</v>
      </c>
      <c r="I54" s="166">
        <v>450</v>
      </c>
      <c r="J54" s="166">
        <v>2400</v>
      </c>
      <c r="K54" s="166">
        <v>100</v>
      </c>
      <c r="L54" s="166">
        <v>8400</v>
      </c>
      <c r="M54" s="166">
        <v>350</v>
      </c>
    </row>
    <row r="55" spans="1:13" hidden="1">
      <c r="A55" s="165" t="s">
        <v>586</v>
      </c>
      <c r="B55" s="165" t="s">
        <v>587</v>
      </c>
      <c r="C55" s="165" t="s">
        <v>588</v>
      </c>
      <c r="D55" s="165" t="s">
        <v>398</v>
      </c>
      <c r="E55" s="165" t="s">
        <v>399</v>
      </c>
      <c r="F55" s="165" t="s">
        <v>541</v>
      </c>
      <c r="G55" s="165" t="s">
        <v>400</v>
      </c>
      <c r="H55" s="166">
        <v>0</v>
      </c>
      <c r="I55" s="166">
        <v>0</v>
      </c>
      <c r="J55" s="166">
        <v>0</v>
      </c>
      <c r="K55" s="166">
        <v>0</v>
      </c>
      <c r="L55" s="166">
        <v>1470</v>
      </c>
      <c r="M55" s="166">
        <v>49</v>
      </c>
    </row>
    <row r="56" spans="1:13" hidden="1">
      <c r="A56" s="165" t="s">
        <v>523</v>
      </c>
      <c r="B56" s="165" t="s">
        <v>590</v>
      </c>
      <c r="C56" s="165" t="s">
        <v>525</v>
      </c>
      <c r="D56" s="165" t="s">
        <v>398</v>
      </c>
      <c r="E56" s="165" t="s">
        <v>399</v>
      </c>
      <c r="F56" s="165" t="s">
        <v>526</v>
      </c>
      <c r="G56" s="165" t="s">
        <v>400</v>
      </c>
      <c r="H56" s="166">
        <v>0</v>
      </c>
      <c r="I56" s="166">
        <v>0</v>
      </c>
      <c r="J56" s="166">
        <v>0</v>
      </c>
      <c r="K56" s="166">
        <v>0</v>
      </c>
      <c r="L56" s="166">
        <v>1770</v>
      </c>
      <c r="M56" s="166">
        <v>59</v>
      </c>
    </row>
    <row r="57" spans="1:13" hidden="1">
      <c r="A57" s="165" t="s">
        <v>519</v>
      </c>
      <c r="B57" s="165" t="s">
        <v>591</v>
      </c>
      <c r="C57" s="165" t="s">
        <v>521</v>
      </c>
      <c r="D57" s="165" t="s">
        <v>398</v>
      </c>
      <c r="E57" s="165" t="s">
        <v>399</v>
      </c>
      <c r="F57" s="165" t="s">
        <v>592</v>
      </c>
      <c r="G57" s="165" t="s">
        <v>400</v>
      </c>
      <c r="H57" s="166">
        <v>0</v>
      </c>
      <c r="I57" s="166">
        <v>0</v>
      </c>
      <c r="J57" s="166">
        <v>0</v>
      </c>
      <c r="K57" s="166">
        <v>0</v>
      </c>
      <c r="L57" s="166">
        <v>3726</v>
      </c>
      <c r="M57" s="166">
        <v>138</v>
      </c>
    </row>
    <row r="58" spans="1:13" hidden="1">
      <c r="A58" s="165" t="s">
        <v>542</v>
      </c>
      <c r="B58" s="165" t="s">
        <v>594</v>
      </c>
      <c r="C58" s="165" t="s">
        <v>543</v>
      </c>
      <c r="D58" s="165" t="s">
        <v>398</v>
      </c>
      <c r="E58" s="165" t="s">
        <v>399</v>
      </c>
      <c r="F58" s="165" t="s">
        <v>544</v>
      </c>
      <c r="G58" s="165" t="s">
        <v>400</v>
      </c>
      <c r="H58" s="166">
        <v>0</v>
      </c>
      <c r="I58" s="166">
        <v>0</v>
      </c>
      <c r="J58" s="166">
        <v>0</v>
      </c>
      <c r="K58" s="166">
        <v>0</v>
      </c>
      <c r="L58" s="166">
        <v>1380</v>
      </c>
      <c r="M58" s="166">
        <v>46</v>
      </c>
    </row>
    <row r="59" spans="1:13" hidden="1">
      <c r="A59" s="165" t="s">
        <v>557</v>
      </c>
      <c r="B59" s="165" t="s">
        <v>595</v>
      </c>
      <c r="C59" s="165" t="s">
        <v>558</v>
      </c>
      <c r="D59" s="165" t="s">
        <v>398</v>
      </c>
      <c r="E59" s="165" t="s">
        <v>399</v>
      </c>
      <c r="F59" s="165" t="s">
        <v>596</v>
      </c>
      <c r="G59" s="165" t="s">
        <v>400</v>
      </c>
      <c r="H59" s="166">
        <v>0</v>
      </c>
      <c r="I59" s="166">
        <v>0</v>
      </c>
      <c r="J59" s="166">
        <v>0</v>
      </c>
      <c r="K59" s="166">
        <v>0</v>
      </c>
      <c r="L59" s="166">
        <v>2400</v>
      </c>
      <c r="M59" s="166">
        <v>80</v>
      </c>
    </row>
    <row r="60" spans="1:13" hidden="1">
      <c r="A60" s="165" t="s">
        <v>523</v>
      </c>
      <c r="B60" s="165" t="s">
        <v>597</v>
      </c>
      <c r="C60" s="165" t="s">
        <v>525</v>
      </c>
      <c r="D60" s="165" t="s">
        <v>398</v>
      </c>
      <c r="E60" s="165" t="s">
        <v>399</v>
      </c>
      <c r="F60" s="165" t="s">
        <v>526</v>
      </c>
      <c r="G60" s="165" t="s">
        <v>400</v>
      </c>
      <c r="H60" s="166">
        <v>0</v>
      </c>
      <c r="I60" s="166">
        <v>0</v>
      </c>
      <c r="J60" s="166">
        <v>0</v>
      </c>
      <c r="K60" s="166">
        <v>0</v>
      </c>
      <c r="L60" s="166">
        <v>1500</v>
      </c>
      <c r="M60" s="166">
        <v>50</v>
      </c>
    </row>
    <row r="61" spans="1:13" hidden="1">
      <c r="A61" s="165" t="s">
        <v>523</v>
      </c>
      <c r="B61" s="165" t="s">
        <v>598</v>
      </c>
      <c r="C61" s="165" t="s">
        <v>525</v>
      </c>
      <c r="D61" s="165" t="s">
        <v>398</v>
      </c>
      <c r="E61" s="165" t="s">
        <v>399</v>
      </c>
      <c r="F61" s="165" t="s">
        <v>599</v>
      </c>
      <c r="G61" s="165" t="s">
        <v>400</v>
      </c>
      <c r="H61" s="166">
        <v>0</v>
      </c>
      <c r="I61" s="166">
        <v>0</v>
      </c>
      <c r="J61" s="166">
        <v>0</v>
      </c>
      <c r="K61" s="166">
        <v>0</v>
      </c>
      <c r="L61" s="166">
        <v>1740</v>
      </c>
      <c r="M61" s="166">
        <v>58</v>
      </c>
    </row>
    <row r="62" spans="1:13" hidden="1">
      <c r="A62" s="165" t="s">
        <v>600</v>
      </c>
      <c r="B62" s="165" t="s">
        <v>601</v>
      </c>
      <c r="C62" s="165" t="s">
        <v>582</v>
      </c>
      <c r="D62" s="165" t="s">
        <v>398</v>
      </c>
      <c r="E62" s="165" t="s">
        <v>399</v>
      </c>
      <c r="F62" s="165" t="s">
        <v>602</v>
      </c>
      <c r="G62" s="165" t="s">
        <v>400</v>
      </c>
      <c r="H62" s="166">
        <v>0</v>
      </c>
      <c r="I62" s="166">
        <v>0</v>
      </c>
      <c r="J62" s="166">
        <v>0</v>
      </c>
      <c r="K62" s="166">
        <v>0</v>
      </c>
      <c r="L62" s="166">
        <v>2130</v>
      </c>
      <c r="M62" s="166">
        <v>71</v>
      </c>
    </row>
    <row r="63" spans="1:13" hidden="1">
      <c r="A63" s="165" t="s">
        <v>581</v>
      </c>
      <c r="B63" s="165" t="s">
        <v>603</v>
      </c>
      <c r="C63" s="165" t="s">
        <v>582</v>
      </c>
      <c r="D63" s="165" t="s">
        <v>398</v>
      </c>
      <c r="E63" s="165" t="s">
        <v>405</v>
      </c>
      <c r="F63" s="165" t="s">
        <v>604</v>
      </c>
      <c r="G63" s="165" t="s">
        <v>400</v>
      </c>
      <c r="H63" s="166">
        <v>0</v>
      </c>
      <c r="I63" s="166">
        <v>0</v>
      </c>
      <c r="J63" s="166">
        <v>60</v>
      </c>
      <c r="K63" s="166">
        <v>2</v>
      </c>
      <c r="L63" s="166">
        <v>0</v>
      </c>
      <c r="M63" s="166">
        <v>0</v>
      </c>
    </row>
    <row r="64" spans="1:13" hidden="1">
      <c r="A64" s="165" t="s">
        <v>581</v>
      </c>
      <c r="B64" s="165" t="s">
        <v>603</v>
      </c>
      <c r="C64" s="165" t="s">
        <v>582</v>
      </c>
      <c r="D64" s="165" t="s">
        <v>398</v>
      </c>
      <c r="E64" s="165" t="s">
        <v>399</v>
      </c>
      <c r="F64" s="165" t="s">
        <v>604</v>
      </c>
      <c r="G64" s="165" t="s">
        <v>400</v>
      </c>
      <c r="H64" s="166">
        <v>0</v>
      </c>
      <c r="I64" s="166">
        <v>0</v>
      </c>
      <c r="J64" s="166">
        <v>4050</v>
      </c>
      <c r="K64" s="166">
        <v>135</v>
      </c>
      <c r="L64" s="166">
        <v>0</v>
      </c>
      <c r="M64" s="166">
        <v>0</v>
      </c>
    </row>
    <row r="65" spans="1:13" hidden="1">
      <c r="A65" s="165" t="s">
        <v>581</v>
      </c>
      <c r="B65" s="165" t="s">
        <v>605</v>
      </c>
      <c r="C65" s="165" t="s">
        <v>582</v>
      </c>
      <c r="D65" s="165" t="s">
        <v>398</v>
      </c>
      <c r="E65" s="165" t="s">
        <v>399</v>
      </c>
      <c r="F65" s="165" t="s">
        <v>606</v>
      </c>
      <c r="G65" s="165" t="s">
        <v>400</v>
      </c>
      <c r="H65" s="166">
        <v>0</v>
      </c>
      <c r="I65" s="166">
        <v>0</v>
      </c>
      <c r="J65" s="166">
        <v>0</v>
      </c>
      <c r="K65" s="166">
        <v>0</v>
      </c>
      <c r="L65" s="166">
        <v>1530</v>
      </c>
      <c r="M65" s="166">
        <v>51</v>
      </c>
    </row>
    <row r="66" spans="1:13" hidden="1">
      <c r="A66" s="165" t="s">
        <v>581</v>
      </c>
      <c r="B66" s="165" t="s">
        <v>607</v>
      </c>
      <c r="C66" s="165" t="s">
        <v>582</v>
      </c>
      <c r="D66" s="165" t="s">
        <v>398</v>
      </c>
      <c r="E66" s="165" t="s">
        <v>399</v>
      </c>
      <c r="F66" s="165" t="s">
        <v>608</v>
      </c>
      <c r="G66" s="165" t="s">
        <v>400</v>
      </c>
      <c r="H66" s="166">
        <v>0</v>
      </c>
      <c r="I66" s="166">
        <v>0</v>
      </c>
      <c r="J66" s="166">
        <v>630</v>
      </c>
      <c r="K66" s="166">
        <v>21</v>
      </c>
      <c r="L66" s="166">
        <v>0</v>
      </c>
      <c r="M66" s="166">
        <v>0</v>
      </c>
    </row>
    <row r="67" spans="1:13" hidden="1">
      <c r="A67" s="165" t="s">
        <v>609</v>
      </c>
      <c r="B67" s="165" t="s">
        <v>610</v>
      </c>
      <c r="C67" s="165" t="s">
        <v>611</v>
      </c>
      <c r="D67" s="165" t="s">
        <v>398</v>
      </c>
      <c r="E67" s="165" t="s">
        <v>399</v>
      </c>
      <c r="F67" s="165" t="s">
        <v>494</v>
      </c>
      <c r="G67" s="165" t="s">
        <v>400</v>
      </c>
      <c r="H67" s="166">
        <v>0</v>
      </c>
      <c r="I67" s="166">
        <v>0</v>
      </c>
      <c r="J67" s="166">
        <v>528</v>
      </c>
      <c r="K67" s="166">
        <v>22</v>
      </c>
      <c r="L67" s="166">
        <v>0</v>
      </c>
      <c r="M67" s="166">
        <v>0</v>
      </c>
    </row>
    <row r="68" spans="1:13" hidden="1">
      <c r="A68" s="165" t="s">
        <v>523</v>
      </c>
      <c r="B68" s="165" t="s">
        <v>613</v>
      </c>
      <c r="C68" s="165" t="s">
        <v>525</v>
      </c>
      <c r="D68" s="165" t="s">
        <v>398</v>
      </c>
      <c r="E68" s="165" t="s">
        <v>399</v>
      </c>
      <c r="F68" s="165" t="s">
        <v>526</v>
      </c>
      <c r="G68" s="165" t="s">
        <v>400</v>
      </c>
      <c r="H68" s="166">
        <v>30</v>
      </c>
      <c r="I68" s="166">
        <v>1</v>
      </c>
      <c r="J68" s="166">
        <v>0</v>
      </c>
      <c r="K68" s="166">
        <v>0</v>
      </c>
      <c r="L68" s="166">
        <v>1950</v>
      </c>
      <c r="M68" s="166">
        <v>65</v>
      </c>
    </row>
    <row r="69" spans="1:13" hidden="1">
      <c r="A69" s="165" t="s">
        <v>542</v>
      </c>
      <c r="B69" s="165" t="s">
        <v>614</v>
      </c>
      <c r="C69" s="165" t="s">
        <v>543</v>
      </c>
      <c r="D69" s="165" t="s">
        <v>398</v>
      </c>
      <c r="E69" s="165" t="s">
        <v>399</v>
      </c>
      <c r="F69" s="165" t="s">
        <v>560</v>
      </c>
      <c r="G69" s="165" t="s">
        <v>400</v>
      </c>
      <c r="H69" s="166">
        <v>0</v>
      </c>
      <c r="I69" s="166">
        <v>0</v>
      </c>
      <c r="J69" s="166">
        <v>0</v>
      </c>
      <c r="K69" s="166">
        <v>0</v>
      </c>
      <c r="L69" s="166">
        <v>4890</v>
      </c>
      <c r="M69" s="166">
        <v>163</v>
      </c>
    </row>
    <row r="70" spans="1:13" hidden="1">
      <c r="A70" s="165" t="s">
        <v>542</v>
      </c>
      <c r="B70" s="165" t="s">
        <v>615</v>
      </c>
      <c r="C70" s="165" t="s">
        <v>543</v>
      </c>
      <c r="D70" s="165" t="s">
        <v>398</v>
      </c>
      <c r="E70" s="165" t="s">
        <v>399</v>
      </c>
      <c r="F70" s="165" t="s">
        <v>560</v>
      </c>
      <c r="G70" s="165" t="s">
        <v>400</v>
      </c>
      <c r="H70" s="166">
        <v>0</v>
      </c>
      <c r="I70" s="166">
        <v>0</v>
      </c>
      <c r="J70" s="166">
        <v>0</v>
      </c>
      <c r="K70" s="166">
        <v>0</v>
      </c>
      <c r="L70" s="166">
        <v>3450</v>
      </c>
      <c r="M70" s="166">
        <v>115</v>
      </c>
    </row>
    <row r="71" spans="1:13" hidden="1">
      <c r="A71" s="165" t="s">
        <v>519</v>
      </c>
      <c r="B71" s="165" t="s">
        <v>616</v>
      </c>
      <c r="C71" s="165" t="s">
        <v>617</v>
      </c>
      <c r="D71" s="165" t="s">
        <v>398</v>
      </c>
      <c r="E71" s="165" t="s">
        <v>399</v>
      </c>
      <c r="F71" s="165" t="s">
        <v>522</v>
      </c>
      <c r="G71" s="165" t="s">
        <v>400</v>
      </c>
      <c r="H71" s="166">
        <v>0</v>
      </c>
      <c r="I71" s="166">
        <v>0</v>
      </c>
      <c r="J71" s="166">
        <v>0</v>
      </c>
      <c r="K71" s="166">
        <v>0</v>
      </c>
      <c r="L71" s="166">
        <v>4320</v>
      </c>
      <c r="M71" s="166">
        <v>160</v>
      </c>
    </row>
    <row r="72" spans="1:13" hidden="1">
      <c r="A72" s="165" t="s">
        <v>618</v>
      </c>
      <c r="B72" s="165" t="s">
        <v>619</v>
      </c>
      <c r="C72" s="165" t="s">
        <v>620</v>
      </c>
      <c r="D72" s="165" t="s">
        <v>398</v>
      </c>
      <c r="E72" s="165" t="s">
        <v>399</v>
      </c>
      <c r="F72" s="165" t="s">
        <v>621</v>
      </c>
      <c r="G72" s="165" t="s">
        <v>400</v>
      </c>
      <c r="H72" s="166">
        <v>-2970</v>
      </c>
      <c r="I72" s="166">
        <v>-99</v>
      </c>
      <c r="J72" s="166">
        <v>0</v>
      </c>
      <c r="K72" s="166">
        <v>0</v>
      </c>
      <c r="L72" s="166">
        <v>2610</v>
      </c>
      <c r="M72" s="166">
        <v>87</v>
      </c>
    </row>
    <row r="73" spans="1:13" hidden="1">
      <c r="A73" s="165" t="s">
        <v>584</v>
      </c>
      <c r="B73" s="165" t="s">
        <v>622</v>
      </c>
      <c r="C73" s="165" t="s">
        <v>579</v>
      </c>
      <c r="D73" s="165" t="s">
        <v>398</v>
      </c>
      <c r="E73" s="165" t="s">
        <v>399</v>
      </c>
      <c r="F73" s="165" t="s">
        <v>585</v>
      </c>
      <c r="G73" s="165" t="s">
        <v>400</v>
      </c>
      <c r="H73" s="166">
        <v>0</v>
      </c>
      <c r="I73" s="166">
        <v>0</v>
      </c>
      <c r="J73" s="166">
        <v>0</v>
      </c>
      <c r="K73" s="166">
        <v>0</v>
      </c>
      <c r="L73" s="166">
        <v>26832</v>
      </c>
      <c r="M73" s="166">
        <v>1118</v>
      </c>
    </row>
    <row r="74" spans="1:13" hidden="1">
      <c r="A74" s="165" t="s">
        <v>584</v>
      </c>
      <c r="B74" s="165" t="s">
        <v>1886</v>
      </c>
      <c r="C74" s="165" t="s">
        <v>579</v>
      </c>
      <c r="D74" s="165" t="s">
        <v>398</v>
      </c>
      <c r="E74" s="165" t="s">
        <v>399</v>
      </c>
      <c r="F74" s="165" t="s">
        <v>1230</v>
      </c>
      <c r="G74" s="165" t="s">
        <v>400</v>
      </c>
      <c r="H74" s="166">
        <v>9576</v>
      </c>
      <c r="I74" s="166">
        <v>399</v>
      </c>
      <c r="J74" s="166">
        <v>14400</v>
      </c>
      <c r="K74" s="166">
        <v>600</v>
      </c>
      <c r="L74" s="166">
        <v>30936</v>
      </c>
      <c r="M74" s="166">
        <v>1289</v>
      </c>
    </row>
    <row r="75" spans="1:13" hidden="1">
      <c r="A75" s="165" t="s">
        <v>584</v>
      </c>
      <c r="B75" s="165" t="s">
        <v>2256</v>
      </c>
      <c r="C75" s="165" t="s">
        <v>579</v>
      </c>
      <c r="D75" s="165" t="s">
        <v>398</v>
      </c>
      <c r="E75" s="165" t="s">
        <v>399</v>
      </c>
      <c r="F75" s="165" t="s">
        <v>2127</v>
      </c>
      <c r="G75" s="165" t="s">
        <v>400</v>
      </c>
      <c r="H75" s="166">
        <v>11592</v>
      </c>
      <c r="I75" s="166">
        <v>483</v>
      </c>
      <c r="J75" s="166">
        <v>0</v>
      </c>
      <c r="K75" s="166">
        <v>0</v>
      </c>
      <c r="L75" s="166">
        <v>11592</v>
      </c>
      <c r="M75" s="166">
        <v>483</v>
      </c>
    </row>
    <row r="76" spans="1:13" hidden="1">
      <c r="A76" s="165" t="s">
        <v>542</v>
      </c>
      <c r="B76" s="165" t="s">
        <v>623</v>
      </c>
      <c r="C76" s="165" t="s">
        <v>543</v>
      </c>
      <c r="D76" s="165" t="s">
        <v>398</v>
      </c>
      <c r="E76" s="165" t="s">
        <v>399</v>
      </c>
      <c r="F76" s="165" t="s">
        <v>544</v>
      </c>
      <c r="G76" s="165" t="s">
        <v>400</v>
      </c>
      <c r="H76" s="166">
        <v>0</v>
      </c>
      <c r="I76" s="166">
        <v>0</v>
      </c>
      <c r="J76" s="166">
        <v>0</v>
      </c>
      <c r="K76" s="166">
        <v>0</v>
      </c>
      <c r="L76" s="166">
        <v>1200</v>
      </c>
      <c r="M76" s="166">
        <v>40</v>
      </c>
    </row>
    <row r="77" spans="1:13" hidden="1">
      <c r="A77" s="165" t="s">
        <v>542</v>
      </c>
      <c r="B77" s="165" t="s">
        <v>624</v>
      </c>
      <c r="C77" s="165" t="s">
        <v>543</v>
      </c>
      <c r="D77" s="165" t="s">
        <v>398</v>
      </c>
      <c r="E77" s="165" t="s">
        <v>399</v>
      </c>
      <c r="F77" s="165" t="s">
        <v>544</v>
      </c>
      <c r="G77" s="165" t="s">
        <v>400</v>
      </c>
      <c r="H77" s="166">
        <v>0</v>
      </c>
      <c r="I77" s="166">
        <v>0</v>
      </c>
      <c r="J77" s="166">
        <v>0</v>
      </c>
      <c r="K77" s="166">
        <v>0</v>
      </c>
      <c r="L77" s="166">
        <v>1020</v>
      </c>
      <c r="M77" s="166">
        <v>34</v>
      </c>
    </row>
    <row r="78" spans="1:13" hidden="1">
      <c r="A78" s="165" t="s">
        <v>523</v>
      </c>
      <c r="B78" s="165" t="s">
        <v>625</v>
      </c>
      <c r="C78" s="165" t="s">
        <v>525</v>
      </c>
      <c r="D78" s="165" t="s">
        <v>398</v>
      </c>
      <c r="E78" s="165" t="s">
        <v>399</v>
      </c>
      <c r="F78" s="165" t="s">
        <v>599</v>
      </c>
      <c r="G78" s="165" t="s">
        <v>400</v>
      </c>
      <c r="H78" s="166">
        <v>0</v>
      </c>
      <c r="I78" s="166">
        <v>0</v>
      </c>
      <c r="J78" s="166">
        <v>0</v>
      </c>
      <c r="K78" s="166">
        <v>0</v>
      </c>
      <c r="L78" s="166">
        <v>1290</v>
      </c>
      <c r="M78" s="166">
        <v>43</v>
      </c>
    </row>
    <row r="79" spans="1:13" hidden="1">
      <c r="A79" s="165" t="s">
        <v>519</v>
      </c>
      <c r="B79" s="165" t="s">
        <v>626</v>
      </c>
      <c r="C79" s="165" t="s">
        <v>521</v>
      </c>
      <c r="D79" s="165" t="s">
        <v>398</v>
      </c>
      <c r="E79" s="165" t="s">
        <v>399</v>
      </c>
      <c r="F79" s="165" t="s">
        <v>592</v>
      </c>
      <c r="G79" s="165" t="s">
        <v>400</v>
      </c>
      <c r="H79" s="166">
        <v>0</v>
      </c>
      <c r="I79" s="166">
        <v>0</v>
      </c>
      <c r="J79" s="166">
        <v>0</v>
      </c>
      <c r="K79" s="166">
        <v>0</v>
      </c>
      <c r="L79" s="166">
        <v>1485</v>
      </c>
      <c r="M79" s="166">
        <v>55</v>
      </c>
    </row>
    <row r="80" spans="1:13" hidden="1">
      <c r="A80" s="165" t="s">
        <v>531</v>
      </c>
      <c r="B80" s="165" t="s">
        <v>627</v>
      </c>
      <c r="C80" s="165" t="s">
        <v>533</v>
      </c>
      <c r="D80" s="165" t="s">
        <v>398</v>
      </c>
      <c r="E80" s="165" t="s">
        <v>399</v>
      </c>
      <c r="F80" s="165" t="s">
        <v>628</v>
      </c>
      <c r="G80" s="165" t="s">
        <v>400</v>
      </c>
      <c r="H80" s="166">
        <v>0</v>
      </c>
      <c r="I80" s="166">
        <v>0</v>
      </c>
      <c r="J80" s="166">
        <v>0</v>
      </c>
      <c r="K80" s="166">
        <v>0</v>
      </c>
      <c r="L80" s="166">
        <v>6390</v>
      </c>
      <c r="M80" s="166">
        <v>213</v>
      </c>
    </row>
    <row r="81" spans="1:13" hidden="1">
      <c r="A81" s="165" t="s">
        <v>523</v>
      </c>
      <c r="B81" s="165" t="s">
        <v>629</v>
      </c>
      <c r="C81" s="165" t="s">
        <v>525</v>
      </c>
      <c r="D81" s="165" t="s">
        <v>398</v>
      </c>
      <c r="E81" s="165" t="s">
        <v>399</v>
      </c>
      <c r="F81" s="165" t="s">
        <v>526</v>
      </c>
      <c r="G81" s="165" t="s">
        <v>400</v>
      </c>
      <c r="H81" s="166">
        <v>0</v>
      </c>
      <c r="I81" s="166">
        <v>0</v>
      </c>
      <c r="J81" s="166">
        <v>0</v>
      </c>
      <c r="K81" s="166">
        <v>0</v>
      </c>
      <c r="L81" s="166">
        <v>2310</v>
      </c>
      <c r="M81" s="166">
        <v>77</v>
      </c>
    </row>
    <row r="82" spans="1:13" hidden="1">
      <c r="A82" s="165" t="s">
        <v>523</v>
      </c>
      <c r="B82" s="165" t="s">
        <v>630</v>
      </c>
      <c r="C82" s="165" t="s">
        <v>525</v>
      </c>
      <c r="D82" s="165" t="s">
        <v>398</v>
      </c>
      <c r="E82" s="165" t="s">
        <v>399</v>
      </c>
      <c r="F82" s="165" t="s">
        <v>536</v>
      </c>
      <c r="G82" s="165" t="s">
        <v>527</v>
      </c>
      <c r="H82" s="166">
        <v>0</v>
      </c>
      <c r="I82" s="166">
        <v>0</v>
      </c>
      <c r="J82" s="166">
        <v>0</v>
      </c>
      <c r="K82" s="166">
        <v>0</v>
      </c>
      <c r="L82" s="166">
        <v>1200</v>
      </c>
      <c r="M82" s="166">
        <v>3</v>
      </c>
    </row>
    <row r="83" spans="1:13" hidden="1">
      <c r="A83" s="165" t="s">
        <v>631</v>
      </c>
      <c r="B83" s="165" t="s">
        <v>632</v>
      </c>
      <c r="C83" s="165" t="s">
        <v>633</v>
      </c>
      <c r="D83" s="165" t="s">
        <v>398</v>
      </c>
      <c r="E83" s="165" t="s">
        <v>399</v>
      </c>
      <c r="F83" s="165" t="s">
        <v>634</v>
      </c>
      <c r="G83" s="165" t="s">
        <v>400</v>
      </c>
      <c r="H83" s="166">
        <v>0</v>
      </c>
      <c r="I83" s="166">
        <v>0</v>
      </c>
      <c r="J83" s="166">
        <v>960</v>
      </c>
      <c r="K83" s="166">
        <v>32</v>
      </c>
      <c r="L83" s="166">
        <v>0</v>
      </c>
      <c r="M83" s="166">
        <v>0</v>
      </c>
    </row>
    <row r="84" spans="1:13" hidden="1">
      <c r="A84" s="165" t="s">
        <v>531</v>
      </c>
      <c r="B84" s="165" t="s">
        <v>635</v>
      </c>
      <c r="C84" s="165" t="s">
        <v>533</v>
      </c>
      <c r="D84" s="165" t="s">
        <v>398</v>
      </c>
      <c r="E84" s="165" t="s">
        <v>399</v>
      </c>
      <c r="F84" s="165" t="s">
        <v>636</v>
      </c>
      <c r="G84" s="165" t="s">
        <v>400</v>
      </c>
      <c r="H84" s="166">
        <v>0</v>
      </c>
      <c r="I84" s="166">
        <v>0</v>
      </c>
      <c r="J84" s="166">
        <v>0</v>
      </c>
      <c r="K84" s="166">
        <v>0</v>
      </c>
      <c r="L84" s="166">
        <v>3420</v>
      </c>
      <c r="M84" s="166">
        <v>114</v>
      </c>
    </row>
    <row r="85" spans="1:13" hidden="1">
      <c r="A85" s="165" t="s">
        <v>534</v>
      </c>
      <c r="B85" s="165" t="s">
        <v>637</v>
      </c>
      <c r="C85" s="165" t="s">
        <v>535</v>
      </c>
      <c r="D85" s="165" t="s">
        <v>398</v>
      </c>
      <c r="E85" s="165" t="s">
        <v>405</v>
      </c>
      <c r="F85" s="165" t="s">
        <v>638</v>
      </c>
      <c r="G85" s="165" t="s">
        <v>400</v>
      </c>
      <c r="H85" s="166">
        <v>0</v>
      </c>
      <c r="I85" s="166">
        <v>0</v>
      </c>
      <c r="J85" s="166">
        <v>24</v>
      </c>
      <c r="K85" s="166">
        <v>1</v>
      </c>
      <c r="L85" s="166">
        <v>0</v>
      </c>
      <c r="M85" s="166">
        <v>0</v>
      </c>
    </row>
    <row r="86" spans="1:13" hidden="1">
      <c r="A86" s="165" t="s">
        <v>534</v>
      </c>
      <c r="B86" s="165" t="s">
        <v>637</v>
      </c>
      <c r="C86" s="165" t="s">
        <v>535</v>
      </c>
      <c r="D86" s="165" t="s">
        <v>398</v>
      </c>
      <c r="E86" s="165" t="s">
        <v>399</v>
      </c>
      <c r="F86" s="165" t="s">
        <v>638</v>
      </c>
      <c r="G86" s="165" t="s">
        <v>400</v>
      </c>
      <c r="H86" s="166">
        <v>0</v>
      </c>
      <c r="I86" s="166">
        <v>0</v>
      </c>
      <c r="J86" s="166">
        <v>0</v>
      </c>
      <c r="K86" s="166">
        <v>0</v>
      </c>
      <c r="L86" s="166">
        <v>8424</v>
      </c>
      <c r="M86" s="166">
        <v>351</v>
      </c>
    </row>
    <row r="87" spans="1:13" hidden="1">
      <c r="A87" s="165" t="s">
        <v>523</v>
      </c>
      <c r="B87" s="165" t="s">
        <v>639</v>
      </c>
      <c r="C87" s="165" t="s">
        <v>525</v>
      </c>
      <c r="D87" s="165" t="s">
        <v>398</v>
      </c>
      <c r="E87" s="165" t="s">
        <v>399</v>
      </c>
      <c r="F87" s="165" t="s">
        <v>526</v>
      </c>
      <c r="G87" s="165" t="s">
        <v>400</v>
      </c>
      <c r="H87" s="166">
        <v>0</v>
      </c>
      <c r="I87" s="166">
        <v>0</v>
      </c>
      <c r="J87" s="166">
        <v>0</v>
      </c>
      <c r="K87" s="166">
        <v>0</v>
      </c>
      <c r="L87" s="166">
        <v>1050</v>
      </c>
      <c r="M87" s="166">
        <v>35</v>
      </c>
    </row>
    <row r="88" spans="1:13" hidden="1">
      <c r="A88" s="165" t="s">
        <v>531</v>
      </c>
      <c r="B88" s="165" t="s">
        <v>640</v>
      </c>
      <c r="C88" s="165" t="s">
        <v>533</v>
      </c>
      <c r="D88" s="165" t="s">
        <v>398</v>
      </c>
      <c r="E88" s="165" t="s">
        <v>399</v>
      </c>
      <c r="F88" s="165" t="s">
        <v>628</v>
      </c>
      <c r="G88" s="165" t="s">
        <v>400</v>
      </c>
      <c r="H88" s="166">
        <v>0</v>
      </c>
      <c r="I88" s="166">
        <v>0</v>
      </c>
      <c r="J88" s="166">
        <v>0</v>
      </c>
      <c r="K88" s="166">
        <v>0</v>
      </c>
      <c r="L88" s="166">
        <v>11790</v>
      </c>
      <c r="M88" s="166">
        <v>393</v>
      </c>
    </row>
    <row r="89" spans="1:13" hidden="1">
      <c r="A89" s="165" t="s">
        <v>531</v>
      </c>
      <c r="B89" s="165" t="s">
        <v>641</v>
      </c>
      <c r="C89" s="165" t="s">
        <v>533</v>
      </c>
      <c r="D89" s="165" t="s">
        <v>398</v>
      </c>
      <c r="E89" s="165" t="s">
        <v>399</v>
      </c>
      <c r="F89" s="165" t="s">
        <v>528</v>
      </c>
      <c r="G89" s="165" t="s">
        <v>400</v>
      </c>
      <c r="H89" s="166">
        <v>0</v>
      </c>
      <c r="I89" s="166">
        <v>0</v>
      </c>
      <c r="J89" s="166">
        <v>0</v>
      </c>
      <c r="K89" s="166">
        <v>0</v>
      </c>
      <c r="L89" s="166">
        <v>4230</v>
      </c>
      <c r="M89" s="166">
        <v>141</v>
      </c>
    </row>
    <row r="90" spans="1:13" hidden="1">
      <c r="A90" s="165" t="s">
        <v>531</v>
      </c>
      <c r="B90" s="165" t="s">
        <v>644</v>
      </c>
      <c r="C90" s="165" t="s">
        <v>533</v>
      </c>
      <c r="D90" s="165" t="s">
        <v>398</v>
      </c>
      <c r="E90" s="165" t="s">
        <v>399</v>
      </c>
      <c r="F90" s="165" t="s">
        <v>528</v>
      </c>
      <c r="G90" s="165" t="s">
        <v>400</v>
      </c>
      <c r="H90" s="166">
        <v>0</v>
      </c>
      <c r="I90" s="166">
        <v>0</v>
      </c>
      <c r="J90" s="166">
        <v>0</v>
      </c>
      <c r="K90" s="166">
        <v>0</v>
      </c>
      <c r="L90" s="166">
        <v>3090</v>
      </c>
      <c r="M90" s="166">
        <v>103</v>
      </c>
    </row>
    <row r="91" spans="1:13" hidden="1">
      <c r="A91" s="165" t="s">
        <v>647</v>
      </c>
      <c r="B91" s="165" t="s">
        <v>648</v>
      </c>
      <c r="C91" s="165" t="s">
        <v>649</v>
      </c>
      <c r="D91" s="165" t="s">
        <v>398</v>
      </c>
      <c r="E91" s="165" t="s">
        <v>399</v>
      </c>
      <c r="F91" s="165" t="s">
        <v>650</v>
      </c>
      <c r="G91" s="165" t="s">
        <v>400</v>
      </c>
      <c r="H91" s="166">
        <v>0</v>
      </c>
      <c r="I91" s="166">
        <v>0</v>
      </c>
      <c r="J91" s="166">
        <v>0</v>
      </c>
      <c r="K91" s="166">
        <v>0</v>
      </c>
      <c r="L91" s="166">
        <v>1650</v>
      </c>
      <c r="M91" s="166">
        <v>55</v>
      </c>
    </row>
    <row r="92" spans="1:13" hidden="1">
      <c r="A92" s="165" t="s">
        <v>655</v>
      </c>
      <c r="B92" s="165" t="s">
        <v>656</v>
      </c>
      <c r="C92" s="165" t="s">
        <v>657</v>
      </c>
      <c r="D92" s="165" t="s">
        <v>398</v>
      </c>
      <c r="E92" s="165" t="s">
        <v>399</v>
      </c>
      <c r="F92" s="165" t="s">
        <v>658</v>
      </c>
      <c r="G92" s="165" t="s">
        <v>400</v>
      </c>
      <c r="H92" s="166">
        <v>0</v>
      </c>
      <c r="I92" s="166">
        <v>0</v>
      </c>
      <c r="J92" s="166">
        <v>0</v>
      </c>
      <c r="K92" s="166">
        <v>0</v>
      </c>
      <c r="L92" s="166">
        <v>1500</v>
      </c>
      <c r="M92" s="166">
        <v>50</v>
      </c>
    </row>
    <row r="93" spans="1:13" hidden="1">
      <c r="A93" s="165" t="s">
        <v>523</v>
      </c>
      <c r="B93" s="165" t="s">
        <v>662</v>
      </c>
      <c r="C93" s="165" t="s">
        <v>525</v>
      </c>
      <c r="D93" s="165" t="s">
        <v>398</v>
      </c>
      <c r="E93" s="165" t="s">
        <v>399</v>
      </c>
      <c r="F93" s="165" t="s">
        <v>526</v>
      </c>
      <c r="G93" s="165" t="s">
        <v>400</v>
      </c>
      <c r="H93" s="166">
        <v>0</v>
      </c>
      <c r="I93" s="166">
        <v>0</v>
      </c>
      <c r="J93" s="166">
        <v>570</v>
      </c>
      <c r="K93" s="166">
        <v>19</v>
      </c>
      <c r="L93" s="166">
        <v>0</v>
      </c>
      <c r="M93" s="166">
        <v>0</v>
      </c>
    </row>
    <row r="94" spans="1:13" hidden="1">
      <c r="A94" s="165" t="s">
        <v>523</v>
      </c>
      <c r="B94" s="165" t="s">
        <v>1704</v>
      </c>
      <c r="C94" s="165" t="s">
        <v>525</v>
      </c>
      <c r="D94" s="165" t="s">
        <v>398</v>
      </c>
      <c r="E94" s="165" t="s">
        <v>399</v>
      </c>
      <c r="F94" s="165" t="s">
        <v>1705</v>
      </c>
      <c r="G94" s="165" t="s">
        <v>400</v>
      </c>
      <c r="H94" s="166">
        <v>0</v>
      </c>
      <c r="I94" s="166">
        <v>0</v>
      </c>
      <c r="J94" s="166">
        <v>168</v>
      </c>
      <c r="K94" s="166">
        <v>7</v>
      </c>
      <c r="L94" s="166">
        <v>0</v>
      </c>
      <c r="M94" s="166">
        <v>0</v>
      </c>
    </row>
    <row r="95" spans="1:13" hidden="1">
      <c r="A95" s="165" t="s">
        <v>523</v>
      </c>
      <c r="B95" s="165" t="s">
        <v>663</v>
      </c>
      <c r="C95" s="165" t="s">
        <v>525</v>
      </c>
      <c r="D95" s="165" t="s">
        <v>398</v>
      </c>
      <c r="E95" s="165" t="s">
        <v>405</v>
      </c>
      <c r="F95" s="165" t="s">
        <v>526</v>
      </c>
      <c r="G95" s="165" t="s">
        <v>400</v>
      </c>
      <c r="H95" s="166">
        <v>0</v>
      </c>
      <c r="I95" s="166">
        <v>0</v>
      </c>
      <c r="J95" s="166">
        <v>0</v>
      </c>
      <c r="K95" s="166">
        <v>0</v>
      </c>
      <c r="L95" s="166">
        <v>90</v>
      </c>
      <c r="M95" s="166">
        <v>3</v>
      </c>
    </row>
    <row r="96" spans="1:13" hidden="1">
      <c r="A96" s="165" t="s">
        <v>523</v>
      </c>
      <c r="B96" s="165" t="s">
        <v>663</v>
      </c>
      <c r="C96" s="165" t="s">
        <v>525</v>
      </c>
      <c r="D96" s="165" t="s">
        <v>398</v>
      </c>
      <c r="E96" s="165" t="s">
        <v>399</v>
      </c>
      <c r="F96" s="165" t="s">
        <v>526</v>
      </c>
      <c r="G96" s="165" t="s">
        <v>400</v>
      </c>
      <c r="H96" s="166">
        <v>0</v>
      </c>
      <c r="I96" s="166">
        <v>0</v>
      </c>
      <c r="J96" s="166">
        <v>540</v>
      </c>
      <c r="K96" s="166">
        <v>18</v>
      </c>
      <c r="L96" s="166">
        <v>2370</v>
      </c>
      <c r="M96" s="166">
        <v>79</v>
      </c>
    </row>
    <row r="97" spans="1:13" hidden="1">
      <c r="A97" s="165" t="s">
        <v>618</v>
      </c>
      <c r="B97" s="165" t="s">
        <v>664</v>
      </c>
      <c r="C97" s="165" t="s">
        <v>620</v>
      </c>
      <c r="D97" s="165" t="s">
        <v>398</v>
      </c>
      <c r="E97" s="165" t="s">
        <v>399</v>
      </c>
      <c r="F97" s="165" t="s">
        <v>621</v>
      </c>
      <c r="G97" s="165" t="s">
        <v>400</v>
      </c>
      <c r="H97" s="166">
        <v>0</v>
      </c>
      <c r="I97" s="166">
        <v>0</v>
      </c>
      <c r="J97" s="166">
        <v>0</v>
      </c>
      <c r="K97" s="166">
        <v>0</v>
      </c>
      <c r="L97" s="166">
        <v>11340</v>
      </c>
      <c r="M97" s="166">
        <v>378</v>
      </c>
    </row>
    <row r="98" spans="1:13" hidden="1">
      <c r="A98" s="165" t="s">
        <v>529</v>
      </c>
      <c r="B98" s="165" t="s">
        <v>1598</v>
      </c>
      <c r="C98" s="165" t="s">
        <v>530</v>
      </c>
      <c r="D98" s="165" t="s">
        <v>398</v>
      </c>
      <c r="E98" s="165" t="s">
        <v>399</v>
      </c>
      <c r="F98" s="165" t="s">
        <v>721</v>
      </c>
      <c r="G98" s="165" t="s">
        <v>400</v>
      </c>
      <c r="H98" s="166">
        <v>0</v>
      </c>
      <c r="I98" s="166">
        <v>0</v>
      </c>
      <c r="J98" s="166">
        <v>0</v>
      </c>
      <c r="K98" s="166">
        <v>0</v>
      </c>
      <c r="L98" s="166">
        <v>10248</v>
      </c>
      <c r="M98" s="166">
        <v>427</v>
      </c>
    </row>
    <row r="99" spans="1:13" hidden="1">
      <c r="A99" s="165" t="s">
        <v>586</v>
      </c>
      <c r="B99" s="165" t="s">
        <v>666</v>
      </c>
      <c r="C99" s="165" t="s">
        <v>588</v>
      </c>
      <c r="D99" s="165" t="s">
        <v>398</v>
      </c>
      <c r="E99" s="165" t="s">
        <v>399</v>
      </c>
      <c r="F99" s="165" t="s">
        <v>528</v>
      </c>
      <c r="G99" s="165" t="s">
        <v>400</v>
      </c>
      <c r="H99" s="166">
        <v>0</v>
      </c>
      <c r="I99" s="166">
        <v>0</v>
      </c>
      <c r="J99" s="166">
        <v>0</v>
      </c>
      <c r="K99" s="166">
        <v>0</v>
      </c>
      <c r="L99" s="166">
        <v>3870</v>
      </c>
      <c r="M99" s="166">
        <v>129</v>
      </c>
    </row>
    <row r="100" spans="1:13" hidden="1">
      <c r="A100" s="165" t="s">
        <v>600</v>
      </c>
      <c r="B100" s="165" t="s">
        <v>667</v>
      </c>
      <c r="C100" s="165" t="s">
        <v>582</v>
      </c>
      <c r="D100" s="165" t="s">
        <v>398</v>
      </c>
      <c r="E100" s="165" t="s">
        <v>399</v>
      </c>
      <c r="F100" s="165" t="s">
        <v>668</v>
      </c>
      <c r="G100" s="165" t="s">
        <v>400</v>
      </c>
      <c r="H100" s="166">
        <v>0</v>
      </c>
      <c r="I100" s="166">
        <v>0</v>
      </c>
      <c r="J100" s="166">
        <v>0</v>
      </c>
      <c r="K100" s="166">
        <v>0</v>
      </c>
      <c r="L100" s="166">
        <v>9090</v>
      </c>
      <c r="M100" s="166">
        <v>303</v>
      </c>
    </row>
    <row r="101" spans="1:13" hidden="1">
      <c r="A101" s="165" t="s">
        <v>600</v>
      </c>
      <c r="B101" s="165" t="s">
        <v>669</v>
      </c>
      <c r="C101" s="165" t="s">
        <v>582</v>
      </c>
      <c r="D101" s="165" t="s">
        <v>398</v>
      </c>
      <c r="E101" s="165" t="s">
        <v>399</v>
      </c>
      <c r="F101" s="165" t="s">
        <v>612</v>
      </c>
      <c r="G101" s="165" t="s">
        <v>400</v>
      </c>
      <c r="H101" s="166">
        <v>0</v>
      </c>
      <c r="I101" s="166">
        <v>0</v>
      </c>
      <c r="J101" s="166">
        <v>0</v>
      </c>
      <c r="K101" s="166">
        <v>0</v>
      </c>
      <c r="L101" s="166">
        <v>1140</v>
      </c>
      <c r="M101" s="166">
        <v>38</v>
      </c>
    </row>
    <row r="102" spans="1:13" hidden="1">
      <c r="A102" s="165" t="s">
        <v>670</v>
      </c>
      <c r="B102" s="165" t="s">
        <v>671</v>
      </c>
      <c r="C102" s="165" t="s">
        <v>672</v>
      </c>
      <c r="D102" s="165" t="s">
        <v>398</v>
      </c>
      <c r="E102" s="165" t="s">
        <v>399</v>
      </c>
      <c r="F102" s="165" t="s">
        <v>500</v>
      </c>
      <c r="G102" s="165" t="s">
        <v>400</v>
      </c>
      <c r="H102" s="166">
        <v>0</v>
      </c>
      <c r="I102" s="166">
        <v>0</v>
      </c>
      <c r="J102" s="166">
        <v>720</v>
      </c>
      <c r="K102" s="166">
        <v>30</v>
      </c>
      <c r="L102" s="166">
        <v>0</v>
      </c>
      <c r="M102" s="166">
        <v>0</v>
      </c>
    </row>
    <row r="103" spans="1:13" hidden="1">
      <c r="A103" s="165" t="s">
        <v>519</v>
      </c>
      <c r="B103" s="165" t="s">
        <v>673</v>
      </c>
      <c r="C103" s="165" t="s">
        <v>521</v>
      </c>
      <c r="D103" s="165" t="s">
        <v>398</v>
      </c>
      <c r="E103" s="165" t="s">
        <v>399</v>
      </c>
      <c r="F103" s="165" t="s">
        <v>592</v>
      </c>
      <c r="G103" s="165" t="s">
        <v>400</v>
      </c>
      <c r="H103" s="166">
        <v>0</v>
      </c>
      <c r="I103" s="166">
        <v>0</v>
      </c>
      <c r="J103" s="166">
        <v>0</v>
      </c>
      <c r="K103" s="166">
        <v>0</v>
      </c>
      <c r="L103" s="166">
        <v>1674</v>
      </c>
      <c r="M103" s="166">
        <v>62</v>
      </c>
    </row>
    <row r="104" spans="1:13" hidden="1">
      <c r="A104" s="165" t="s">
        <v>542</v>
      </c>
      <c r="B104" s="165" t="s">
        <v>674</v>
      </c>
      <c r="C104" s="165" t="s">
        <v>543</v>
      </c>
      <c r="D104" s="165" t="s">
        <v>398</v>
      </c>
      <c r="E104" s="165" t="s">
        <v>399</v>
      </c>
      <c r="F104" s="165" t="s">
        <v>544</v>
      </c>
      <c r="G104" s="165" t="s">
        <v>400</v>
      </c>
      <c r="H104" s="166">
        <v>0</v>
      </c>
      <c r="I104" s="166">
        <v>0</v>
      </c>
      <c r="J104" s="166">
        <v>0</v>
      </c>
      <c r="K104" s="166">
        <v>0</v>
      </c>
      <c r="L104" s="166">
        <v>18030</v>
      </c>
      <c r="M104" s="166">
        <v>601</v>
      </c>
    </row>
    <row r="105" spans="1:13" hidden="1">
      <c r="A105" s="165" t="s">
        <v>600</v>
      </c>
      <c r="B105" s="165" t="s">
        <v>675</v>
      </c>
      <c r="C105" s="165" t="s">
        <v>582</v>
      </c>
      <c r="D105" s="165" t="s">
        <v>398</v>
      </c>
      <c r="E105" s="165" t="s">
        <v>399</v>
      </c>
      <c r="F105" s="165" t="s">
        <v>536</v>
      </c>
      <c r="G105" s="165" t="s">
        <v>400</v>
      </c>
      <c r="H105" s="166">
        <v>0</v>
      </c>
      <c r="I105" s="166">
        <v>0</v>
      </c>
      <c r="J105" s="166">
        <v>0</v>
      </c>
      <c r="K105" s="166">
        <v>0</v>
      </c>
      <c r="L105" s="166">
        <v>3000</v>
      </c>
      <c r="M105" s="166">
        <v>100</v>
      </c>
    </row>
    <row r="106" spans="1:13" hidden="1">
      <c r="A106" s="165" t="s">
        <v>645</v>
      </c>
      <c r="B106" s="165" t="s">
        <v>2033</v>
      </c>
      <c r="C106" s="165" t="s">
        <v>646</v>
      </c>
      <c r="D106" s="165" t="s">
        <v>398</v>
      </c>
      <c r="E106" s="165" t="s">
        <v>399</v>
      </c>
      <c r="F106" s="165" t="s">
        <v>526</v>
      </c>
      <c r="G106" s="165" t="s">
        <v>400</v>
      </c>
      <c r="H106" s="166">
        <v>0</v>
      </c>
      <c r="I106" s="166">
        <v>0</v>
      </c>
      <c r="J106" s="166">
        <v>0</v>
      </c>
      <c r="K106" s="166">
        <v>0</v>
      </c>
      <c r="L106" s="166">
        <v>150</v>
      </c>
      <c r="M106" s="166">
        <v>5</v>
      </c>
    </row>
    <row r="107" spans="1:13" hidden="1">
      <c r="A107" s="165" t="s">
        <v>600</v>
      </c>
      <c r="B107" s="165" t="s">
        <v>676</v>
      </c>
      <c r="C107" s="165" t="s">
        <v>582</v>
      </c>
      <c r="D107" s="165" t="s">
        <v>398</v>
      </c>
      <c r="E107" s="165" t="s">
        <v>399</v>
      </c>
      <c r="F107" s="165" t="s">
        <v>668</v>
      </c>
      <c r="G107" s="165" t="s">
        <v>400</v>
      </c>
      <c r="H107" s="166">
        <v>0</v>
      </c>
      <c r="I107" s="166">
        <v>0</v>
      </c>
      <c r="J107" s="166">
        <v>0</v>
      </c>
      <c r="K107" s="166">
        <v>0</v>
      </c>
      <c r="L107" s="166">
        <v>5100</v>
      </c>
      <c r="M107" s="166">
        <v>170</v>
      </c>
    </row>
    <row r="108" spans="1:13" hidden="1">
      <c r="A108" s="165" t="s">
        <v>529</v>
      </c>
      <c r="B108" s="165" t="s">
        <v>677</v>
      </c>
      <c r="C108" s="165" t="s">
        <v>530</v>
      </c>
      <c r="D108" s="165" t="s">
        <v>398</v>
      </c>
      <c r="E108" s="165" t="s">
        <v>399</v>
      </c>
      <c r="F108" s="165" t="s">
        <v>409</v>
      </c>
      <c r="G108" s="165" t="s">
        <v>400</v>
      </c>
      <c r="H108" s="166">
        <v>0</v>
      </c>
      <c r="I108" s="166">
        <v>0</v>
      </c>
      <c r="J108" s="166">
        <v>0</v>
      </c>
      <c r="K108" s="166">
        <v>0</v>
      </c>
      <c r="L108" s="166">
        <v>528</v>
      </c>
      <c r="M108" s="166">
        <v>22</v>
      </c>
    </row>
    <row r="109" spans="1:13" hidden="1">
      <c r="A109" s="165" t="s">
        <v>529</v>
      </c>
      <c r="B109" s="165" t="s">
        <v>1910</v>
      </c>
      <c r="C109" s="165" t="s">
        <v>530</v>
      </c>
      <c r="D109" s="165" t="s">
        <v>398</v>
      </c>
      <c r="E109" s="165" t="s">
        <v>405</v>
      </c>
      <c r="F109" s="165" t="s">
        <v>721</v>
      </c>
      <c r="G109" s="165" t="s">
        <v>400</v>
      </c>
      <c r="H109" s="166">
        <v>0</v>
      </c>
      <c r="I109" s="166">
        <v>0</v>
      </c>
      <c r="J109" s="166">
        <v>0</v>
      </c>
      <c r="K109" s="166">
        <v>0</v>
      </c>
      <c r="L109" s="166">
        <v>48</v>
      </c>
      <c r="M109" s="166">
        <v>2</v>
      </c>
    </row>
    <row r="110" spans="1:13" hidden="1">
      <c r="A110" s="165" t="s">
        <v>529</v>
      </c>
      <c r="B110" s="165" t="s">
        <v>1910</v>
      </c>
      <c r="C110" s="165" t="s">
        <v>530</v>
      </c>
      <c r="D110" s="165" t="s">
        <v>398</v>
      </c>
      <c r="E110" s="165" t="s">
        <v>399</v>
      </c>
      <c r="F110" s="165" t="s">
        <v>721</v>
      </c>
      <c r="G110" s="165" t="s">
        <v>400</v>
      </c>
      <c r="H110" s="166">
        <v>0</v>
      </c>
      <c r="I110" s="166">
        <v>0</v>
      </c>
      <c r="J110" s="166">
        <v>0</v>
      </c>
      <c r="K110" s="166">
        <v>0</v>
      </c>
      <c r="L110" s="166">
        <v>5160</v>
      </c>
      <c r="M110" s="166">
        <v>215</v>
      </c>
    </row>
    <row r="111" spans="1:13" hidden="1">
      <c r="A111" s="165" t="s">
        <v>600</v>
      </c>
      <c r="B111" s="165" t="s">
        <v>678</v>
      </c>
      <c r="C111" s="165" t="s">
        <v>582</v>
      </c>
      <c r="D111" s="165" t="s">
        <v>398</v>
      </c>
      <c r="E111" s="165" t="s">
        <v>399</v>
      </c>
      <c r="F111" s="165" t="s">
        <v>612</v>
      </c>
      <c r="G111" s="165" t="s">
        <v>400</v>
      </c>
      <c r="H111" s="166">
        <v>0</v>
      </c>
      <c r="I111" s="166">
        <v>0</v>
      </c>
      <c r="J111" s="166">
        <v>0</v>
      </c>
      <c r="K111" s="166">
        <v>0</v>
      </c>
      <c r="L111" s="166">
        <v>3390</v>
      </c>
      <c r="M111" s="166">
        <v>113</v>
      </c>
    </row>
    <row r="112" spans="1:13" hidden="1">
      <c r="A112" s="165" t="s">
        <v>1261</v>
      </c>
      <c r="B112" s="165" t="s">
        <v>1262</v>
      </c>
      <c r="C112" s="165" t="s">
        <v>660</v>
      </c>
      <c r="D112" s="165" t="s">
        <v>398</v>
      </c>
      <c r="E112" s="165" t="s">
        <v>399</v>
      </c>
      <c r="F112" s="165" t="s">
        <v>661</v>
      </c>
      <c r="G112" s="165" t="s">
        <v>527</v>
      </c>
      <c r="H112" s="166">
        <v>0</v>
      </c>
      <c r="I112" s="166">
        <v>0</v>
      </c>
      <c r="J112" s="166">
        <v>0</v>
      </c>
      <c r="K112" s="166">
        <v>0</v>
      </c>
      <c r="L112" s="166">
        <v>592</v>
      </c>
      <c r="M112" s="166">
        <v>2</v>
      </c>
    </row>
    <row r="113" spans="1:13" hidden="1">
      <c r="A113" s="165" t="s">
        <v>631</v>
      </c>
      <c r="B113" s="165" t="s">
        <v>1276</v>
      </c>
      <c r="C113" s="165" t="s">
        <v>633</v>
      </c>
      <c r="D113" s="165" t="s">
        <v>398</v>
      </c>
      <c r="E113" s="165" t="s">
        <v>399</v>
      </c>
      <c r="F113" s="165" t="s">
        <v>774</v>
      </c>
      <c r="G113" s="165" t="s">
        <v>400</v>
      </c>
      <c r="H113" s="166">
        <v>0</v>
      </c>
      <c r="I113" s="166">
        <v>0</v>
      </c>
      <c r="J113" s="166">
        <v>0</v>
      </c>
      <c r="K113" s="166">
        <v>0</v>
      </c>
      <c r="L113" s="166">
        <v>1350</v>
      </c>
      <c r="M113" s="166">
        <v>45</v>
      </c>
    </row>
    <row r="114" spans="1:13" hidden="1">
      <c r="A114" s="165" t="s">
        <v>631</v>
      </c>
      <c r="B114" s="165" t="s">
        <v>1341</v>
      </c>
      <c r="C114" s="165" t="s">
        <v>633</v>
      </c>
      <c r="D114" s="165" t="s">
        <v>398</v>
      </c>
      <c r="E114" s="165" t="s">
        <v>399</v>
      </c>
      <c r="F114" s="165" t="s">
        <v>774</v>
      </c>
      <c r="G114" s="165" t="s">
        <v>400</v>
      </c>
      <c r="H114" s="166">
        <v>0</v>
      </c>
      <c r="I114" s="166">
        <v>0</v>
      </c>
      <c r="J114" s="166">
        <v>0</v>
      </c>
      <c r="K114" s="166">
        <v>0</v>
      </c>
      <c r="L114" s="166">
        <v>5400</v>
      </c>
      <c r="M114" s="166">
        <v>180</v>
      </c>
    </row>
    <row r="115" spans="1:13" hidden="1">
      <c r="A115" s="165" t="s">
        <v>631</v>
      </c>
      <c r="B115" s="165" t="s">
        <v>1380</v>
      </c>
      <c r="C115" s="165" t="s">
        <v>633</v>
      </c>
      <c r="D115" s="165" t="s">
        <v>398</v>
      </c>
      <c r="E115" s="165" t="s">
        <v>399</v>
      </c>
      <c r="F115" s="165" t="s">
        <v>1381</v>
      </c>
      <c r="G115" s="165" t="s">
        <v>400</v>
      </c>
      <c r="H115" s="166">
        <v>0</v>
      </c>
      <c r="I115" s="166">
        <v>0</v>
      </c>
      <c r="J115" s="166">
        <v>0</v>
      </c>
      <c r="K115" s="166">
        <v>0</v>
      </c>
      <c r="L115" s="166">
        <v>1680</v>
      </c>
      <c r="M115" s="166">
        <v>56</v>
      </c>
    </row>
    <row r="116" spans="1:13" hidden="1">
      <c r="A116" s="165" t="s">
        <v>523</v>
      </c>
      <c r="B116" s="165" t="s">
        <v>1263</v>
      </c>
      <c r="C116" s="165" t="s">
        <v>525</v>
      </c>
      <c r="D116" s="165" t="s">
        <v>398</v>
      </c>
      <c r="E116" s="165" t="s">
        <v>399</v>
      </c>
      <c r="F116" s="165" t="s">
        <v>526</v>
      </c>
      <c r="G116" s="165" t="s">
        <v>400</v>
      </c>
      <c r="H116" s="166">
        <v>0</v>
      </c>
      <c r="I116" s="166">
        <v>0</v>
      </c>
      <c r="J116" s="166">
        <v>120</v>
      </c>
      <c r="K116" s="166">
        <v>4</v>
      </c>
      <c r="L116" s="166">
        <v>330</v>
      </c>
      <c r="M116" s="166">
        <v>11</v>
      </c>
    </row>
    <row r="117" spans="1:13" hidden="1">
      <c r="A117" s="165" t="s">
        <v>600</v>
      </c>
      <c r="B117" s="165" t="s">
        <v>1365</v>
      </c>
      <c r="C117" s="165" t="s">
        <v>1366</v>
      </c>
      <c r="D117" s="165" t="s">
        <v>398</v>
      </c>
      <c r="E117" s="165" t="s">
        <v>405</v>
      </c>
      <c r="F117" s="165" t="s">
        <v>526</v>
      </c>
      <c r="G117" s="165" t="s">
        <v>400</v>
      </c>
      <c r="H117" s="166">
        <v>0</v>
      </c>
      <c r="I117" s="166">
        <v>0</v>
      </c>
      <c r="J117" s="166">
        <v>90</v>
      </c>
      <c r="K117" s="166">
        <v>3</v>
      </c>
      <c r="L117" s="166">
        <v>60</v>
      </c>
      <c r="M117" s="166">
        <v>2</v>
      </c>
    </row>
    <row r="118" spans="1:13" hidden="1">
      <c r="A118" s="165" t="s">
        <v>600</v>
      </c>
      <c r="B118" s="165" t="s">
        <v>1365</v>
      </c>
      <c r="C118" s="165" t="s">
        <v>1366</v>
      </c>
      <c r="D118" s="165" t="s">
        <v>398</v>
      </c>
      <c r="E118" s="165" t="s">
        <v>399</v>
      </c>
      <c r="F118" s="165" t="s">
        <v>526</v>
      </c>
      <c r="G118" s="165" t="s">
        <v>400</v>
      </c>
      <c r="H118" s="166">
        <v>0</v>
      </c>
      <c r="I118" s="166">
        <v>0</v>
      </c>
      <c r="J118" s="166">
        <v>360</v>
      </c>
      <c r="K118" s="166">
        <v>12</v>
      </c>
      <c r="L118" s="166">
        <v>0</v>
      </c>
      <c r="M118" s="166">
        <v>0</v>
      </c>
    </row>
    <row r="119" spans="1:13" hidden="1">
      <c r="A119" s="165" t="s">
        <v>523</v>
      </c>
      <c r="B119" s="165" t="s">
        <v>1403</v>
      </c>
      <c r="C119" s="165" t="s">
        <v>525</v>
      </c>
      <c r="D119" s="165" t="s">
        <v>398</v>
      </c>
      <c r="E119" s="165" t="s">
        <v>405</v>
      </c>
      <c r="F119" s="165" t="s">
        <v>526</v>
      </c>
      <c r="G119" s="165" t="s">
        <v>400</v>
      </c>
      <c r="H119" s="166">
        <v>0</v>
      </c>
      <c r="I119" s="166">
        <v>0</v>
      </c>
      <c r="J119" s="166">
        <v>15</v>
      </c>
      <c r="K119" s="166">
        <v>1</v>
      </c>
      <c r="L119" s="166">
        <v>0</v>
      </c>
      <c r="M119" s="166">
        <v>0</v>
      </c>
    </row>
    <row r="120" spans="1:13" hidden="1">
      <c r="A120" s="165" t="s">
        <v>523</v>
      </c>
      <c r="B120" s="165" t="s">
        <v>1403</v>
      </c>
      <c r="C120" s="165" t="s">
        <v>525</v>
      </c>
      <c r="D120" s="165" t="s">
        <v>398</v>
      </c>
      <c r="E120" s="165" t="s">
        <v>399</v>
      </c>
      <c r="F120" s="165" t="s">
        <v>526</v>
      </c>
      <c r="G120" s="165" t="s">
        <v>400</v>
      </c>
      <c r="H120" s="166">
        <v>0</v>
      </c>
      <c r="I120" s="166">
        <v>0</v>
      </c>
      <c r="J120" s="166">
        <v>120</v>
      </c>
      <c r="K120" s="166">
        <v>4</v>
      </c>
      <c r="L120" s="166">
        <v>1050</v>
      </c>
      <c r="M120" s="166">
        <v>35</v>
      </c>
    </row>
    <row r="121" spans="1:13" hidden="1">
      <c r="A121" s="165" t="s">
        <v>600</v>
      </c>
      <c r="B121" s="165" t="s">
        <v>1396</v>
      </c>
      <c r="C121" s="165" t="s">
        <v>1152</v>
      </c>
      <c r="D121" s="165" t="s">
        <v>398</v>
      </c>
      <c r="E121" s="165" t="s">
        <v>399</v>
      </c>
      <c r="F121" s="165" t="s">
        <v>1397</v>
      </c>
      <c r="G121" s="165" t="s">
        <v>400</v>
      </c>
      <c r="H121" s="166">
        <v>0</v>
      </c>
      <c r="I121" s="166">
        <v>0</v>
      </c>
      <c r="J121" s="166">
        <v>0</v>
      </c>
      <c r="K121" s="166">
        <v>0</v>
      </c>
      <c r="L121" s="166">
        <v>300</v>
      </c>
      <c r="M121" s="166">
        <v>10</v>
      </c>
    </row>
    <row r="122" spans="1:13" hidden="1">
      <c r="A122" s="165" t="s">
        <v>554</v>
      </c>
      <c r="B122" s="165" t="s">
        <v>1409</v>
      </c>
      <c r="C122" s="165" t="s">
        <v>555</v>
      </c>
      <c r="D122" s="165" t="s">
        <v>398</v>
      </c>
      <c r="E122" s="165" t="s">
        <v>405</v>
      </c>
      <c r="F122" s="165" t="s">
        <v>563</v>
      </c>
      <c r="G122" s="165" t="s">
        <v>400</v>
      </c>
      <c r="H122" s="166">
        <v>0</v>
      </c>
      <c r="I122" s="166">
        <v>0</v>
      </c>
      <c r="J122" s="166">
        <v>48</v>
      </c>
      <c r="K122" s="166">
        <v>2</v>
      </c>
      <c r="L122" s="166">
        <v>0</v>
      </c>
      <c r="M122" s="166">
        <v>0</v>
      </c>
    </row>
    <row r="123" spans="1:13" hidden="1">
      <c r="A123" s="165" t="s">
        <v>554</v>
      </c>
      <c r="B123" s="165" t="s">
        <v>1409</v>
      </c>
      <c r="C123" s="165" t="s">
        <v>555</v>
      </c>
      <c r="D123" s="165" t="s">
        <v>398</v>
      </c>
      <c r="E123" s="165" t="s">
        <v>399</v>
      </c>
      <c r="F123" s="165" t="s">
        <v>563</v>
      </c>
      <c r="G123" s="165" t="s">
        <v>400</v>
      </c>
      <c r="H123" s="166">
        <v>0</v>
      </c>
      <c r="I123" s="166">
        <v>0</v>
      </c>
      <c r="J123" s="166">
        <v>0</v>
      </c>
      <c r="K123" s="166">
        <v>0</v>
      </c>
      <c r="L123" s="166">
        <v>360</v>
      </c>
      <c r="M123" s="166">
        <v>15</v>
      </c>
    </row>
    <row r="124" spans="1:13" hidden="1">
      <c r="A124" s="165" t="s">
        <v>554</v>
      </c>
      <c r="B124" s="165" t="s">
        <v>1500</v>
      </c>
      <c r="C124" s="165" t="s">
        <v>555</v>
      </c>
      <c r="D124" s="165" t="s">
        <v>398</v>
      </c>
      <c r="E124" s="165" t="s">
        <v>399</v>
      </c>
      <c r="F124" s="165" t="s">
        <v>556</v>
      </c>
      <c r="G124" s="165" t="s">
        <v>400</v>
      </c>
      <c r="H124" s="166">
        <v>0</v>
      </c>
      <c r="I124" s="166">
        <v>0</v>
      </c>
      <c r="J124" s="166">
        <v>0</v>
      </c>
      <c r="K124" s="166">
        <v>0</v>
      </c>
      <c r="L124" s="166">
        <v>504</v>
      </c>
      <c r="M124" s="166">
        <v>21</v>
      </c>
    </row>
    <row r="125" spans="1:13" hidden="1">
      <c r="A125" s="165" t="s">
        <v>631</v>
      </c>
      <c r="B125" s="165" t="s">
        <v>1429</v>
      </c>
      <c r="C125" s="165" t="s">
        <v>633</v>
      </c>
      <c r="D125" s="165" t="s">
        <v>398</v>
      </c>
      <c r="E125" s="165" t="s">
        <v>399</v>
      </c>
      <c r="F125" s="165" t="s">
        <v>774</v>
      </c>
      <c r="G125" s="165" t="s">
        <v>400</v>
      </c>
      <c r="H125" s="166">
        <v>-30</v>
      </c>
      <c r="I125" s="166">
        <v>-1</v>
      </c>
      <c r="J125" s="166">
        <v>0</v>
      </c>
      <c r="K125" s="166">
        <v>0</v>
      </c>
      <c r="L125" s="166">
        <v>1470</v>
      </c>
      <c r="M125" s="166">
        <v>49</v>
      </c>
    </row>
    <row r="126" spans="1:13" hidden="1">
      <c r="A126" s="165" t="s">
        <v>529</v>
      </c>
      <c r="B126" s="165" t="s">
        <v>1599</v>
      </c>
      <c r="C126" s="165" t="s">
        <v>530</v>
      </c>
      <c r="D126" s="165" t="s">
        <v>398</v>
      </c>
      <c r="E126" s="165" t="s">
        <v>405</v>
      </c>
      <c r="F126" s="165" t="s">
        <v>409</v>
      </c>
      <c r="G126" s="165" t="s">
        <v>400</v>
      </c>
      <c r="H126" s="166">
        <v>0</v>
      </c>
      <c r="I126" s="166">
        <v>0</v>
      </c>
      <c r="J126" s="166">
        <v>0</v>
      </c>
      <c r="K126" s="166">
        <v>0</v>
      </c>
      <c r="L126" s="166">
        <v>96</v>
      </c>
      <c r="M126" s="166">
        <v>4</v>
      </c>
    </row>
    <row r="127" spans="1:13" hidden="1">
      <c r="A127" s="165" t="s">
        <v>529</v>
      </c>
      <c r="B127" s="165" t="s">
        <v>1599</v>
      </c>
      <c r="C127" s="165" t="s">
        <v>530</v>
      </c>
      <c r="D127" s="165" t="s">
        <v>398</v>
      </c>
      <c r="E127" s="165" t="s">
        <v>399</v>
      </c>
      <c r="F127" s="165" t="s">
        <v>409</v>
      </c>
      <c r="G127" s="165" t="s">
        <v>400</v>
      </c>
      <c r="H127" s="166">
        <v>0</v>
      </c>
      <c r="I127" s="166">
        <v>0</v>
      </c>
      <c r="J127" s="166">
        <v>20112</v>
      </c>
      <c r="K127" s="166">
        <v>838</v>
      </c>
      <c r="L127" s="166">
        <v>13728</v>
      </c>
      <c r="M127" s="166">
        <v>572</v>
      </c>
    </row>
    <row r="128" spans="1:13" hidden="1">
      <c r="A128" s="165" t="s">
        <v>529</v>
      </c>
      <c r="B128" s="165" t="s">
        <v>2257</v>
      </c>
      <c r="C128" s="165" t="s">
        <v>530</v>
      </c>
      <c r="D128" s="165" t="s">
        <v>398</v>
      </c>
      <c r="E128" s="165" t="s">
        <v>399</v>
      </c>
      <c r="F128" s="165" t="s">
        <v>2258</v>
      </c>
      <c r="G128" s="165" t="s">
        <v>400</v>
      </c>
      <c r="H128" s="166">
        <v>1848</v>
      </c>
      <c r="I128" s="166">
        <v>77</v>
      </c>
      <c r="J128" s="166">
        <v>0</v>
      </c>
      <c r="K128" s="166">
        <v>0</v>
      </c>
      <c r="L128" s="166">
        <v>1848</v>
      </c>
      <c r="M128" s="166">
        <v>77</v>
      </c>
    </row>
    <row r="129" spans="1:13" hidden="1">
      <c r="A129" s="165" t="s">
        <v>529</v>
      </c>
      <c r="B129" s="165" t="s">
        <v>2259</v>
      </c>
      <c r="C129" s="165" t="s">
        <v>530</v>
      </c>
      <c r="D129" s="165" t="s">
        <v>398</v>
      </c>
      <c r="E129" s="165" t="s">
        <v>399</v>
      </c>
      <c r="F129" s="165" t="s">
        <v>2260</v>
      </c>
      <c r="G129" s="165" t="s">
        <v>400</v>
      </c>
      <c r="H129" s="166">
        <v>456</v>
      </c>
      <c r="I129" s="166">
        <v>19</v>
      </c>
      <c r="J129" s="166">
        <v>0</v>
      </c>
      <c r="K129" s="166">
        <v>0</v>
      </c>
      <c r="L129" s="166">
        <v>456</v>
      </c>
      <c r="M129" s="166">
        <v>19</v>
      </c>
    </row>
    <row r="130" spans="1:13" hidden="1">
      <c r="A130" s="165" t="s">
        <v>600</v>
      </c>
      <c r="B130" s="165" t="s">
        <v>1573</v>
      </c>
      <c r="C130" s="165" t="s">
        <v>582</v>
      </c>
      <c r="D130" s="165" t="s">
        <v>398</v>
      </c>
      <c r="E130" s="165" t="s">
        <v>399</v>
      </c>
      <c r="F130" s="165" t="s">
        <v>1574</v>
      </c>
      <c r="G130" s="165" t="s">
        <v>400</v>
      </c>
      <c r="H130" s="166">
        <v>0</v>
      </c>
      <c r="I130" s="166">
        <v>0</v>
      </c>
      <c r="J130" s="166">
        <v>0</v>
      </c>
      <c r="K130" s="166">
        <v>0</v>
      </c>
      <c r="L130" s="166">
        <v>5952</v>
      </c>
      <c r="M130" s="166">
        <v>248</v>
      </c>
    </row>
    <row r="131" spans="1:13" hidden="1">
      <c r="A131" s="165" t="s">
        <v>531</v>
      </c>
      <c r="B131" s="165" t="s">
        <v>1600</v>
      </c>
      <c r="C131" s="165" t="s">
        <v>565</v>
      </c>
      <c r="D131" s="165" t="s">
        <v>398</v>
      </c>
      <c r="E131" s="165" t="s">
        <v>399</v>
      </c>
      <c r="F131" s="165" t="s">
        <v>621</v>
      </c>
      <c r="G131" s="165" t="s">
        <v>400</v>
      </c>
      <c r="H131" s="166">
        <v>0</v>
      </c>
      <c r="I131" s="166">
        <v>0</v>
      </c>
      <c r="J131" s="166">
        <v>0</v>
      </c>
      <c r="K131" s="166">
        <v>0</v>
      </c>
      <c r="L131" s="166">
        <v>6660</v>
      </c>
      <c r="M131" s="166">
        <v>222</v>
      </c>
    </row>
    <row r="132" spans="1:13" hidden="1">
      <c r="A132" s="165" t="s">
        <v>600</v>
      </c>
      <c r="B132" s="165" t="s">
        <v>1636</v>
      </c>
      <c r="C132" s="165" t="s">
        <v>582</v>
      </c>
      <c r="D132" s="165" t="s">
        <v>398</v>
      </c>
      <c r="E132" s="165" t="s">
        <v>405</v>
      </c>
      <c r="F132" s="165" t="s">
        <v>668</v>
      </c>
      <c r="G132" s="165" t="s">
        <v>400</v>
      </c>
      <c r="H132" s="166">
        <v>60</v>
      </c>
      <c r="I132" s="166">
        <v>3</v>
      </c>
      <c r="J132" s="166">
        <v>60</v>
      </c>
      <c r="K132" s="166">
        <v>3</v>
      </c>
      <c r="L132" s="166">
        <v>0</v>
      </c>
      <c r="M132" s="166">
        <v>0</v>
      </c>
    </row>
    <row r="133" spans="1:13" hidden="1">
      <c r="A133" s="165" t="s">
        <v>600</v>
      </c>
      <c r="B133" s="165" t="s">
        <v>1636</v>
      </c>
      <c r="C133" s="165" t="s">
        <v>582</v>
      </c>
      <c r="D133" s="165" t="s">
        <v>398</v>
      </c>
      <c r="E133" s="165" t="s">
        <v>399</v>
      </c>
      <c r="F133" s="165" t="s">
        <v>668</v>
      </c>
      <c r="G133" s="165" t="s">
        <v>400</v>
      </c>
      <c r="H133" s="166">
        <v>-150</v>
      </c>
      <c r="I133" s="166">
        <v>-5</v>
      </c>
      <c r="J133" s="166">
        <v>25260</v>
      </c>
      <c r="K133" s="166">
        <v>842</v>
      </c>
      <c r="L133" s="166">
        <v>15600</v>
      </c>
      <c r="M133" s="166">
        <v>520</v>
      </c>
    </row>
    <row r="134" spans="1:13" hidden="1">
      <c r="A134" s="165" t="s">
        <v>600</v>
      </c>
      <c r="B134" s="165" t="s">
        <v>1706</v>
      </c>
      <c r="C134" s="165" t="s">
        <v>582</v>
      </c>
      <c r="D134" s="165" t="s">
        <v>398</v>
      </c>
      <c r="E134" s="165" t="s">
        <v>405</v>
      </c>
      <c r="F134" s="165" t="s">
        <v>668</v>
      </c>
      <c r="G134" s="165" t="s">
        <v>400</v>
      </c>
      <c r="H134" s="166">
        <v>0</v>
      </c>
      <c r="I134" s="166">
        <v>0</v>
      </c>
      <c r="J134" s="166">
        <v>0</v>
      </c>
      <c r="K134" s="166">
        <v>0</v>
      </c>
      <c r="L134" s="166">
        <v>180</v>
      </c>
      <c r="M134" s="166">
        <v>6</v>
      </c>
    </row>
    <row r="135" spans="1:13" hidden="1">
      <c r="A135" s="165" t="s">
        <v>600</v>
      </c>
      <c r="B135" s="165" t="s">
        <v>1706</v>
      </c>
      <c r="C135" s="165" t="s">
        <v>582</v>
      </c>
      <c r="D135" s="165" t="s">
        <v>398</v>
      </c>
      <c r="E135" s="165" t="s">
        <v>399</v>
      </c>
      <c r="F135" s="165" t="s">
        <v>668</v>
      </c>
      <c r="G135" s="165" t="s">
        <v>400</v>
      </c>
      <c r="H135" s="166">
        <v>0</v>
      </c>
      <c r="I135" s="166">
        <v>0</v>
      </c>
      <c r="J135" s="166">
        <v>0</v>
      </c>
      <c r="K135" s="166">
        <v>0</v>
      </c>
      <c r="L135" s="166">
        <v>1110</v>
      </c>
      <c r="M135" s="166">
        <v>37</v>
      </c>
    </row>
    <row r="136" spans="1:13" hidden="1">
      <c r="A136" s="165" t="s">
        <v>1686</v>
      </c>
      <c r="B136" s="165" t="s">
        <v>1687</v>
      </c>
      <c r="C136" s="165" t="s">
        <v>1043</v>
      </c>
      <c r="D136" s="165" t="s">
        <v>398</v>
      </c>
      <c r="E136" s="165" t="s">
        <v>405</v>
      </c>
      <c r="F136" s="165" t="s">
        <v>1688</v>
      </c>
      <c r="G136" s="165" t="s">
        <v>400</v>
      </c>
      <c r="H136" s="166">
        <v>0</v>
      </c>
      <c r="I136" s="166">
        <v>0</v>
      </c>
      <c r="J136" s="166">
        <v>384</v>
      </c>
      <c r="K136" s="166">
        <v>16</v>
      </c>
      <c r="L136" s="166">
        <v>0</v>
      </c>
      <c r="M136" s="166">
        <v>0</v>
      </c>
    </row>
    <row r="137" spans="1:13" hidden="1">
      <c r="A137" s="165" t="s">
        <v>1686</v>
      </c>
      <c r="B137" s="165" t="s">
        <v>1687</v>
      </c>
      <c r="C137" s="165" t="s">
        <v>1043</v>
      </c>
      <c r="D137" s="165" t="s">
        <v>398</v>
      </c>
      <c r="E137" s="165" t="s">
        <v>399</v>
      </c>
      <c r="F137" s="165" t="s">
        <v>1688</v>
      </c>
      <c r="G137" s="165" t="s">
        <v>400</v>
      </c>
      <c r="H137" s="166">
        <v>0</v>
      </c>
      <c r="I137" s="166">
        <v>0</v>
      </c>
      <c r="J137" s="166">
        <v>288</v>
      </c>
      <c r="K137" s="166">
        <v>12</v>
      </c>
      <c r="L137" s="166">
        <v>0</v>
      </c>
      <c r="M137" s="166">
        <v>0</v>
      </c>
    </row>
    <row r="138" spans="1:13" hidden="1">
      <c r="A138" s="165" t="s">
        <v>1686</v>
      </c>
      <c r="B138" s="165" t="s">
        <v>1689</v>
      </c>
      <c r="C138" s="165" t="s">
        <v>1043</v>
      </c>
      <c r="D138" s="165" t="s">
        <v>398</v>
      </c>
      <c r="E138" s="165" t="s">
        <v>405</v>
      </c>
      <c r="F138" s="165" t="s">
        <v>727</v>
      </c>
      <c r="G138" s="165" t="s">
        <v>400</v>
      </c>
      <c r="H138" s="166">
        <v>0</v>
      </c>
      <c r="I138" s="166">
        <v>0</v>
      </c>
      <c r="J138" s="166">
        <v>144</v>
      </c>
      <c r="K138" s="166">
        <v>6</v>
      </c>
      <c r="L138" s="166">
        <v>0</v>
      </c>
      <c r="M138" s="166">
        <v>0</v>
      </c>
    </row>
    <row r="139" spans="1:13" hidden="1">
      <c r="A139" s="165" t="s">
        <v>1686</v>
      </c>
      <c r="B139" s="165" t="s">
        <v>1689</v>
      </c>
      <c r="C139" s="165" t="s">
        <v>1043</v>
      </c>
      <c r="D139" s="165" t="s">
        <v>398</v>
      </c>
      <c r="E139" s="165" t="s">
        <v>399</v>
      </c>
      <c r="F139" s="165" t="s">
        <v>727</v>
      </c>
      <c r="G139" s="165" t="s">
        <v>400</v>
      </c>
      <c r="H139" s="166">
        <v>0</v>
      </c>
      <c r="I139" s="166">
        <v>0</v>
      </c>
      <c r="J139" s="166">
        <v>552</v>
      </c>
      <c r="K139" s="166">
        <v>23</v>
      </c>
      <c r="L139" s="166">
        <v>0</v>
      </c>
      <c r="M139" s="166">
        <v>0</v>
      </c>
    </row>
    <row r="140" spans="1:13" hidden="1">
      <c r="A140" s="165" t="s">
        <v>415</v>
      </c>
      <c r="B140" s="165" t="s">
        <v>1521</v>
      </c>
      <c r="C140" s="165" t="s">
        <v>406</v>
      </c>
      <c r="D140" s="165" t="s">
        <v>398</v>
      </c>
      <c r="E140" s="165" t="s">
        <v>405</v>
      </c>
      <c r="F140" s="165" t="s">
        <v>1522</v>
      </c>
      <c r="G140" s="165" t="s">
        <v>400</v>
      </c>
      <c r="H140" s="166">
        <v>0</v>
      </c>
      <c r="I140" s="166">
        <v>0</v>
      </c>
      <c r="J140" s="166">
        <v>144</v>
      </c>
      <c r="K140" s="166">
        <v>6</v>
      </c>
      <c r="L140" s="166">
        <v>0</v>
      </c>
      <c r="M140" s="166">
        <v>0</v>
      </c>
    </row>
    <row r="141" spans="1:13" hidden="1">
      <c r="A141" s="165" t="s">
        <v>415</v>
      </c>
      <c r="B141" s="165" t="s">
        <v>1521</v>
      </c>
      <c r="C141" s="165" t="s">
        <v>406</v>
      </c>
      <c r="D141" s="165" t="s">
        <v>398</v>
      </c>
      <c r="E141" s="165" t="s">
        <v>399</v>
      </c>
      <c r="F141" s="165" t="s">
        <v>1522</v>
      </c>
      <c r="G141" s="165" t="s">
        <v>400</v>
      </c>
      <c r="H141" s="166">
        <v>0</v>
      </c>
      <c r="I141" s="166">
        <v>0</v>
      </c>
      <c r="J141" s="166">
        <v>20400</v>
      </c>
      <c r="K141" s="166">
        <v>850</v>
      </c>
      <c r="L141" s="166">
        <v>7200</v>
      </c>
      <c r="M141" s="166">
        <v>300</v>
      </c>
    </row>
    <row r="142" spans="1:13" hidden="1">
      <c r="A142" s="165" t="s">
        <v>679</v>
      </c>
      <c r="B142" s="165" t="s">
        <v>680</v>
      </c>
      <c r="C142" s="165" t="s">
        <v>681</v>
      </c>
      <c r="D142" s="165" t="s">
        <v>398</v>
      </c>
      <c r="E142" s="165" t="s">
        <v>399</v>
      </c>
      <c r="F142" s="165" t="s">
        <v>596</v>
      </c>
      <c r="G142" s="165" t="s">
        <v>400</v>
      </c>
      <c r="H142" s="166">
        <v>0</v>
      </c>
      <c r="I142" s="166">
        <v>0</v>
      </c>
      <c r="J142" s="166">
        <v>0</v>
      </c>
      <c r="K142" s="166">
        <v>0</v>
      </c>
      <c r="L142" s="166">
        <v>3930</v>
      </c>
      <c r="M142" s="166">
        <v>131</v>
      </c>
    </row>
    <row r="143" spans="1:13" hidden="1">
      <c r="A143" s="165" t="s">
        <v>679</v>
      </c>
      <c r="B143" s="165" t="s">
        <v>682</v>
      </c>
      <c r="C143" s="165" t="s">
        <v>681</v>
      </c>
      <c r="D143" s="165" t="s">
        <v>398</v>
      </c>
      <c r="E143" s="165" t="s">
        <v>399</v>
      </c>
      <c r="F143" s="165" t="s">
        <v>683</v>
      </c>
      <c r="G143" s="165" t="s">
        <v>400</v>
      </c>
      <c r="H143" s="166">
        <v>0</v>
      </c>
      <c r="I143" s="166">
        <v>0</v>
      </c>
      <c r="J143" s="166">
        <v>0</v>
      </c>
      <c r="K143" s="166">
        <v>0</v>
      </c>
      <c r="L143" s="166">
        <v>6990</v>
      </c>
      <c r="M143" s="166">
        <v>233</v>
      </c>
    </row>
    <row r="144" spans="1:13" hidden="1">
      <c r="A144" s="165" t="s">
        <v>684</v>
      </c>
      <c r="B144" s="165" t="s">
        <v>685</v>
      </c>
      <c r="C144" s="165" t="s">
        <v>686</v>
      </c>
      <c r="D144" s="165" t="s">
        <v>398</v>
      </c>
      <c r="E144" s="165" t="s">
        <v>399</v>
      </c>
      <c r="F144" s="165" t="s">
        <v>687</v>
      </c>
      <c r="G144" s="165" t="s">
        <v>400</v>
      </c>
      <c r="H144" s="166">
        <v>0</v>
      </c>
      <c r="I144" s="166">
        <v>0</v>
      </c>
      <c r="J144" s="166">
        <v>0</v>
      </c>
      <c r="K144" s="166">
        <v>0</v>
      </c>
      <c r="L144" s="166">
        <v>8184</v>
      </c>
      <c r="M144" s="166">
        <v>341</v>
      </c>
    </row>
    <row r="145" spans="1:13" hidden="1">
      <c r="A145" s="165" t="s">
        <v>679</v>
      </c>
      <c r="B145" s="165" t="s">
        <v>688</v>
      </c>
      <c r="C145" s="165" t="s">
        <v>681</v>
      </c>
      <c r="D145" s="165" t="s">
        <v>398</v>
      </c>
      <c r="E145" s="165" t="s">
        <v>399</v>
      </c>
      <c r="F145" s="165" t="s">
        <v>683</v>
      </c>
      <c r="G145" s="165" t="s">
        <v>400</v>
      </c>
      <c r="H145" s="166">
        <v>0</v>
      </c>
      <c r="I145" s="166">
        <v>0</v>
      </c>
      <c r="J145" s="166">
        <v>0</v>
      </c>
      <c r="K145" s="166">
        <v>0</v>
      </c>
      <c r="L145" s="166">
        <v>3750</v>
      </c>
      <c r="M145" s="166">
        <v>125</v>
      </c>
    </row>
    <row r="146" spans="1:13" hidden="1">
      <c r="A146" s="165" t="s">
        <v>689</v>
      </c>
      <c r="B146" s="165" t="s">
        <v>690</v>
      </c>
      <c r="C146" s="165" t="s">
        <v>691</v>
      </c>
      <c r="D146" s="165" t="s">
        <v>398</v>
      </c>
      <c r="E146" s="165" t="s">
        <v>399</v>
      </c>
      <c r="F146" s="165" t="s">
        <v>692</v>
      </c>
      <c r="G146" s="165" t="s">
        <v>400</v>
      </c>
      <c r="H146" s="166">
        <v>0</v>
      </c>
      <c r="I146" s="166">
        <v>0</v>
      </c>
      <c r="J146" s="166">
        <v>0</v>
      </c>
      <c r="K146" s="166">
        <v>0</v>
      </c>
      <c r="L146" s="166">
        <v>3672</v>
      </c>
      <c r="M146" s="166">
        <v>153</v>
      </c>
    </row>
    <row r="147" spans="1:13" hidden="1">
      <c r="A147" s="165" t="s">
        <v>693</v>
      </c>
      <c r="B147" s="165" t="s">
        <v>694</v>
      </c>
      <c r="C147" s="165" t="s">
        <v>695</v>
      </c>
      <c r="D147" s="165" t="s">
        <v>398</v>
      </c>
      <c r="E147" s="165" t="s">
        <v>399</v>
      </c>
      <c r="F147" s="165" t="s">
        <v>696</v>
      </c>
      <c r="G147" s="165" t="s">
        <v>400</v>
      </c>
      <c r="H147" s="166">
        <v>0</v>
      </c>
      <c r="I147" s="166">
        <v>0</v>
      </c>
      <c r="J147" s="166">
        <v>0</v>
      </c>
      <c r="K147" s="166">
        <v>0</v>
      </c>
      <c r="L147" s="166">
        <v>3900</v>
      </c>
      <c r="M147" s="166">
        <v>130</v>
      </c>
    </row>
    <row r="148" spans="1:13" hidden="1">
      <c r="A148" s="165" t="s">
        <v>697</v>
      </c>
      <c r="B148" s="165" t="s">
        <v>700</v>
      </c>
      <c r="C148" s="165" t="s">
        <v>698</v>
      </c>
      <c r="D148" s="165" t="s">
        <v>398</v>
      </c>
      <c r="E148" s="165" t="s">
        <v>399</v>
      </c>
      <c r="F148" s="165" t="s">
        <v>479</v>
      </c>
      <c r="G148" s="165" t="s">
        <v>400</v>
      </c>
      <c r="H148" s="166">
        <v>0</v>
      </c>
      <c r="I148" s="166">
        <v>0</v>
      </c>
      <c r="J148" s="166">
        <v>0</v>
      </c>
      <c r="K148" s="166">
        <v>0</v>
      </c>
      <c r="L148" s="166">
        <v>192</v>
      </c>
      <c r="M148" s="166">
        <v>8</v>
      </c>
    </row>
    <row r="149" spans="1:13" hidden="1">
      <c r="A149" s="165" t="s">
        <v>679</v>
      </c>
      <c r="B149" s="165" t="s">
        <v>701</v>
      </c>
      <c r="C149" s="165" t="s">
        <v>702</v>
      </c>
      <c r="D149" s="165" t="s">
        <v>398</v>
      </c>
      <c r="E149" s="165" t="s">
        <v>399</v>
      </c>
      <c r="F149" s="165" t="s">
        <v>526</v>
      </c>
      <c r="G149" s="165" t="s">
        <v>400</v>
      </c>
      <c r="H149" s="166">
        <v>0</v>
      </c>
      <c r="I149" s="166">
        <v>0</v>
      </c>
      <c r="J149" s="166">
        <v>0</v>
      </c>
      <c r="K149" s="166">
        <v>0</v>
      </c>
      <c r="L149" s="166">
        <v>4110</v>
      </c>
      <c r="M149" s="166">
        <v>137</v>
      </c>
    </row>
    <row r="150" spans="1:13" hidden="1">
      <c r="A150" s="165" t="s">
        <v>703</v>
      </c>
      <c r="B150" s="165" t="s">
        <v>704</v>
      </c>
      <c r="C150" s="165" t="s">
        <v>705</v>
      </c>
      <c r="D150" s="165" t="s">
        <v>398</v>
      </c>
      <c r="E150" s="165" t="s">
        <v>399</v>
      </c>
      <c r="F150" s="165" t="s">
        <v>408</v>
      </c>
      <c r="G150" s="165" t="s">
        <v>400</v>
      </c>
      <c r="H150" s="166">
        <v>0</v>
      </c>
      <c r="I150" s="166">
        <v>0</v>
      </c>
      <c r="J150" s="166">
        <v>0</v>
      </c>
      <c r="K150" s="166">
        <v>0</v>
      </c>
      <c r="L150" s="166">
        <v>4368</v>
      </c>
      <c r="M150" s="166">
        <v>182</v>
      </c>
    </row>
    <row r="151" spans="1:13" hidden="1">
      <c r="A151" s="165" t="s">
        <v>706</v>
      </c>
      <c r="B151" s="165" t="s">
        <v>707</v>
      </c>
      <c r="C151" s="165" t="s">
        <v>708</v>
      </c>
      <c r="D151" s="165" t="s">
        <v>398</v>
      </c>
      <c r="E151" s="165" t="s">
        <v>399</v>
      </c>
      <c r="F151" s="165" t="s">
        <v>599</v>
      </c>
      <c r="G151" s="165" t="s">
        <v>400</v>
      </c>
      <c r="H151" s="166">
        <v>0</v>
      </c>
      <c r="I151" s="166">
        <v>0</v>
      </c>
      <c r="J151" s="166">
        <v>0</v>
      </c>
      <c r="K151" s="166">
        <v>0</v>
      </c>
      <c r="L151" s="166">
        <v>7890</v>
      </c>
      <c r="M151" s="166">
        <v>263</v>
      </c>
    </row>
    <row r="152" spans="1:13" hidden="1">
      <c r="A152" s="165" t="s">
        <v>709</v>
      </c>
      <c r="B152" s="165" t="s">
        <v>712</v>
      </c>
      <c r="C152" s="165" t="s">
        <v>710</v>
      </c>
      <c r="D152" s="165" t="s">
        <v>398</v>
      </c>
      <c r="E152" s="165" t="s">
        <v>399</v>
      </c>
      <c r="F152" s="165" t="s">
        <v>713</v>
      </c>
      <c r="G152" s="165" t="s">
        <v>400</v>
      </c>
      <c r="H152" s="166">
        <v>0</v>
      </c>
      <c r="I152" s="166">
        <v>0</v>
      </c>
      <c r="J152" s="166">
        <v>0</v>
      </c>
      <c r="K152" s="166">
        <v>0</v>
      </c>
      <c r="L152" s="166">
        <v>1056</v>
      </c>
      <c r="M152" s="166">
        <v>44</v>
      </c>
    </row>
    <row r="153" spans="1:13" hidden="1">
      <c r="A153" s="165" t="s">
        <v>709</v>
      </c>
      <c r="B153" s="165" t="s">
        <v>714</v>
      </c>
      <c r="C153" s="165" t="s">
        <v>710</v>
      </c>
      <c r="D153" s="165" t="s">
        <v>398</v>
      </c>
      <c r="E153" s="165" t="s">
        <v>399</v>
      </c>
      <c r="F153" s="165" t="s">
        <v>715</v>
      </c>
      <c r="G153" s="165" t="s">
        <v>400</v>
      </c>
      <c r="H153" s="166">
        <v>0</v>
      </c>
      <c r="I153" s="166">
        <v>0</v>
      </c>
      <c r="J153" s="166">
        <v>0</v>
      </c>
      <c r="K153" s="166">
        <v>0</v>
      </c>
      <c r="L153" s="166">
        <v>1704</v>
      </c>
      <c r="M153" s="166">
        <v>71</v>
      </c>
    </row>
    <row r="154" spans="1:13" hidden="1">
      <c r="A154" s="165" t="s">
        <v>716</v>
      </c>
      <c r="B154" s="165" t="s">
        <v>717</v>
      </c>
      <c r="C154" s="165" t="s">
        <v>718</v>
      </c>
      <c r="D154" s="165" t="s">
        <v>398</v>
      </c>
      <c r="E154" s="165" t="s">
        <v>399</v>
      </c>
      <c r="F154" s="165" t="s">
        <v>719</v>
      </c>
      <c r="G154" s="165" t="s">
        <v>400</v>
      </c>
      <c r="H154" s="166">
        <v>0</v>
      </c>
      <c r="I154" s="166">
        <v>0</v>
      </c>
      <c r="J154" s="166">
        <v>0</v>
      </c>
      <c r="K154" s="166">
        <v>0</v>
      </c>
      <c r="L154" s="166">
        <v>5400</v>
      </c>
      <c r="M154" s="166">
        <v>225</v>
      </c>
    </row>
    <row r="155" spans="1:13" hidden="1">
      <c r="A155" s="165" t="s">
        <v>716</v>
      </c>
      <c r="B155" s="165" t="s">
        <v>1355</v>
      </c>
      <c r="C155" s="165" t="s">
        <v>718</v>
      </c>
      <c r="D155" s="165" t="s">
        <v>398</v>
      </c>
      <c r="E155" s="165" t="s">
        <v>399</v>
      </c>
      <c r="F155" s="165" t="s">
        <v>1356</v>
      </c>
      <c r="G155" s="165" t="s">
        <v>400</v>
      </c>
      <c r="H155" s="166">
        <v>0</v>
      </c>
      <c r="I155" s="166">
        <v>0</v>
      </c>
      <c r="J155" s="166">
        <v>0</v>
      </c>
      <c r="K155" s="166">
        <v>0</v>
      </c>
      <c r="L155" s="166">
        <v>4200</v>
      </c>
      <c r="M155" s="166">
        <v>175</v>
      </c>
    </row>
    <row r="156" spans="1:13" hidden="1">
      <c r="A156" s="165" t="s">
        <v>716</v>
      </c>
      <c r="B156" s="165" t="s">
        <v>1382</v>
      </c>
      <c r="C156" s="165" t="s">
        <v>718</v>
      </c>
      <c r="D156" s="165" t="s">
        <v>398</v>
      </c>
      <c r="E156" s="165" t="s">
        <v>399</v>
      </c>
      <c r="F156" s="165" t="s">
        <v>727</v>
      </c>
      <c r="G156" s="165" t="s">
        <v>400</v>
      </c>
      <c r="H156" s="166">
        <v>0</v>
      </c>
      <c r="I156" s="166">
        <v>0</v>
      </c>
      <c r="J156" s="166">
        <v>0</v>
      </c>
      <c r="K156" s="166">
        <v>0</v>
      </c>
      <c r="L156" s="166">
        <v>3216</v>
      </c>
      <c r="M156" s="166">
        <v>134</v>
      </c>
    </row>
    <row r="157" spans="1:13" hidden="1">
      <c r="A157" s="165" t="s">
        <v>716</v>
      </c>
      <c r="B157" s="165" t="s">
        <v>720</v>
      </c>
      <c r="C157" s="165" t="s">
        <v>718</v>
      </c>
      <c r="D157" s="165" t="s">
        <v>398</v>
      </c>
      <c r="E157" s="165" t="s">
        <v>399</v>
      </c>
      <c r="F157" s="165" t="s">
        <v>721</v>
      </c>
      <c r="G157" s="165" t="s">
        <v>400</v>
      </c>
      <c r="H157" s="166">
        <v>0</v>
      </c>
      <c r="I157" s="166">
        <v>0</v>
      </c>
      <c r="J157" s="166">
        <v>0</v>
      </c>
      <c r="K157" s="166">
        <v>0</v>
      </c>
      <c r="L157" s="166">
        <v>7152</v>
      </c>
      <c r="M157" s="166">
        <v>298</v>
      </c>
    </row>
    <row r="158" spans="1:13" hidden="1">
      <c r="A158" s="165" t="s">
        <v>716</v>
      </c>
      <c r="B158" s="165" t="s">
        <v>1238</v>
      </c>
      <c r="C158" s="165" t="s">
        <v>718</v>
      </c>
      <c r="D158" s="165" t="s">
        <v>398</v>
      </c>
      <c r="E158" s="165" t="s">
        <v>399</v>
      </c>
      <c r="F158" s="165" t="s">
        <v>721</v>
      </c>
      <c r="G158" s="165" t="s">
        <v>400</v>
      </c>
      <c r="H158" s="166">
        <v>0</v>
      </c>
      <c r="I158" s="166">
        <v>0</v>
      </c>
      <c r="J158" s="166">
        <v>0</v>
      </c>
      <c r="K158" s="166">
        <v>0</v>
      </c>
      <c r="L158" s="166">
        <v>5712</v>
      </c>
      <c r="M158" s="166">
        <v>238</v>
      </c>
    </row>
    <row r="159" spans="1:13" hidden="1">
      <c r="A159" s="165" t="s">
        <v>716</v>
      </c>
      <c r="B159" s="165" t="s">
        <v>2069</v>
      </c>
      <c r="C159" s="165" t="s">
        <v>718</v>
      </c>
      <c r="D159" s="165" t="s">
        <v>398</v>
      </c>
      <c r="E159" s="165" t="s">
        <v>399</v>
      </c>
      <c r="F159" s="165" t="s">
        <v>721</v>
      </c>
      <c r="G159" s="165" t="s">
        <v>400</v>
      </c>
      <c r="H159" s="166">
        <v>1968</v>
      </c>
      <c r="I159" s="166">
        <v>82</v>
      </c>
      <c r="J159" s="166">
        <v>0</v>
      </c>
      <c r="K159" s="166">
        <v>0</v>
      </c>
      <c r="L159" s="166">
        <v>2568</v>
      </c>
      <c r="M159" s="166">
        <v>107</v>
      </c>
    </row>
    <row r="160" spans="1:13" hidden="1">
      <c r="A160" s="165" t="s">
        <v>716</v>
      </c>
      <c r="B160" s="165" t="s">
        <v>722</v>
      </c>
      <c r="C160" s="165" t="s">
        <v>718</v>
      </c>
      <c r="D160" s="165" t="s">
        <v>398</v>
      </c>
      <c r="E160" s="165" t="s">
        <v>399</v>
      </c>
      <c r="F160" s="165" t="s">
        <v>487</v>
      </c>
      <c r="G160" s="165" t="s">
        <v>400</v>
      </c>
      <c r="H160" s="166">
        <v>0</v>
      </c>
      <c r="I160" s="166">
        <v>0</v>
      </c>
      <c r="J160" s="166">
        <v>0</v>
      </c>
      <c r="K160" s="166">
        <v>0</v>
      </c>
      <c r="L160" s="166">
        <v>3936</v>
      </c>
      <c r="M160" s="166">
        <v>164</v>
      </c>
    </row>
    <row r="161" spans="1:13" hidden="1">
      <c r="A161" s="165" t="s">
        <v>716</v>
      </c>
      <c r="B161" s="165" t="s">
        <v>2388</v>
      </c>
      <c r="C161" s="165" t="s">
        <v>718</v>
      </c>
      <c r="D161" s="165" t="s">
        <v>398</v>
      </c>
      <c r="E161" s="165" t="s">
        <v>399</v>
      </c>
      <c r="F161" s="165" t="s">
        <v>721</v>
      </c>
      <c r="G161" s="165" t="s">
        <v>400</v>
      </c>
      <c r="H161" s="166">
        <v>1200</v>
      </c>
      <c r="I161" s="166">
        <v>50</v>
      </c>
      <c r="J161" s="166">
        <v>0</v>
      </c>
      <c r="K161" s="166">
        <v>0</v>
      </c>
      <c r="L161" s="166">
        <v>1200</v>
      </c>
      <c r="M161" s="166">
        <v>50</v>
      </c>
    </row>
    <row r="162" spans="1:13" hidden="1">
      <c r="A162" s="165" t="s">
        <v>716</v>
      </c>
      <c r="B162" s="165" t="s">
        <v>1410</v>
      </c>
      <c r="C162" s="165" t="s">
        <v>718</v>
      </c>
      <c r="D162" s="165" t="s">
        <v>398</v>
      </c>
      <c r="E162" s="165" t="s">
        <v>399</v>
      </c>
      <c r="F162" s="165" t="s">
        <v>721</v>
      </c>
      <c r="G162" s="165" t="s">
        <v>400</v>
      </c>
      <c r="H162" s="166">
        <v>0</v>
      </c>
      <c r="I162" s="166">
        <v>0</v>
      </c>
      <c r="J162" s="166">
        <v>0</v>
      </c>
      <c r="K162" s="166">
        <v>0</v>
      </c>
      <c r="L162" s="166">
        <v>3624</v>
      </c>
      <c r="M162" s="166">
        <v>151</v>
      </c>
    </row>
    <row r="163" spans="1:13" hidden="1">
      <c r="A163" s="165" t="s">
        <v>716</v>
      </c>
      <c r="B163" s="165" t="s">
        <v>1491</v>
      </c>
      <c r="C163" s="165" t="s">
        <v>718</v>
      </c>
      <c r="D163" s="165" t="s">
        <v>398</v>
      </c>
      <c r="E163" s="165" t="s">
        <v>399</v>
      </c>
      <c r="F163" s="165" t="s">
        <v>721</v>
      </c>
      <c r="G163" s="165" t="s">
        <v>400</v>
      </c>
      <c r="H163" s="166">
        <v>0</v>
      </c>
      <c r="I163" s="166">
        <v>0</v>
      </c>
      <c r="J163" s="166">
        <v>0</v>
      </c>
      <c r="K163" s="166">
        <v>0</v>
      </c>
      <c r="L163" s="166">
        <v>3336</v>
      </c>
      <c r="M163" s="166">
        <v>139</v>
      </c>
    </row>
    <row r="164" spans="1:13" hidden="1">
      <c r="A164" s="165" t="s">
        <v>716</v>
      </c>
      <c r="B164" s="165" t="s">
        <v>1846</v>
      </c>
      <c r="C164" s="165" t="s">
        <v>718</v>
      </c>
      <c r="D164" s="165" t="s">
        <v>398</v>
      </c>
      <c r="E164" s="165" t="s">
        <v>399</v>
      </c>
      <c r="F164" s="165" t="s">
        <v>721</v>
      </c>
      <c r="G164" s="165" t="s">
        <v>400</v>
      </c>
      <c r="H164" s="166">
        <v>0</v>
      </c>
      <c r="I164" s="166">
        <v>0</v>
      </c>
      <c r="J164" s="166">
        <v>0</v>
      </c>
      <c r="K164" s="166">
        <v>0</v>
      </c>
      <c r="L164" s="166">
        <v>1800</v>
      </c>
      <c r="M164" s="166">
        <v>75</v>
      </c>
    </row>
    <row r="165" spans="1:13" hidden="1">
      <c r="A165" s="165" t="s">
        <v>716</v>
      </c>
      <c r="B165" s="165" t="s">
        <v>1911</v>
      </c>
      <c r="C165" s="165" t="s">
        <v>718</v>
      </c>
      <c r="D165" s="165" t="s">
        <v>398</v>
      </c>
      <c r="E165" s="165" t="s">
        <v>399</v>
      </c>
      <c r="F165" s="165" t="s">
        <v>721</v>
      </c>
      <c r="G165" s="165" t="s">
        <v>400</v>
      </c>
      <c r="H165" s="166">
        <v>0</v>
      </c>
      <c r="I165" s="166">
        <v>0</v>
      </c>
      <c r="J165" s="166">
        <v>0</v>
      </c>
      <c r="K165" s="166">
        <v>0</v>
      </c>
      <c r="L165" s="166">
        <v>1032</v>
      </c>
      <c r="M165" s="166">
        <v>43</v>
      </c>
    </row>
    <row r="166" spans="1:13" hidden="1">
      <c r="A166" s="165" t="s">
        <v>716</v>
      </c>
      <c r="B166" s="165" t="s">
        <v>1245</v>
      </c>
      <c r="C166" s="165" t="s">
        <v>718</v>
      </c>
      <c r="D166" s="165" t="s">
        <v>398</v>
      </c>
      <c r="E166" s="165" t="s">
        <v>399</v>
      </c>
      <c r="F166" s="165" t="s">
        <v>721</v>
      </c>
      <c r="G166" s="165" t="s">
        <v>400</v>
      </c>
      <c r="H166" s="166">
        <v>0</v>
      </c>
      <c r="I166" s="166">
        <v>0</v>
      </c>
      <c r="J166" s="166">
        <v>0</v>
      </c>
      <c r="K166" s="166">
        <v>0</v>
      </c>
      <c r="L166" s="166">
        <v>2760</v>
      </c>
      <c r="M166" s="166">
        <v>115</v>
      </c>
    </row>
    <row r="167" spans="1:13" hidden="1">
      <c r="A167" s="165" t="s">
        <v>716</v>
      </c>
      <c r="B167" s="165" t="s">
        <v>1358</v>
      </c>
      <c r="C167" s="165" t="s">
        <v>718</v>
      </c>
      <c r="D167" s="165" t="s">
        <v>398</v>
      </c>
      <c r="E167" s="165" t="s">
        <v>399</v>
      </c>
      <c r="F167" s="165" t="s">
        <v>721</v>
      </c>
      <c r="G167" s="165" t="s">
        <v>400</v>
      </c>
      <c r="H167" s="166">
        <v>0</v>
      </c>
      <c r="I167" s="166">
        <v>0</v>
      </c>
      <c r="J167" s="166">
        <v>0</v>
      </c>
      <c r="K167" s="166">
        <v>0</v>
      </c>
      <c r="L167" s="166">
        <v>1824</v>
      </c>
      <c r="M167" s="166">
        <v>76</v>
      </c>
    </row>
    <row r="168" spans="1:13" hidden="1">
      <c r="A168" s="165" t="s">
        <v>723</v>
      </c>
      <c r="B168" s="165" t="s">
        <v>726</v>
      </c>
      <c r="C168" s="165" t="s">
        <v>724</v>
      </c>
      <c r="D168" s="165" t="s">
        <v>398</v>
      </c>
      <c r="E168" s="165" t="s">
        <v>399</v>
      </c>
      <c r="F168" s="165" t="s">
        <v>596</v>
      </c>
      <c r="G168" s="165" t="s">
        <v>400</v>
      </c>
      <c r="H168" s="166">
        <v>0</v>
      </c>
      <c r="I168" s="166">
        <v>0</v>
      </c>
      <c r="J168" s="166">
        <v>1230</v>
      </c>
      <c r="K168" s="166">
        <v>41</v>
      </c>
      <c r="L168" s="166">
        <v>900</v>
      </c>
      <c r="M168" s="166">
        <v>30</v>
      </c>
    </row>
    <row r="169" spans="1:13" hidden="1">
      <c r="A169" s="165" t="s">
        <v>716</v>
      </c>
      <c r="B169" s="165" t="s">
        <v>1277</v>
      </c>
      <c r="C169" s="165" t="s">
        <v>718</v>
      </c>
      <c r="D169" s="165" t="s">
        <v>398</v>
      </c>
      <c r="E169" s="165" t="s">
        <v>399</v>
      </c>
      <c r="F169" s="165" t="s">
        <v>721</v>
      </c>
      <c r="G169" s="165" t="s">
        <v>400</v>
      </c>
      <c r="H169" s="166">
        <v>0</v>
      </c>
      <c r="I169" s="166">
        <v>0</v>
      </c>
      <c r="J169" s="166">
        <v>0</v>
      </c>
      <c r="K169" s="166">
        <v>0</v>
      </c>
      <c r="L169" s="166">
        <v>2472</v>
      </c>
      <c r="M169" s="166">
        <v>103</v>
      </c>
    </row>
    <row r="170" spans="1:13" hidden="1">
      <c r="A170" s="165" t="s">
        <v>716</v>
      </c>
      <c r="B170" s="165" t="s">
        <v>1342</v>
      </c>
      <c r="C170" s="165" t="s">
        <v>718</v>
      </c>
      <c r="D170" s="165" t="s">
        <v>398</v>
      </c>
      <c r="E170" s="165" t="s">
        <v>399</v>
      </c>
      <c r="F170" s="165" t="s">
        <v>721</v>
      </c>
      <c r="G170" s="165" t="s">
        <v>400</v>
      </c>
      <c r="H170" s="166">
        <v>0</v>
      </c>
      <c r="I170" s="166">
        <v>0</v>
      </c>
      <c r="J170" s="166">
        <v>0</v>
      </c>
      <c r="K170" s="166">
        <v>0</v>
      </c>
      <c r="L170" s="166">
        <v>1944</v>
      </c>
      <c r="M170" s="166">
        <v>81</v>
      </c>
    </row>
    <row r="171" spans="1:13" hidden="1">
      <c r="A171" s="165" t="s">
        <v>716</v>
      </c>
      <c r="B171" s="165" t="s">
        <v>1383</v>
      </c>
      <c r="C171" s="165" t="s">
        <v>718</v>
      </c>
      <c r="D171" s="165" t="s">
        <v>398</v>
      </c>
      <c r="E171" s="165" t="s">
        <v>399</v>
      </c>
      <c r="F171" s="165" t="s">
        <v>1384</v>
      </c>
      <c r="G171" s="165" t="s">
        <v>400</v>
      </c>
      <c r="H171" s="166">
        <v>0</v>
      </c>
      <c r="I171" s="166">
        <v>0</v>
      </c>
      <c r="J171" s="166">
        <v>0</v>
      </c>
      <c r="K171" s="166">
        <v>0</v>
      </c>
      <c r="L171" s="166">
        <v>1536</v>
      </c>
      <c r="M171" s="166">
        <v>64</v>
      </c>
    </row>
    <row r="172" spans="1:13" hidden="1">
      <c r="A172" s="165" t="s">
        <v>716</v>
      </c>
      <c r="B172" s="165" t="s">
        <v>1523</v>
      </c>
      <c r="C172" s="165" t="s">
        <v>718</v>
      </c>
      <c r="D172" s="165" t="s">
        <v>398</v>
      </c>
      <c r="E172" s="165" t="s">
        <v>399</v>
      </c>
      <c r="F172" s="165" t="s">
        <v>721</v>
      </c>
      <c r="G172" s="165" t="s">
        <v>400</v>
      </c>
      <c r="H172" s="166">
        <v>0</v>
      </c>
      <c r="I172" s="166">
        <v>0</v>
      </c>
      <c r="J172" s="166">
        <v>0</v>
      </c>
      <c r="K172" s="166">
        <v>0</v>
      </c>
      <c r="L172" s="166">
        <v>4584</v>
      </c>
      <c r="M172" s="166">
        <v>191</v>
      </c>
    </row>
    <row r="173" spans="1:13" hidden="1">
      <c r="A173" s="165" t="s">
        <v>716</v>
      </c>
      <c r="B173" s="165" t="s">
        <v>1575</v>
      </c>
      <c r="C173" s="165" t="s">
        <v>718</v>
      </c>
      <c r="D173" s="165" t="s">
        <v>398</v>
      </c>
      <c r="E173" s="165" t="s">
        <v>399</v>
      </c>
      <c r="F173" s="165" t="s">
        <v>721</v>
      </c>
      <c r="G173" s="165" t="s">
        <v>400</v>
      </c>
      <c r="H173" s="166">
        <v>0</v>
      </c>
      <c r="I173" s="166">
        <v>0</v>
      </c>
      <c r="J173" s="166">
        <v>0</v>
      </c>
      <c r="K173" s="166">
        <v>0</v>
      </c>
      <c r="L173" s="166">
        <v>2040</v>
      </c>
      <c r="M173" s="166">
        <v>85</v>
      </c>
    </row>
    <row r="174" spans="1:13" hidden="1">
      <c r="A174" s="165" t="s">
        <v>716</v>
      </c>
      <c r="B174" s="165" t="s">
        <v>2261</v>
      </c>
      <c r="C174" s="165" t="s">
        <v>718</v>
      </c>
      <c r="D174" s="165" t="s">
        <v>398</v>
      </c>
      <c r="E174" s="165" t="s">
        <v>399</v>
      </c>
      <c r="F174" s="165" t="s">
        <v>721</v>
      </c>
      <c r="G174" s="165" t="s">
        <v>400</v>
      </c>
      <c r="H174" s="166">
        <v>1704</v>
      </c>
      <c r="I174" s="166">
        <v>71</v>
      </c>
      <c r="J174" s="166">
        <v>0</v>
      </c>
      <c r="K174" s="166">
        <v>0</v>
      </c>
      <c r="L174" s="166">
        <v>1704</v>
      </c>
      <c r="M174" s="166">
        <v>71</v>
      </c>
    </row>
    <row r="175" spans="1:13" hidden="1">
      <c r="A175" s="165" t="s">
        <v>716</v>
      </c>
      <c r="B175" s="165" t="s">
        <v>1398</v>
      </c>
      <c r="C175" s="165" t="s">
        <v>718</v>
      </c>
      <c r="D175" s="165" t="s">
        <v>398</v>
      </c>
      <c r="E175" s="165" t="s">
        <v>399</v>
      </c>
      <c r="F175" s="165" t="s">
        <v>409</v>
      </c>
      <c r="G175" s="165" t="s">
        <v>400</v>
      </c>
      <c r="H175" s="166">
        <v>0</v>
      </c>
      <c r="I175" s="166">
        <v>0</v>
      </c>
      <c r="J175" s="166">
        <v>384</v>
      </c>
      <c r="K175" s="166">
        <v>16</v>
      </c>
      <c r="L175" s="166">
        <v>744</v>
      </c>
      <c r="M175" s="166">
        <v>31</v>
      </c>
    </row>
    <row r="176" spans="1:13" hidden="1">
      <c r="A176" s="165" t="s">
        <v>716</v>
      </c>
      <c r="B176" s="165" t="s">
        <v>1399</v>
      </c>
      <c r="C176" s="165" t="s">
        <v>718</v>
      </c>
      <c r="D176" s="165" t="s">
        <v>398</v>
      </c>
      <c r="E176" s="165" t="s">
        <v>399</v>
      </c>
      <c r="F176" s="165" t="s">
        <v>725</v>
      </c>
      <c r="G176" s="165" t="s">
        <v>400</v>
      </c>
      <c r="H176" s="166">
        <v>0</v>
      </c>
      <c r="I176" s="166">
        <v>0</v>
      </c>
      <c r="J176" s="166">
        <v>0</v>
      </c>
      <c r="K176" s="166">
        <v>0</v>
      </c>
      <c r="L176" s="166">
        <v>3840</v>
      </c>
      <c r="M176" s="166">
        <v>160</v>
      </c>
    </row>
    <row r="177" spans="1:13" hidden="1">
      <c r="A177" s="165" t="s">
        <v>716</v>
      </c>
      <c r="B177" s="165" t="s">
        <v>1524</v>
      </c>
      <c r="C177" s="165" t="s">
        <v>718</v>
      </c>
      <c r="D177" s="165" t="s">
        <v>398</v>
      </c>
      <c r="E177" s="165" t="s">
        <v>399</v>
      </c>
      <c r="F177" s="165" t="s">
        <v>721</v>
      </c>
      <c r="G177" s="165" t="s">
        <v>400</v>
      </c>
      <c r="H177" s="166">
        <v>0</v>
      </c>
      <c r="I177" s="166">
        <v>0</v>
      </c>
      <c r="J177" s="166">
        <v>0</v>
      </c>
      <c r="K177" s="166">
        <v>0</v>
      </c>
      <c r="L177" s="166">
        <v>2208</v>
      </c>
      <c r="M177" s="166">
        <v>92</v>
      </c>
    </row>
    <row r="178" spans="1:13" hidden="1">
      <c r="A178" s="165" t="s">
        <v>716</v>
      </c>
      <c r="B178" s="165" t="s">
        <v>1563</v>
      </c>
      <c r="C178" s="165" t="s">
        <v>718</v>
      </c>
      <c r="D178" s="165" t="s">
        <v>398</v>
      </c>
      <c r="E178" s="165" t="s">
        <v>405</v>
      </c>
      <c r="F178" s="165" t="s">
        <v>721</v>
      </c>
      <c r="G178" s="165" t="s">
        <v>400</v>
      </c>
      <c r="H178" s="166">
        <v>0</v>
      </c>
      <c r="I178" s="166">
        <v>0</v>
      </c>
      <c r="J178" s="166">
        <v>0</v>
      </c>
      <c r="K178" s="166">
        <v>0</v>
      </c>
      <c r="L178" s="166">
        <v>72</v>
      </c>
      <c r="M178" s="166">
        <v>3</v>
      </c>
    </row>
    <row r="179" spans="1:13" hidden="1">
      <c r="A179" s="165" t="s">
        <v>716</v>
      </c>
      <c r="B179" s="165" t="s">
        <v>1576</v>
      </c>
      <c r="C179" s="165" t="s">
        <v>718</v>
      </c>
      <c r="D179" s="165" t="s">
        <v>398</v>
      </c>
      <c r="E179" s="165" t="s">
        <v>399</v>
      </c>
      <c r="F179" s="165" t="s">
        <v>721</v>
      </c>
      <c r="G179" s="165" t="s">
        <v>400</v>
      </c>
      <c r="H179" s="166">
        <v>0</v>
      </c>
      <c r="I179" s="166">
        <v>0</v>
      </c>
      <c r="J179" s="166">
        <v>0</v>
      </c>
      <c r="K179" s="166">
        <v>0</v>
      </c>
      <c r="L179" s="166">
        <v>3144</v>
      </c>
      <c r="M179" s="166">
        <v>131</v>
      </c>
    </row>
    <row r="180" spans="1:13" hidden="1">
      <c r="A180" s="165" t="s">
        <v>716</v>
      </c>
      <c r="B180" s="165" t="s">
        <v>1462</v>
      </c>
      <c r="C180" s="165" t="s">
        <v>718</v>
      </c>
      <c r="D180" s="165" t="s">
        <v>398</v>
      </c>
      <c r="E180" s="165" t="s">
        <v>399</v>
      </c>
      <c r="F180" s="165" t="s">
        <v>725</v>
      </c>
      <c r="G180" s="165" t="s">
        <v>400</v>
      </c>
      <c r="H180" s="166">
        <v>0</v>
      </c>
      <c r="I180" s="166">
        <v>0</v>
      </c>
      <c r="J180" s="166">
        <v>0</v>
      </c>
      <c r="K180" s="166">
        <v>0</v>
      </c>
      <c r="L180" s="166">
        <v>2328</v>
      </c>
      <c r="M180" s="166">
        <v>97</v>
      </c>
    </row>
    <row r="181" spans="1:13" hidden="1">
      <c r="A181" s="165" t="s">
        <v>716</v>
      </c>
      <c r="B181" s="165" t="s">
        <v>2128</v>
      </c>
      <c r="C181" s="165" t="s">
        <v>718</v>
      </c>
      <c r="D181" s="165" t="s">
        <v>398</v>
      </c>
      <c r="E181" s="165" t="s">
        <v>399</v>
      </c>
      <c r="F181" s="165" t="s">
        <v>721</v>
      </c>
      <c r="G181" s="165" t="s">
        <v>400</v>
      </c>
      <c r="H181" s="166">
        <v>2136</v>
      </c>
      <c r="I181" s="166">
        <v>89</v>
      </c>
      <c r="J181" s="166">
        <v>0</v>
      </c>
      <c r="K181" s="166">
        <v>0</v>
      </c>
      <c r="L181" s="166">
        <v>2136</v>
      </c>
      <c r="M181" s="166">
        <v>89</v>
      </c>
    </row>
    <row r="182" spans="1:13" hidden="1">
      <c r="A182" s="165" t="s">
        <v>716</v>
      </c>
      <c r="B182" s="165" t="s">
        <v>1525</v>
      </c>
      <c r="C182" s="165" t="s">
        <v>718</v>
      </c>
      <c r="D182" s="165" t="s">
        <v>398</v>
      </c>
      <c r="E182" s="165" t="s">
        <v>405</v>
      </c>
      <c r="F182" s="165" t="s">
        <v>409</v>
      </c>
      <c r="G182" s="165" t="s">
        <v>400</v>
      </c>
      <c r="H182" s="166">
        <v>0</v>
      </c>
      <c r="I182" s="166">
        <v>0</v>
      </c>
      <c r="J182" s="166">
        <v>0</v>
      </c>
      <c r="K182" s="166">
        <v>0</v>
      </c>
      <c r="L182" s="166">
        <v>72</v>
      </c>
      <c r="M182" s="166">
        <v>3</v>
      </c>
    </row>
    <row r="183" spans="1:13" hidden="1">
      <c r="A183" s="165" t="s">
        <v>716</v>
      </c>
      <c r="B183" s="165" t="s">
        <v>1525</v>
      </c>
      <c r="C183" s="165" t="s">
        <v>718</v>
      </c>
      <c r="D183" s="165" t="s">
        <v>398</v>
      </c>
      <c r="E183" s="165" t="s">
        <v>399</v>
      </c>
      <c r="F183" s="165" t="s">
        <v>409</v>
      </c>
      <c r="G183" s="165" t="s">
        <v>400</v>
      </c>
      <c r="H183" s="166">
        <v>0</v>
      </c>
      <c r="I183" s="166">
        <v>0</v>
      </c>
      <c r="J183" s="166">
        <v>888</v>
      </c>
      <c r="K183" s="166">
        <v>37</v>
      </c>
      <c r="L183" s="166">
        <v>6312</v>
      </c>
      <c r="M183" s="166">
        <v>263</v>
      </c>
    </row>
    <row r="184" spans="1:13" hidden="1">
      <c r="A184" s="165" t="s">
        <v>716</v>
      </c>
      <c r="B184" s="165" t="s">
        <v>1526</v>
      </c>
      <c r="C184" s="165" t="s">
        <v>718</v>
      </c>
      <c r="D184" s="165" t="s">
        <v>398</v>
      </c>
      <c r="E184" s="165" t="s">
        <v>399</v>
      </c>
      <c r="F184" s="165" t="s">
        <v>725</v>
      </c>
      <c r="G184" s="165" t="s">
        <v>400</v>
      </c>
      <c r="H184" s="166">
        <v>-24</v>
      </c>
      <c r="I184" s="166">
        <v>-1</v>
      </c>
      <c r="J184" s="166">
        <v>0</v>
      </c>
      <c r="K184" s="166">
        <v>0</v>
      </c>
      <c r="L184" s="166">
        <v>1104</v>
      </c>
      <c r="M184" s="166">
        <v>46</v>
      </c>
    </row>
    <row r="185" spans="1:13" hidden="1">
      <c r="A185" s="165" t="s">
        <v>716</v>
      </c>
      <c r="B185" s="165" t="s">
        <v>1765</v>
      </c>
      <c r="C185" s="165" t="s">
        <v>718</v>
      </c>
      <c r="D185" s="165" t="s">
        <v>398</v>
      </c>
      <c r="E185" s="165" t="s">
        <v>399</v>
      </c>
      <c r="F185" s="165" t="s">
        <v>721</v>
      </c>
      <c r="G185" s="165" t="s">
        <v>400</v>
      </c>
      <c r="H185" s="166">
        <v>0</v>
      </c>
      <c r="I185" s="166">
        <v>0</v>
      </c>
      <c r="J185" s="166">
        <v>0</v>
      </c>
      <c r="K185" s="166">
        <v>0</v>
      </c>
      <c r="L185" s="166">
        <v>4368</v>
      </c>
      <c r="M185" s="166">
        <v>182</v>
      </c>
    </row>
    <row r="186" spans="1:13" hidden="1">
      <c r="A186" s="165" t="s">
        <v>716</v>
      </c>
      <c r="B186" s="165" t="s">
        <v>1527</v>
      </c>
      <c r="C186" s="165" t="s">
        <v>718</v>
      </c>
      <c r="D186" s="165" t="s">
        <v>398</v>
      </c>
      <c r="E186" s="165" t="s">
        <v>399</v>
      </c>
      <c r="F186" s="165" t="s">
        <v>409</v>
      </c>
      <c r="G186" s="165" t="s">
        <v>400</v>
      </c>
      <c r="H186" s="166">
        <v>0</v>
      </c>
      <c r="I186" s="166">
        <v>0</v>
      </c>
      <c r="J186" s="166">
        <v>0</v>
      </c>
      <c r="K186" s="166">
        <v>0</v>
      </c>
      <c r="L186" s="166">
        <v>3816</v>
      </c>
      <c r="M186" s="166">
        <v>159</v>
      </c>
    </row>
    <row r="187" spans="1:13" hidden="1">
      <c r="A187" s="165" t="s">
        <v>716</v>
      </c>
      <c r="B187" s="165" t="s">
        <v>1528</v>
      </c>
      <c r="C187" s="165" t="s">
        <v>718</v>
      </c>
      <c r="D187" s="165" t="s">
        <v>398</v>
      </c>
      <c r="E187" s="165" t="s">
        <v>405</v>
      </c>
      <c r="F187" s="165" t="s">
        <v>725</v>
      </c>
      <c r="G187" s="165" t="s">
        <v>400</v>
      </c>
      <c r="H187" s="166">
        <v>-24</v>
      </c>
      <c r="I187" s="166">
        <v>-1</v>
      </c>
      <c r="J187" s="166">
        <v>96</v>
      </c>
      <c r="K187" s="166">
        <v>4</v>
      </c>
      <c r="L187" s="166">
        <v>0</v>
      </c>
      <c r="M187" s="166">
        <v>0</v>
      </c>
    </row>
    <row r="188" spans="1:13" hidden="1">
      <c r="A188" s="165" t="s">
        <v>716</v>
      </c>
      <c r="B188" s="165" t="s">
        <v>1528</v>
      </c>
      <c r="C188" s="165" t="s">
        <v>718</v>
      </c>
      <c r="D188" s="165" t="s">
        <v>398</v>
      </c>
      <c r="E188" s="165" t="s">
        <v>399</v>
      </c>
      <c r="F188" s="165" t="s">
        <v>725</v>
      </c>
      <c r="G188" s="165" t="s">
        <v>400</v>
      </c>
      <c r="H188" s="166">
        <v>0</v>
      </c>
      <c r="I188" s="166">
        <v>0</v>
      </c>
      <c r="J188" s="166">
        <v>3168</v>
      </c>
      <c r="K188" s="166">
        <v>132</v>
      </c>
      <c r="L188" s="166">
        <v>6408</v>
      </c>
      <c r="M188" s="166">
        <v>267</v>
      </c>
    </row>
    <row r="189" spans="1:13" hidden="1">
      <c r="A189" s="165" t="s">
        <v>716</v>
      </c>
      <c r="B189" s="165" t="s">
        <v>1601</v>
      </c>
      <c r="C189" s="165" t="s">
        <v>718</v>
      </c>
      <c r="D189" s="165" t="s">
        <v>398</v>
      </c>
      <c r="E189" s="165" t="s">
        <v>399</v>
      </c>
      <c r="F189" s="165" t="s">
        <v>409</v>
      </c>
      <c r="G189" s="165" t="s">
        <v>400</v>
      </c>
      <c r="H189" s="166">
        <v>0</v>
      </c>
      <c r="I189" s="166">
        <v>0</v>
      </c>
      <c r="J189" s="166">
        <v>11064</v>
      </c>
      <c r="K189" s="166">
        <v>461</v>
      </c>
      <c r="L189" s="166">
        <v>0</v>
      </c>
      <c r="M189" s="166">
        <v>0</v>
      </c>
    </row>
    <row r="190" spans="1:13" hidden="1">
      <c r="A190" s="165" t="s">
        <v>716</v>
      </c>
      <c r="B190" s="165" t="s">
        <v>1602</v>
      </c>
      <c r="C190" s="165" t="s">
        <v>718</v>
      </c>
      <c r="D190" s="165" t="s">
        <v>398</v>
      </c>
      <c r="E190" s="165" t="s">
        <v>405</v>
      </c>
      <c r="F190" s="165" t="s">
        <v>725</v>
      </c>
      <c r="G190" s="165" t="s">
        <v>400</v>
      </c>
      <c r="H190" s="166">
        <v>0</v>
      </c>
      <c r="I190" s="166">
        <v>0</v>
      </c>
      <c r="J190" s="166">
        <v>96</v>
      </c>
      <c r="K190" s="166">
        <v>4</v>
      </c>
      <c r="L190" s="166">
        <v>0</v>
      </c>
      <c r="M190" s="166">
        <v>0</v>
      </c>
    </row>
    <row r="191" spans="1:13" hidden="1">
      <c r="A191" s="165" t="s">
        <v>716</v>
      </c>
      <c r="B191" s="165" t="s">
        <v>1602</v>
      </c>
      <c r="C191" s="165" t="s">
        <v>718</v>
      </c>
      <c r="D191" s="165" t="s">
        <v>398</v>
      </c>
      <c r="E191" s="165" t="s">
        <v>399</v>
      </c>
      <c r="F191" s="165" t="s">
        <v>725</v>
      </c>
      <c r="G191" s="165" t="s">
        <v>400</v>
      </c>
      <c r="H191" s="166">
        <v>0</v>
      </c>
      <c r="I191" s="166">
        <v>0</v>
      </c>
      <c r="J191" s="166">
        <v>14448</v>
      </c>
      <c r="K191" s="166">
        <v>602</v>
      </c>
      <c r="L191" s="166">
        <v>336</v>
      </c>
      <c r="M191" s="166">
        <v>14</v>
      </c>
    </row>
    <row r="192" spans="1:13" hidden="1">
      <c r="A192" s="165" t="s">
        <v>716</v>
      </c>
      <c r="B192" s="165" t="s">
        <v>1847</v>
      </c>
      <c r="C192" s="165" t="s">
        <v>718</v>
      </c>
      <c r="D192" s="165" t="s">
        <v>398</v>
      </c>
      <c r="E192" s="165" t="s">
        <v>399</v>
      </c>
      <c r="F192" s="165" t="s">
        <v>721</v>
      </c>
      <c r="G192" s="165" t="s">
        <v>400</v>
      </c>
      <c r="H192" s="166">
        <v>0</v>
      </c>
      <c r="I192" s="166">
        <v>0</v>
      </c>
      <c r="J192" s="166">
        <v>0</v>
      </c>
      <c r="K192" s="166">
        <v>0</v>
      </c>
      <c r="L192" s="166">
        <v>1968</v>
      </c>
      <c r="M192" s="166">
        <v>82</v>
      </c>
    </row>
    <row r="193" spans="1:13" hidden="1">
      <c r="A193" s="165" t="s">
        <v>716</v>
      </c>
      <c r="B193" s="165" t="s">
        <v>1912</v>
      </c>
      <c r="C193" s="165" t="s">
        <v>718</v>
      </c>
      <c r="D193" s="165" t="s">
        <v>398</v>
      </c>
      <c r="E193" s="165" t="s">
        <v>399</v>
      </c>
      <c r="F193" s="165" t="s">
        <v>721</v>
      </c>
      <c r="G193" s="165" t="s">
        <v>400</v>
      </c>
      <c r="H193" s="166">
        <v>0</v>
      </c>
      <c r="I193" s="166">
        <v>0</v>
      </c>
      <c r="J193" s="166">
        <v>0</v>
      </c>
      <c r="K193" s="166">
        <v>0</v>
      </c>
      <c r="L193" s="166">
        <v>936</v>
      </c>
      <c r="M193" s="166">
        <v>39</v>
      </c>
    </row>
    <row r="194" spans="1:13" hidden="1">
      <c r="A194" s="165" t="s">
        <v>716</v>
      </c>
      <c r="B194" s="165" t="s">
        <v>1637</v>
      </c>
      <c r="C194" s="165" t="s">
        <v>718</v>
      </c>
      <c r="D194" s="165" t="s">
        <v>398</v>
      </c>
      <c r="E194" s="165" t="s">
        <v>399</v>
      </c>
      <c r="F194" s="165" t="s">
        <v>409</v>
      </c>
      <c r="G194" s="165" t="s">
        <v>400</v>
      </c>
      <c r="H194" s="166">
        <v>0</v>
      </c>
      <c r="I194" s="166">
        <v>0</v>
      </c>
      <c r="J194" s="166">
        <v>0</v>
      </c>
      <c r="K194" s="166">
        <v>0</v>
      </c>
      <c r="L194" s="166">
        <v>8544</v>
      </c>
      <c r="M194" s="166">
        <v>356</v>
      </c>
    </row>
    <row r="195" spans="1:13" hidden="1">
      <c r="A195" s="165" t="s">
        <v>716</v>
      </c>
      <c r="B195" s="165" t="s">
        <v>1638</v>
      </c>
      <c r="C195" s="165" t="s">
        <v>718</v>
      </c>
      <c r="D195" s="165" t="s">
        <v>398</v>
      </c>
      <c r="E195" s="165" t="s">
        <v>399</v>
      </c>
      <c r="F195" s="165" t="s">
        <v>725</v>
      </c>
      <c r="G195" s="165" t="s">
        <v>400</v>
      </c>
      <c r="H195" s="166">
        <v>-24</v>
      </c>
      <c r="I195" s="166">
        <v>-1</v>
      </c>
      <c r="J195" s="166">
        <v>6720</v>
      </c>
      <c r="K195" s="166">
        <v>280</v>
      </c>
      <c r="L195" s="166">
        <v>1104</v>
      </c>
      <c r="M195" s="166">
        <v>46</v>
      </c>
    </row>
    <row r="196" spans="1:13" hidden="1">
      <c r="A196" s="165" t="s">
        <v>716</v>
      </c>
      <c r="B196" s="165" t="s">
        <v>1766</v>
      </c>
      <c r="C196" s="165" t="s">
        <v>718</v>
      </c>
      <c r="D196" s="165" t="s">
        <v>398</v>
      </c>
      <c r="E196" s="165" t="s">
        <v>399</v>
      </c>
      <c r="F196" s="165" t="s">
        <v>721</v>
      </c>
      <c r="G196" s="165" t="s">
        <v>400</v>
      </c>
      <c r="H196" s="166">
        <v>0</v>
      </c>
      <c r="I196" s="166">
        <v>0</v>
      </c>
      <c r="J196" s="166">
        <v>0</v>
      </c>
      <c r="K196" s="166">
        <v>0</v>
      </c>
      <c r="L196" s="166">
        <v>3240</v>
      </c>
      <c r="M196" s="166">
        <v>135</v>
      </c>
    </row>
    <row r="197" spans="1:13" hidden="1">
      <c r="A197" s="165" t="s">
        <v>716</v>
      </c>
      <c r="B197" s="165" t="s">
        <v>1767</v>
      </c>
      <c r="C197" s="165" t="s">
        <v>718</v>
      </c>
      <c r="D197" s="165" t="s">
        <v>398</v>
      </c>
      <c r="E197" s="165" t="s">
        <v>399</v>
      </c>
      <c r="F197" s="165" t="s">
        <v>409</v>
      </c>
      <c r="G197" s="165" t="s">
        <v>400</v>
      </c>
      <c r="H197" s="166">
        <v>0</v>
      </c>
      <c r="I197" s="166">
        <v>0</v>
      </c>
      <c r="J197" s="166">
        <v>0</v>
      </c>
      <c r="K197" s="166">
        <v>0</v>
      </c>
      <c r="L197" s="166">
        <v>8304</v>
      </c>
      <c r="M197" s="166">
        <v>346</v>
      </c>
    </row>
    <row r="198" spans="1:13" hidden="1">
      <c r="A198" s="165" t="s">
        <v>716</v>
      </c>
      <c r="B198" s="165" t="s">
        <v>1768</v>
      </c>
      <c r="C198" s="165" t="s">
        <v>718</v>
      </c>
      <c r="D198" s="165" t="s">
        <v>398</v>
      </c>
      <c r="E198" s="165" t="s">
        <v>399</v>
      </c>
      <c r="F198" s="165" t="s">
        <v>725</v>
      </c>
      <c r="G198" s="165" t="s">
        <v>400</v>
      </c>
      <c r="H198" s="166">
        <v>0</v>
      </c>
      <c r="I198" s="166">
        <v>0</v>
      </c>
      <c r="J198" s="166">
        <v>0</v>
      </c>
      <c r="K198" s="166">
        <v>0</v>
      </c>
      <c r="L198" s="166">
        <v>19248</v>
      </c>
      <c r="M198" s="166">
        <v>802</v>
      </c>
    </row>
    <row r="199" spans="1:13" hidden="1">
      <c r="A199" s="165" t="s">
        <v>716</v>
      </c>
      <c r="B199" s="165" t="s">
        <v>1887</v>
      </c>
      <c r="C199" s="165" t="s">
        <v>718</v>
      </c>
      <c r="D199" s="165" t="s">
        <v>398</v>
      </c>
      <c r="E199" s="165" t="s">
        <v>399</v>
      </c>
      <c r="F199" s="165" t="s">
        <v>721</v>
      </c>
      <c r="G199" s="165" t="s">
        <v>400</v>
      </c>
      <c r="H199" s="166">
        <v>0</v>
      </c>
      <c r="I199" s="166">
        <v>0</v>
      </c>
      <c r="J199" s="166">
        <v>0</v>
      </c>
      <c r="K199" s="166">
        <v>0</v>
      </c>
      <c r="L199" s="166">
        <v>2952</v>
      </c>
      <c r="M199" s="166">
        <v>123</v>
      </c>
    </row>
    <row r="200" spans="1:13" hidden="1">
      <c r="A200" s="165" t="s">
        <v>716</v>
      </c>
      <c r="B200" s="165" t="s">
        <v>2034</v>
      </c>
      <c r="C200" s="165" t="s">
        <v>718</v>
      </c>
      <c r="D200" s="165" t="s">
        <v>398</v>
      </c>
      <c r="E200" s="165" t="s">
        <v>399</v>
      </c>
      <c r="F200" s="165" t="s">
        <v>721</v>
      </c>
      <c r="G200" s="165" t="s">
        <v>400</v>
      </c>
      <c r="H200" s="166">
        <v>0</v>
      </c>
      <c r="I200" s="166">
        <v>0</v>
      </c>
      <c r="J200" s="166">
        <v>0</v>
      </c>
      <c r="K200" s="166">
        <v>0</v>
      </c>
      <c r="L200" s="166">
        <v>768</v>
      </c>
      <c r="M200" s="166">
        <v>32</v>
      </c>
    </row>
    <row r="201" spans="1:13" hidden="1">
      <c r="A201" s="165" t="s">
        <v>723</v>
      </c>
      <c r="B201" s="165" t="s">
        <v>1769</v>
      </c>
      <c r="C201" s="165" t="s">
        <v>1770</v>
      </c>
      <c r="D201" s="165" t="s">
        <v>398</v>
      </c>
      <c r="E201" s="165" t="s">
        <v>405</v>
      </c>
      <c r="F201" s="165" t="s">
        <v>536</v>
      </c>
      <c r="G201" s="165" t="s">
        <v>400</v>
      </c>
      <c r="H201" s="166">
        <v>0</v>
      </c>
      <c r="I201" s="166">
        <v>0</v>
      </c>
      <c r="J201" s="166">
        <v>120</v>
      </c>
      <c r="K201" s="166">
        <v>4</v>
      </c>
      <c r="L201" s="166">
        <v>0</v>
      </c>
      <c r="M201" s="166">
        <v>0</v>
      </c>
    </row>
    <row r="202" spans="1:13" hidden="1">
      <c r="A202" s="165" t="s">
        <v>723</v>
      </c>
      <c r="B202" s="165" t="s">
        <v>1769</v>
      </c>
      <c r="C202" s="165" t="s">
        <v>1770</v>
      </c>
      <c r="D202" s="165" t="s">
        <v>398</v>
      </c>
      <c r="E202" s="165" t="s">
        <v>399</v>
      </c>
      <c r="F202" s="165" t="s">
        <v>536</v>
      </c>
      <c r="G202" s="165" t="s">
        <v>400</v>
      </c>
      <c r="H202" s="166">
        <v>0</v>
      </c>
      <c r="I202" s="166">
        <v>0</v>
      </c>
      <c r="J202" s="166">
        <v>13350</v>
      </c>
      <c r="K202" s="166">
        <v>445</v>
      </c>
      <c r="L202" s="166">
        <v>27330</v>
      </c>
      <c r="M202" s="166">
        <v>911</v>
      </c>
    </row>
    <row r="203" spans="1:13" hidden="1">
      <c r="A203" s="165" t="s">
        <v>697</v>
      </c>
      <c r="B203" s="165" t="s">
        <v>2055</v>
      </c>
      <c r="C203" s="165" t="s">
        <v>698</v>
      </c>
      <c r="D203" s="165" t="s">
        <v>398</v>
      </c>
      <c r="E203" s="165" t="s">
        <v>405</v>
      </c>
      <c r="F203" s="165" t="s">
        <v>479</v>
      </c>
      <c r="G203" s="165" t="s">
        <v>400</v>
      </c>
      <c r="H203" s="166">
        <v>0</v>
      </c>
      <c r="I203" s="166">
        <v>0</v>
      </c>
      <c r="J203" s="166">
        <v>0</v>
      </c>
      <c r="K203" s="166">
        <v>0</v>
      </c>
      <c r="L203" s="166">
        <v>72</v>
      </c>
      <c r="M203" s="166">
        <v>3</v>
      </c>
    </row>
    <row r="204" spans="1:13" hidden="1">
      <c r="A204" s="165" t="s">
        <v>729</v>
      </c>
      <c r="B204" s="165" t="s">
        <v>730</v>
      </c>
      <c r="C204" s="165" t="s">
        <v>731</v>
      </c>
      <c r="D204" s="165" t="s">
        <v>398</v>
      </c>
      <c r="E204" s="165" t="s">
        <v>399</v>
      </c>
      <c r="F204" s="165" t="s">
        <v>732</v>
      </c>
      <c r="G204" s="165" t="s">
        <v>400</v>
      </c>
      <c r="H204" s="166">
        <v>0</v>
      </c>
      <c r="I204" s="166">
        <v>0</v>
      </c>
      <c r="J204" s="166">
        <v>0</v>
      </c>
      <c r="K204" s="166">
        <v>0</v>
      </c>
      <c r="L204" s="166">
        <v>5352</v>
      </c>
      <c r="M204" s="166">
        <v>223</v>
      </c>
    </row>
    <row r="205" spans="1:13" hidden="1">
      <c r="A205" s="165" t="s">
        <v>703</v>
      </c>
      <c r="B205" s="165" t="s">
        <v>733</v>
      </c>
      <c r="C205" s="165" t="s">
        <v>705</v>
      </c>
      <c r="D205" s="165" t="s">
        <v>398</v>
      </c>
      <c r="E205" s="165" t="s">
        <v>399</v>
      </c>
      <c r="F205" s="165" t="s">
        <v>496</v>
      </c>
      <c r="G205" s="165" t="s">
        <v>400</v>
      </c>
      <c r="H205" s="166">
        <v>0</v>
      </c>
      <c r="I205" s="166">
        <v>0</v>
      </c>
      <c r="J205" s="166">
        <v>0</v>
      </c>
      <c r="K205" s="166">
        <v>0</v>
      </c>
      <c r="L205" s="166">
        <v>4416</v>
      </c>
      <c r="M205" s="166">
        <v>184</v>
      </c>
    </row>
    <row r="206" spans="1:13" hidden="1">
      <c r="A206" s="165" t="s">
        <v>734</v>
      </c>
      <c r="B206" s="165" t="s">
        <v>735</v>
      </c>
      <c r="C206" s="165" t="s">
        <v>705</v>
      </c>
      <c r="D206" s="165" t="s">
        <v>398</v>
      </c>
      <c r="E206" s="165" t="s">
        <v>399</v>
      </c>
      <c r="F206" s="165" t="s">
        <v>736</v>
      </c>
      <c r="G206" s="165" t="s">
        <v>400</v>
      </c>
      <c r="H206" s="166">
        <v>0</v>
      </c>
      <c r="I206" s="166">
        <v>0</v>
      </c>
      <c r="J206" s="166">
        <v>0</v>
      </c>
      <c r="K206" s="166">
        <v>0</v>
      </c>
      <c r="L206" s="166">
        <v>7080</v>
      </c>
      <c r="M206" s="166">
        <v>295</v>
      </c>
    </row>
    <row r="207" spans="1:13" hidden="1">
      <c r="A207" s="165" t="s">
        <v>734</v>
      </c>
      <c r="B207" s="165" t="s">
        <v>737</v>
      </c>
      <c r="C207" s="165" t="s">
        <v>705</v>
      </c>
      <c r="D207" s="165" t="s">
        <v>398</v>
      </c>
      <c r="E207" s="165" t="s">
        <v>399</v>
      </c>
      <c r="F207" s="165" t="s">
        <v>736</v>
      </c>
      <c r="G207" s="165" t="s">
        <v>400</v>
      </c>
      <c r="H207" s="166">
        <v>0</v>
      </c>
      <c r="I207" s="166">
        <v>0</v>
      </c>
      <c r="J207" s="166">
        <v>0</v>
      </c>
      <c r="K207" s="166">
        <v>0</v>
      </c>
      <c r="L207" s="166">
        <v>22344</v>
      </c>
      <c r="M207" s="166">
        <v>931</v>
      </c>
    </row>
    <row r="208" spans="1:13" hidden="1">
      <c r="A208" s="165" t="s">
        <v>739</v>
      </c>
      <c r="B208" s="165" t="s">
        <v>740</v>
      </c>
      <c r="C208" s="165" t="s">
        <v>582</v>
      </c>
      <c r="D208" s="165" t="s">
        <v>398</v>
      </c>
      <c r="E208" s="165" t="s">
        <v>405</v>
      </c>
      <c r="F208" s="165" t="s">
        <v>741</v>
      </c>
      <c r="G208" s="165" t="s">
        <v>400</v>
      </c>
      <c r="H208" s="166">
        <v>0</v>
      </c>
      <c r="I208" s="166">
        <v>0</v>
      </c>
      <c r="J208" s="166">
        <v>25</v>
      </c>
      <c r="K208" s="166">
        <v>1</v>
      </c>
      <c r="L208" s="166">
        <v>0</v>
      </c>
      <c r="M208" s="166">
        <v>0</v>
      </c>
    </row>
    <row r="209" spans="1:13" hidden="1">
      <c r="A209" s="165" t="s">
        <v>739</v>
      </c>
      <c r="B209" s="165" t="s">
        <v>740</v>
      </c>
      <c r="C209" s="165" t="s">
        <v>582</v>
      </c>
      <c r="D209" s="165" t="s">
        <v>398</v>
      </c>
      <c r="E209" s="165" t="s">
        <v>399</v>
      </c>
      <c r="F209" s="165" t="s">
        <v>741</v>
      </c>
      <c r="G209" s="165" t="s">
        <v>400</v>
      </c>
      <c r="H209" s="166">
        <v>0</v>
      </c>
      <c r="I209" s="166">
        <v>0</v>
      </c>
      <c r="J209" s="166">
        <v>360</v>
      </c>
      <c r="K209" s="166">
        <v>12</v>
      </c>
      <c r="L209" s="166">
        <v>660</v>
      </c>
      <c r="M209" s="166">
        <v>22</v>
      </c>
    </row>
    <row r="210" spans="1:13" hidden="1">
      <c r="A210" s="165" t="s">
        <v>739</v>
      </c>
      <c r="B210" s="165" t="s">
        <v>1430</v>
      </c>
      <c r="C210" s="165" t="s">
        <v>582</v>
      </c>
      <c r="D210" s="165" t="s">
        <v>398</v>
      </c>
      <c r="E210" s="165" t="s">
        <v>405</v>
      </c>
      <c r="F210" s="165" t="s">
        <v>1431</v>
      </c>
      <c r="G210" s="165" t="s">
        <v>400</v>
      </c>
      <c r="H210" s="166">
        <v>-30</v>
      </c>
      <c r="I210" s="166">
        <v>-1</v>
      </c>
      <c r="J210" s="166">
        <v>30</v>
      </c>
      <c r="K210" s="166">
        <v>1</v>
      </c>
      <c r="L210" s="166">
        <v>0</v>
      </c>
      <c r="M210" s="166">
        <v>0</v>
      </c>
    </row>
    <row r="211" spans="1:13" hidden="1">
      <c r="A211" s="165" t="s">
        <v>739</v>
      </c>
      <c r="B211" s="165" t="s">
        <v>1430</v>
      </c>
      <c r="C211" s="165" t="s">
        <v>582</v>
      </c>
      <c r="D211" s="165" t="s">
        <v>398</v>
      </c>
      <c r="E211" s="165" t="s">
        <v>399</v>
      </c>
      <c r="F211" s="165" t="s">
        <v>1431</v>
      </c>
      <c r="G211" s="165" t="s">
        <v>400</v>
      </c>
      <c r="H211" s="166">
        <v>0</v>
      </c>
      <c r="I211" s="166">
        <v>0</v>
      </c>
      <c r="J211" s="166">
        <v>930</v>
      </c>
      <c r="K211" s="166">
        <v>31</v>
      </c>
      <c r="L211" s="166">
        <v>240</v>
      </c>
      <c r="M211" s="166">
        <v>8</v>
      </c>
    </row>
    <row r="212" spans="1:13" hidden="1">
      <c r="A212" s="165" t="s">
        <v>739</v>
      </c>
      <c r="B212" s="165" t="s">
        <v>1505</v>
      </c>
      <c r="C212" s="165" t="s">
        <v>582</v>
      </c>
      <c r="D212" s="165" t="s">
        <v>398</v>
      </c>
      <c r="E212" s="165" t="s">
        <v>405</v>
      </c>
      <c r="F212" s="165" t="s">
        <v>1506</v>
      </c>
      <c r="G212" s="165" t="s">
        <v>400</v>
      </c>
      <c r="H212" s="166">
        <v>0</v>
      </c>
      <c r="I212" s="166">
        <v>0</v>
      </c>
      <c r="J212" s="166">
        <v>210</v>
      </c>
      <c r="K212" s="166">
        <v>7</v>
      </c>
      <c r="L212" s="166">
        <v>0</v>
      </c>
      <c r="M212" s="166">
        <v>0</v>
      </c>
    </row>
    <row r="213" spans="1:13" hidden="1">
      <c r="A213" s="165" t="s">
        <v>739</v>
      </c>
      <c r="B213" s="165" t="s">
        <v>1505</v>
      </c>
      <c r="C213" s="165" t="s">
        <v>582</v>
      </c>
      <c r="D213" s="165" t="s">
        <v>398</v>
      </c>
      <c r="E213" s="165" t="s">
        <v>399</v>
      </c>
      <c r="F213" s="165" t="s">
        <v>1506</v>
      </c>
      <c r="G213" s="165" t="s">
        <v>400</v>
      </c>
      <c r="H213" s="166">
        <v>38070</v>
      </c>
      <c r="I213" s="166">
        <v>1269</v>
      </c>
      <c r="J213" s="166">
        <v>37800</v>
      </c>
      <c r="K213" s="166">
        <v>1260</v>
      </c>
      <c r="L213" s="166">
        <v>990</v>
      </c>
      <c r="M213" s="166">
        <v>33</v>
      </c>
    </row>
    <row r="214" spans="1:13" hidden="1">
      <c r="A214" s="165" t="s">
        <v>739</v>
      </c>
      <c r="B214" s="165" t="s">
        <v>1639</v>
      </c>
      <c r="C214" s="165" t="s">
        <v>582</v>
      </c>
      <c r="D214" s="165" t="s">
        <v>398</v>
      </c>
      <c r="E214" s="165" t="s">
        <v>405</v>
      </c>
      <c r="F214" s="165" t="s">
        <v>1640</v>
      </c>
      <c r="G214" s="165" t="s">
        <v>400</v>
      </c>
      <c r="H214" s="166">
        <v>0</v>
      </c>
      <c r="I214" s="166">
        <v>0</v>
      </c>
      <c r="J214" s="166">
        <v>60</v>
      </c>
      <c r="K214" s="166">
        <v>2</v>
      </c>
      <c r="L214" s="166">
        <v>0</v>
      </c>
      <c r="M214" s="166">
        <v>0</v>
      </c>
    </row>
    <row r="215" spans="1:13" hidden="1">
      <c r="A215" s="165" t="s">
        <v>739</v>
      </c>
      <c r="B215" s="165" t="s">
        <v>1639</v>
      </c>
      <c r="C215" s="165" t="s">
        <v>582</v>
      </c>
      <c r="D215" s="165" t="s">
        <v>398</v>
      </c>
      <c r="E215" s="165" t="s">
        <v>399</v>
      </c>
      <c r="F215" s="165" t="s">
        <v>1640</v>
      </c>
      <c r="G215" s="165" t="s">
        <v>400</v>
      </c>
      <c r="H215" s="166">
        <v>0</v>
      </c>
      <c r="I215" s="166">
        <v>0</v>
      </c>
      <c r="J215" s="166">
        <v>570</v>
      </c>
      <c r="K215" s="166">
        <v>19</v>
      </c>
      <c r="L215" s="166">
        <v>0</v>
      </c>
      <c r="M215" s="166">
        <v>0</v>
      </c>
    </row>
    <row r="216" spans="1:13" hidden="1">
      <c r="A216" s="165" t="s">
        <v>739</v>
      </c>
      <c r="B216" s="165" t="s">
        <v>2129</v>
      </c>
      <c r="C216" s="165" t="s">
        <v>582</v>
      </c>
      <c r="D216" s="165" t="s">
        <v>398</v>
      </c>
      <c r="E216" s="165" t="s">
        <v>399</v>
      </c>
      <c r="F216" s="165" t="s">
        <v>2130</v>
      </c>
      <c r="G216" s="165" t="s">
        <v>400</v>
      </c>
      <c r="H216" s="166">
        <v>12270</v>
      </c>
      <c r="I216" s="166">
        <v>409</v>
      </c>
      <c r="J216" s="166">
        <v>0</v>
      </c>
      <c r="K216" s="166">
        <v>0</v>
      </c>
      <c r="L216" s="166">
        <v>12270</v>
      </c>
      <c r="M216" s="166">
        <v>409</v>
      </c>
    </row>
    <row r="217" spans="1:13" hidden="1">
      <c r="A217" s="165" t="s">
        <v>739</v>
      </c>
      <c r="B217" s="165" t="s">
        <v>2131</v>
      </c>
      <c r="C217" s="165" t="s">
        <v>582</v>
      </c>
      <c r="D217" s="165" t="s">
        <v>398</v>
      </c>
      <c r="E217" s="165" t="s">
        <v>399</v>
      </c>
      <c r="F217" s="165" t="s">
        <v>2132</v>
      </c>
      <c r="G217" s="165" t="s">
        <v>400</v>
      </c>
      <c r="H217" s="166">
        <v>33510</v>
      </c>
      <c r="I217" s="166">
        <v>1117</v>
      </c>
      <c r="J217" s="166">
        <v>0</v>
      </c>
      <c r="K217" s="166">
        <v>0</v>
      </c>
      <c r="L217" s="166">
        <v>33510</v>
      </c>
      <c r="M217" s="166">
        <v>1117</v>
      </c>
    </row>
    <row r="218" spans="1:13" hidden="1">
      <c r="A218" s="165" t="s">
        <v>742</v>
      </c>
      <c r="B218" s="165" t="s">
        <v>743</v>
      </c>
      <c r="C218" s="165" t="s">
        <v>744</v>
      </c>
      <c r="D218" s="165" t="s">
        <v>398</v>
      </c>
      <c r="E218" s="165" t="s">
        <v>399</v>
      </c>
      <c r="F218" s="165" t="s">
        <v>745</v>
      </c>
      <c r="G218" s="165" t="s">
        <v>400</v>
      </c>
      <c r="H218" s="166">
        <v>0</v>
      </c>
      <c r="I218" s="166">
        <v>0</v>
      </c>
      <c r="J218" s="166">
        <v>0</v>
      </c>
      <c r="K218" s="166">
        <v>0</v>
      </c>
      <c r="L218" s="166">
        <v>8400</v>
      </c>
      <c r="M218" s="166">
        <v>350</v>
      </c>
    </row>
    <row r="219" spans="1:13" hidden="1">
      <c r="A219" s="165" t="s">
        <v>746</v>
      </c>
      <c r="B219" s="165" t="s">
        <v>747</v>
      </c>
      <c r="C219" s="165" t="s">
        <v>748</v>
      </c>
      <c r="D219" s="165" t="s">
        <v>398</v>
      </c>
      <c r="E219" s="165" t="s">
        <v>399</v>
      </c>
      <c r="F219" s="165" t="s">
        <v>749</v>
      </c>
      <c r="G219" s="165" t="s">
        <v>400</v>
      </c>
      <c r="H219" s="166">
        <v>0</v>
      </c>
      <c r="I219" s="166">
        <v>0</v>
      </c>
      <c r="J219" s="166">
        <v>0</v>
      </c>
      <c r="K219" s="166">
        <v>0</v>
      </c>
      <c r="L219" s="166">
        <v>14280</v>
      </c>
      <c r="M219" s="166">
        <v>595</v>
      </c>
    </row>
    <row r="220" spans="1:13" hidden="1">
      <c r="A220" s="165" t="s">
        <v>750</v>
      </c>
      <c r="B220" s="165" t="s">
        <v>751</v>
      </c>
      <c r="C220" s="165" t="s">
        <v>752</v>
      </c>
      <c r="D220" s="165" t="s">
        <v>398</v>
      </c>
      <c r="E220" s="165" t="s">
        <v>399</v>
      </c>
      <c r="F220" s="165" t="s">
        <v>753</v>
      </c>
      <c r="G220" s="165" t="s">
        <v>400</v>
      </c>
      <c r="H220" s="166">
        <v>0</v>
      </c>
      <c r="I220" s="166">
        <v>0</v>
      </c>
      <c r="J220" s="166">
        <v>510</v>
      </c>
      <c r="K220" s="166">
        <v>17</v>
      </c>
      <c r="L220" s="166">
        <v>4170</v>
      </c>
      <c r="M220" s="166">
        <v>139</v>
      </c>
    </row>
    <row r="221" spans="1:13" hidden="1">
      <c r="A221" s="165" t="s">
        <v>754</v>
      </c>
      <c r="B221" s="165" t="s">
        <v>755</v>
      </c>
      <c r="C221" s="165" t="s">
        <v>756</v>
      </c>
      <c r="D221" s="165" t="s">
        <v>398</v>
      </c>
      <c r="E221" s="165" t="s">
        <v>399</v>
      </c>
      <c r="F221" s="165" t="s">
        <v>526</v>
      </c>
      <c r="G221" s="165" t="s">
        <v>400</v>
      </c>
      <c r="H221" s="166">
        <v>0</v>
      </c>
      <c r="I221" s="166">
        <v>0</v>
      </c>
      <c r="J221" s="166">
        <v>0</v>
      </c>
      <c r="K221" s="166">
        <v>0</v>
      </c>
      <c r="L221" s="166">
        <v>3450</v>
      </c>
      <c r="M221" s="166">
        <v>115</v>
      </c>
    </row>
    <row r="222" spans="1:13" hidden="1">
      <c r="A222" s="165" t="s">
        <v>759</v>
      </c>
      <c r="B222" s="165" t="s">
        <v>760</v>
      </c>
      <c r="C222" s="165" t="s">
        <v>761</v>
      </c>
      <c r="D222" s="165" t="s">
        <v>398</v>
      </c>
      <c r="E222" s="165" t="s">
        <v>405</v>
      </c>
      <c r="F222" s="165" t="s">
        <v>762</v>
      </c>
      <c r="G222" s="165" t="s">
        <v>400</v>
      </c>
      <c r="H222" s="166">
        <v>0</v>
      </c>
      <c r="I222" s="166">
        <v>0</v>
      </c>
      <c r="J222" s="166">
        <v>0</v>
      </c>
      <c r="K222" s="166">
        <v>0</v>
      </c>
      <c r="L222" s="166">
        <v>150</v>
      </c>
      <c r="M222" s="166">
        <v>5</v>
      </c>
    </row>
    <row r="223" spans="1:13" hidden="1">
      <c r="A223" s="165" t="s">
        <v>759</v>
      </c>
      <c r="B223" s="165" t="s">
        <v>760</v>
      </c>
      <c r="C223" s="165" t="s">
        <v>761</v>
      </c>
      <c r="D223" s="165" t="s">
        <v>398</v>
      </c>
      <c r="E223" s="165" t="s">
        <v>399</v>
      </c>
      <c r="F223" s="165" t="s">
        <v>762</v>
      </c>
      <c r="G223" s="165" t="s">
        <v>400</v>
      </c>
      <c r="H223" s="166">
        <v>0</v>
      </c>
      <c r="I223" s="166">
        <v>0</v>
      </c>
      <c r="J223" s="166">
        <v>210</v>
      </c>
      <c r="K223" s="166">
        <v>7</v>
      </c>
      <c r="L223" s="166">
        <v>5520</v>
      </c>
      <c r="M223" s="166">
        <v>184</v>
      </c>
    </row>
    <row r="224" spans="1:13" hidden="1">
      <c r="A224" s="165" t="s">
        <v>750</v>
      </c>
      <c r="B224" s="165" t="s">
        <v>763</v>
      </c>
      <c r="C224" s="165" t="s">
        <v>752</v>
      </c>
      <c r="D224" s="165" t="s">
        <v>398</v>
      </c>
      <c r="E224" s="165" t="s">
        <v>399</v>
      </c>
      <c r="F224" s="165" t="s">
        <v>416</v>
      </c>
      <c r="G224" s="165" t="s">
        <v>400</v>
      </c>
      <c r="H224" s="166">
        <v>0</v>
      </c>
      <c r="I224" s="166">
        <v>0</v>
      </c>
      <c r="J224" s="166">
        <v>0</v>
      </c>
      <c r="K224" s="166">
        <v>0</v>
      </c>
      <c r="L224" s="166">
        <v>9630</v>
      </c>
      <c r="M224" s="166">
        <v>321</v>
      </c>
    </row>
    <row r="225" spans="1:13" hidden="1">
      <c r="A225" s="165" t="s">
        <v>764</v>
      </c>
      <c r="B225" s="165" t="s">
        <v>765</v>
      </c>
      <c r="C225" s="165" t="s">
        <v>766</v>
      </c>
      <c r="D225" s="165" t="s">
        <v>398</v>
      </c>
      <c r="E225" s="165" t="s">
        <v>399</v>
      </c>
      <c r="F225" s="165" t="s">
        <v>560</v>
      </c>
      <c r="G225" s="165" t="s">
        <v>400</v>
      </c>
      <c r="H225" s="166">
        <v>0</v>
      </c>
      <c r="I225" s="166">
        <v>0</v>
      </c>
      <c r="J225" s="166">
        <v>0</v>
      </c>
      <c r="K225" s="166">
        <v>0</v>
      </c>
      <c r="L225" s="166">
        <v>3900</v>
      </c>
      <c r="M225" s="166">
        <v>130</v>
      </c>
    </row>
    <row r="226" spans="1:13" hidden="1">
      <c r="A226" s="165" t="s">
        <v>764</v>
      </c>
      <c r="B226" s="165" t="s">
        <v>769</v>
      </c>
      <c r="C226" s="165" t="s">
        <v>766</v>
      </c>
      <c r="D226" s="165" t="s">
        <v>398</v>
      </c>
      <c r="E226" s="165" t="s">
        <v>399</v>
      </c>
      <c r="F226" s="165" t="s">
        <v>560</v>
      </c>
      <c r="G226" s="165" t="s">
        <v>400</v>
      </c>
      <c r="H226" s="166">
        <v>0</v>
      </c>
      <c r="I226" s="166">
        <v>0</v>
      </c>
      <c r="J226" s="166">
        <v>0</v>
      </c>
      <c r="K226" s="166">
        <v>0</v>
      </c>
      <c r="L226" s="166">
        <v>3330</v>
      </c>
      <c r="M226" s="166">
        <v>111</v>
      </c>
    </row>
    <row r="227" spans="1:13" hidden="1">
      <c r="A227" s="165" t="s">
        <v>764</v>
      </c>
      <c r="B227" s="165" t="s">
        <v>770</v>
      </c>
      <c r="C227" s="165" t="s">
        <v>766</v>
      </c>
      <c r="D227" s="165" t="s">
        <v>398</v>
      </c>
      <c r="E227" s="165" t="s">
        <v>399</v>
      </c>
      <c r="F227" s="165" t="s">
        <v>560</v>
      </c>
      <c r="G227" s="165" t="s">
        <v>400</v>
      </c>
      <c r="H227" s="166">
        <v>0</v>
      </c>
      <c r="I227" s="166">
        <v>0</v>
      </c>
      <c r="J227" s="166">
        <v>0</v>
      </c>
      <c r="K227" s="166">
        <v>0</v>
      </c>
      <c r="L227" s="166">
        <v>3990</v>
      </c>
      <c r="M227" s="166">
        <v>133</v>
      </c>
    </row>
    <row r="228" spans="1:13" hidden="1">
      <c r="A228" s="165" t="s">
        <v>771</v>
      </c>
      <c r="B228" s="165" t="s">
        <v>772</v>
      </c>
      <c r="C228" s="165" t="s">
        <v>773</v>
      </c>
      <c r="D228" s="165" t="s">
        <v>398</v>
      </c>
      <c r="E228" s="165" t="s">
        <v>399</v>
      </c>
      <c r="F228" s="165" t="s">
        <v>774</v>
      </c>
      <c r="G228" s="165" t="s">
        <v>400</v>
      </c>
      <c r="H228" s="166">
        <v>0</v>
      </c>
      <c r="I228" s="166">
        <v>0</v>
      </c>
      <c r="J228" s="166">
        <v>0</v>
      </c>
      <c r="K228" s="166">
        <v>0</v>
      </c>
      <c r="L228" s="166">
        <v>4260</v>
      </c>
      <c r="M228" s="166">
        <v>142</v>
      </c>
    </row>
    <row r="229" spans="1:13" hidden="1">
      <c r="A229" s="165" t="s">
        <v>742</v>
      </c>
      <c r="B229" s="165" t="s">
        <v>775</v>
      </c>
      <c r="C229" s="165" t="s">
        <v>744</v>
      </c>
      <c r="D229" s="165" t="s">
        <v>398</v>
      </c>
      <c r="E229" s="165" t="s">
        <v>399</v>
      </c>
      <c r="F229" s="165" t="s">
        <v>745</v>
      </c>
      <c r="G229" s="165" t="s">
        <v>400</v>
      </c>
      <c r="H229" s="166">
        <v>0</v>
      </c>
      <c r="I229" s="166">
        <v>0</v>
      </c>
      <c r="J229" s="166">
        <v>0</v>
      </c>
      <c r="K229" s="166">
        <v>0</v>
      </c>
      <c r="L229" s="166">
        <v>4080</v>
      </c>
      <c r="M229" s="166">
        <v>170</v>
      </c>
    </row>
    <row r="230" spans="1:13" hidden="1">
      <c r="A230" s="165" t="s">
        <v>764</v>
      </c>
      <c r="B230" s="165" t="s">
        <v>776</v>
      </c>
      <c r="C230" s="165" t="s">
        <v>766</v>
      </c>
      <c r="D230" s="165" t="s">
        <v>398</v>
      </c>
      <c r="E230" s="165" t="s">
        <v>399</v>
      </c>
      <c r="F230" s="165" t="s">
        <v>560</v>
      </c>
      <c r="G230" s="165" t="s">
        <v>400</v>
      </c>
      <c r="H230" s="166">
        <v>0</v>
      </c>
      <c r="I230" s="166">
        <v>0</v>
      </c>
      <c r="J230" s="166">
        <v>0</v>
      </c>
      <c r="K230" s="166">
        <v>0</v>
      </c>
      <c r="L230" s="166">
        <v>3900</v>
      </c>
      <c r="M230" s="166">
        <v>130</v>
      </c>
    </row>
    <row r="231" spans="1:13" hidden="1">
      <c r="A231" s="165" t="s">
        <v>764</v>
      </c>
      <c r="B231" s="165" t="s">
        <v>777</v>
      </c>
      <c r="C231" s="165" t="s">
        <v>766</v>
      </c>
      <c r="D231" s="165" t="s">
        <v>398</v>
      </c>
      <c r="E231" s="165" t="s">
        <v>399</v>
      </c>
      <c r="F231" s="165" t="s">
        <v>560</v>
      </c>
      <c r="G231" s="165" t="s">
        <v>400</v>
      </c>
      <c r="H231" s="166">
        <v>0</v>
      </c>
      <c r="I231" s="166">
        <v>0</v>
      </c>
      <c r="J231" s="166">
        <v>0</v>
      </c>
      <c r="K231" s="166">
        <v>0</v>
      </c>
      <c r="L231" s="166">
        <v>4440</v>
      </c>
      <c r="M231" s="166">
        <v>148</v>
      </c>
    </row>
    <row r="232" spans="1:13" hidden="1">
      <c r="A232" s="165" t="s">
        <v>746</v>
      </c>
      <c r="B232" s="165" t="s">
        <v>779</v>
      </c>
      <c r="C232" s="165" t="s">
        <v>780</v>
      </c>
      <c r="D232" s="165" t="s">
        <v>398</v>
      </c>
      <c r="E232" s="165" t="s">
        <v>399</v>
      </c>
      <c r="F232" s="165" t="s">
        <v>687</v>
      </c>
      <c r="G232" s="165" t="s">
        <v>400</v>
      </c>
      <c r="H232" s="166">
        <v>0</v>
      </c>
      <c r="I232" s="166">
        <v>0</v>
      </c>
      <c r="J232" s="166">
        <v>0</v>
      </c>
      <c r="K232" s="166">
        <v>0</v>
      </c>
      <c r="L232" s="166">
        <v>3120</v>
      </c>
      <c r="M232" s="166">
        <v>130</v>
      </c>
    </row>
    <row r="233" spans="1:13" hidden="1">
      <c r="A233" s="165" t="s">
        <v>781</v>
      </c>
      <c r="B233" s="165" t="s">
        <v>782</v>
      </c>
      <c r="C233" s="165" t="s">
        <v>783</v>
      </c>
      <c r="D233" s="165" t="s">
        <v>398</v>
      </c>
      <c r="E233" s="165" t="s">
        <v>399</v>
      </c>
      <c r="F233" s="165" t="s">
        <v>496</v>
      </c>
      <c r="G233" s="165" t="s">
        <v>400</v>
      </c>
      <c r="H233" s="166">
        <v>0</v>
      </c>
      <c r="I233" s="166">
        <v>0</v>
      </c>
      <c r="J233" s="166">
        <v>0</v>
      </c>
      <c r="K233" s="166">
        <v>0</v>
      </c>
      <c r="L233" s="166">
        <v>1416</v>
      </c>
      <c r="M233" s="166">
        <v>59</v>
      </c>
    </row>
    <row r="234" spans="1:13" hidden="1">
      <c r="A234" s="165" t="s">
        <v>781</v>
      </c>
      <c r="B234" s="165" t="s">
        <v>784</v>
      </c>
      <c r="C234" s="165" t="s">
        <v>785</v>
      </c>
      <c r="D234" s="165" t="s">
        <v>398</v>
      </c>
      <c r="E234" s="165" t="s">
        <v>399</v>
      </c>
      <c r="F234" s="165" t="s">
        <v>410</v>
      </c>
      <c r="G234" s="165" t="s">
        <v>400</v>
      </c>
      <c r="H234" s="166">
        <v>0</v>
      </c>
      <c r="I234" s="166">
        <v>0</v>
      </c>
      <c r="J234" s="166">
        <v>0</v>
      </c>
      <c r="K234" s="166">
        <v>0</v>
      </c>
      <c r="L234" s="166">
        <v>1920</v>
      </c>
      <c r="M234" s="166">
        <v>80</v>
      </c>
    </row>
    <row r="235" spans="1:13" hidden="1">
      <c r="A235" s="165" t="s">
        <v>787</v>
      </c>
      <c r="B235" s="165" t="s">
        <v>788</v>
      </c>
      <c r="C235" s="165" t="s">
        <v>789</v>
      </c>
      <c r="D235" s="165" t="s">
        <v>398</v>
      </c>
      <c r="E235" s="165" t="s">
        <v>399</v>
      </c>
      <c r="F235" s="165" t="s">
        <v>721</v>
      </c>
      <c r="G235" s="165" t="s">
        <v>400</v>
      </c>
      <c r="H235" s="166">
        <v>0</v>
      </c>
      <c r="I235" s="166">
        <v>0</v>
      </c>
      <c r="J235" s="166">
        <v>0</v>
      </c>
      <c r="K235" s="166">
        <v>0</v>
      </c>
      <c r="L235" s="166">
        <v>4368</v>
      </c>
      <c r="M235" s="166">
        <v>182</v>
      </c>
    </row>
    <row r="236" spans="1:13" hidden="1">
      <c r="A236" s="165" t="s">
        <v>764</v>
      </c>
      <c r="B236" s="165" t="s">
        <v>792</v>
      </c>
      <c r="C236" s="165" t="s">
        <v>793</v>
      </c>
      <c r="D236" s="165" t="s">
        <v>398</v>
      </c>
      <c r="E236" s="165" t="s">
        <v>405</v>
      </c>
      <c r="F236" s="165" t="s">
        <v>654</v>
      </c>
      <c r="G236" s="165" t="s">
        <v>400</v>
      </c>
      <c r="H236" s="166">
        <v>95</v>
      </c>
      <c r="I236" s="166">
        <v>7</v>
      </c>
      <c r="J236" s="166">
        <v>95</v>
      </c>
      <c r="K236" s="166">
        <v>7</v>
      </c>
      <c r="L236" s="166">
        <v>0</v>
      </c>
      <c r="M236" s="166">
        <v>0</v>
      </c>
    </row>
    <row r="237" spans="1:13" hidden="1">
      <c r="A237" s="165" t="s">
        <v>764</v>
      </c>
      <c r="B237" s="165" t="s">
        <v>792</v>
      </c>
      <c r="C237" s="165" t="s">
        <v>793</v>
      </c>
      <c r="D237" s="165" t="s">
        <v>398</v>
      </c>
      <c r="E237" s="165" t="s">
        <v>399</v>
      </c>
      <c r="F237" s="165" t="s">
        <v>654</v>
      </c>
      <c r="G237" s="165" t="s">
        <v>400</v>
      </c>
      <c r="H237" s="166">
        <v>-120</v>
      </c>
      <c r="I237" s="166">
        <v>-4</v>
      </c>
      <c r="J237" s="166">
        <v>30</v>
      </c>
      <c r="K237" s="166">
        <v>1</v>
      </c>
      <c r="L237" s="166">
        <v>15210</v>
      </c>
      <c r="M237" s="166">
        <v>507</v>
      </c>
    </row>
    <row r="238" spans="1:13" hidden="1">
      <c r="A238" s="165" t="s">
        <v>764</v>
      </c>
      <c r="B238" s="165" t="s">
        <v>794</v>
      </c>
      <c r="C238" s="165" t="s">
        <v>793</v>
      </c>
      <c r="D238" s="165" t="s">
        <v>398</v>
      </c>
      <c r="E238" s="165" t="s">
        <v>399</v>
      </c>
      <c r="F238" s="165" t="s">
        <v>795</v>
      </c>
      <c r="G238" s="165" t="s">
        <v>400</v>
      </c>
      <c r="H238" s="166">
        <v>0</v>
      </c>
      <c r="I238" s="166">
        <v>0</v>
      </c>
      <c r="J238" s="166">
        <v>0</v>
      </c>
      <c r="K238" s="166">
        <v>0</v>
      </c>
      <c r="L238" s="166">
        <v>4020</v>
      </c>
      <c r="M238" s="166">
        <v>134</v>
      </c>
    </row>
    <row r="239" spans="1:13" hidden="1">
      <c r="A239" s="165" t="s">
        <v>787</v>
      </c>
      <c r="B239" s="165" t="s">
        <v>1239</v>
      </c>
      <c r="C239" s="165" t="s">
        <v>789</v>
      </c>
      <c r="D239" s="165" t="s">
        <v>398</v>
      </c>
      <c r="E239" s="165" t="s">
        <v>399</v>
      </c>
      <c r="F239" s="165" t="s">
        <v>721</v>
      </c>
      <c r="G239" s="165" t="s">
        <v>400</v>
      </c>
      <c r="H239" s="166">
        <v>0</v>
      </c>
      <c r="I239" s="166">
        <v>0</v>
      </c>
      <c r="J239" s="166">
        <v>984</v>
      </c>
      <c r="K239" s="166">
        <v>41</v>
      </c>
      <c r="L239" s="166">
        <v>0</v>
      </c>
      <c r="M239" s="166">
        <v>0</v>
      </c>
    </row>
    <row r="240" spans="1:13" hidden="1">
      <c r="A240" s="165" t="s">
        <v>787</v>
      </c>
      <c r="B240" s="165" t="s">
        <v>799</v>
      </c>
      <c r="C240" s="165" t="s">
        <v>789</v>
      </c>
      <c r="D240" s="165" t="s">
        <v>398</v>
      </c>
      <c r="E240" s="165" t="s">
        <v>399</v>
      </c>
      <c r="F240" s="165" t="s">
        <v>721</v>
      </c>
      <c r="G240" s="165" t="s">
        <v>400</v>
      </c>
      <c r="H240" s="166">
        <v>0</v>
      </c>
      <c r="I240" s="166">
        <v>0</v>
      </c>
      <c r="J240" s="166">
        <v>0</v>
      </c>
      <c r="K240" s="166">
        <v>0</v>
      </c>
      <c r="L240" s="166">
        <v>1080</v>
      </c>
      <c r="M240" s="166">
        <v>45</v>
      </c>
    </row>
    <row r="241" spans="1:13" hidden="1">
      <c r="A241" s="165" t="s">
        <v>787</v>
      </c>
      <c r="B241" s="165" t="s">
        <v>800</v>
      </c>
      <c r="C241" s="165" t="s">
        <v>789</v>
      </c>
      <c r="D241" s="165" t="s">
        <v>398</v>
      </c>
      <c r="E241" s="165" t="s">
        <v>399</v>
      </c>
      <c r="F241" s="165" t="s">
        <v>801</v>
      </c>
      <c r="G241" s="165" t="s">
        <v>400</v>
      </c>
      <c r="H241" s="166">
        <v>0</v>
      </c>
      <c r="I241" s="166">
        <v>0</v>
      </c>
      <c r="J241" s="166">
        <v>0</v>
      </c>
      <c r="K241" s="166">
        <v>0</v>
      </c>
      <c r="L241" s="166">
        <v>3792</v>
      </c>
      <c r="M241" s="166">
        <v>158</v>
      </c>
    </row>
    <row r="242" spans="1:13" hidden="1">
      <c r="A242" s="165" t="s">
        <v>746</v>
      </c>
      <c r="B242" s="165" t="s">
        <v>1603</v>
      </c>
      <c r="C242" s="165" t="s">
        <v>790</v>
      </c>
      <c r="D242" s="165" t="s">
        <v>398</v>
      </c>
      <c r="E242" s="165" t="s">
        <v>399</v>
      </c>
      <c r="F242" s="165" t="s">
        <v>539</v>
      </c>
      <c r="G242" s="165" t="s">
        <v>400</v>
      </c>
      <c r="H242" s="166">
        <v>0</v>
      </c>
      <c r="I242" s="166">
        <v>0</v>
      </c>
      <c r="J242" s="166">
        <v>0</v>
      </c>
      <c r="K242" s="166">
        <v>0</v>
      </c>
      <c r="L242" s="166">
        <v>4560</v>
      </c>
      <c r="M242" s="166">
        <v>152</v>
      </c>
    </row>
    <row r="243" spans="1:13" hidden="1">
      <c r="A243" s="165" t="s">
        <v>759</v>
      </c>
      <c r="B243" s="165" t="s">
        <v>803</v>
      </c>
      <c r="C243" s="165" t="s">
        <v>761</v>
      </c>
      <c r="D243" s="165" t="s">
        <v>398</v>
      </c>
      <c r="E243" s="165" t="s">
        <v>405</v>
      </c>
      <c r="F243" s="165" t="s">
        <v>804</v>
      </c>
      <c r="G243" s="165" t="s">
        <v>400</v>
      </c>
      <c r="H243" s="166">
        <v>0</v>
      </c>
      <c r="I243" s="166">
        <v>0</v>
      </c>
      <c r="J243" s="166">
        <v>48</v>
      </c>
      <c r="K243" s="166">
        <v>2</v>
      </c>
      <c r="L243" s="166">
        <v>0</v>
      </c>
      <c r="M243" s="166">
        <v>0</v>
      </c>
    </row>
    <row r="244" spans="1:13" hidden="1">
      <c r="A244" s="165" t="s">
        <v>759</v>
      </c>
      <c r="B244" s="165" t="s">
        <v>803</v>
      </c>
      <c r="C244" s="165" t="s">
        <v>761</v>
      </c>
      <c r="D244" s="165" t="s">
        <v>398</v>
      </c>
      <c r="E244" s="165" t="s">
        <v>399</v>
      </c>
      <c r="F244" s="165" t="s">
        <v>804</v>
      </c>
      <c r="G244" s="165" t="s">
        <v>400</v>
      </c>
      <c r="H244" s="166">
        <v>0</v>
      </c>
      <c r="I244" s="166">
        <v>0</v>
      </c>
      <c r="J244" s="166">
        <v>2352</v>
      </c>
      <c r="K244" s="166">
        <v>98</v>
      </c>
      <c r="L244" s="166">
        <v>9792</v>
      </c>
      <c r="M244" s="166">
        <v>408</v>
      </c>
    </row>
    <row r="245" spans="1:13" hidden="1">
      <c r="A245" s="165" t="s">
        <v>787</v>
      </c>
      <c r="B245" s="165" t="s">
        <v>805</v>
      </c>
      <c r="C245" s="165" t="s">
        <v>789</v>
      </c>
      <c r="D245" s="165" t="s">
        <v>398</v>
      </c>
      <c r="E245" s="165" t="s">
        <v>399</v>
      </c>
      <c r="F245" s="165" t="s">
        <v>721</v>
      </c>
      <c r="G245" s="165" t="s">
        <v>400</v>
      </c>
      <c r="H245" s="166">
        <v>0</v>
      </c>
      <c r="I245" s="166">
        <v>0</v>
      </c>
      <c r="J245" s="166">
        <v>5352</v>
      </c>
      <c r="K245" s="166">
        <v>223</v>
      </c>
      <c r="L245" s="166">
        <v>0</v>
      </c>
      <c r="M245" s="166">
        <v>0</v>
      </c>
    </row>
    <row r="246" spans="1:13" hidden="1">
      <c r="A246" s="165" t="s">
        <v>787</v>
      </c>
      <c r="B246" s="165" t="s">
        <v>807</v>
      </c>
      <c r="C246" s="165" t="s">
        <v>789</v>
      </c>
      <c r="D246" s="165" t="s">
        <v>398</v>
      </c>
      <c r="E246" s="165" t="s">
        <v>399</v>
      </c>
      <c r="F246" s="165" t="s">
        <v>721</v>
      </c>
      <c r="G246" s="165" t="s">
        <v>400</v>
      </c>
      <c r="H246" s="166">
        <v>0</v>
      </c>
      <c r="I246" s="166">
        <v>0</v>
      </c>
      <c r="J246" s="166">
        <v>0</v>
      </c>
      <c r="K246" s="166">
        <v>0</v>
      </c>
      <c r="L246" s="166">
        <v>4584</v>
      </c>
      <c r="M246" s="166">
        <v>191</v>
      </c>
    </row>
    <row r="247" spans="1:13" hidden="1">
      <c r="A247" s="165" t="s">
        <v>757</v>
      </c>
      <c r="B247" s="165" t="s">
        <v>808</v>
      </c>
      <c r="C247" s="165" t="s">
        <v>758</v>
      </c>
      <c r="D247" s="165" t="s">
        <v>398</v>
      </c>
      <c r="E247" s="165" t="s">
        <v>399</v>
      </c>
      <c r="F247" s="165" t="s">
        <v>806</v>
      </c>
      <c r="G247" s="165" t="s">
        <v>527</v>
      </c>
      <c r="H247" s="166">
        <v>0</v>
      </c>
      <c r="I247" s="166">
        <v>0</v>
      </c>
      <c r="J247" s="166">
        <v>0</v>
      </c>
      <c r="K247" s="166">
        <v>0</v>
      </c>
      <c r="L247" s="166">
        <v>6400</v>
      </c>
      <c r="M247" s="166">
        <v>16</v>
      </c>
    </row>
    <row r="248" spans="1:13" hidden="1">
      <c r="A248" s="165" t="s">
        <v>771</v>
      </c>
      <c r="B248" s="165" t="s">
        <v>809</v>
      </c>
      <c r="C248" s="165" t="s">
        <v>773</v>
      </c>
      <c r="D248" s="165" t="s">
        <v>398</v>
      </c>
      <c r="E248" s="165" t="s">
        <v>399</v>
      </c>
      <c r="F248" s="165" t="s">
        <v>796</v>
      </c>
      <c r="G248" s="165" t="s">
        <v>400</v>
      </c>
      <c r="H248" s="166">
        <v>0</v>
      </c>
      <c r="I248" s="166">
        <v>0</v>
      </c>
      <c r="J248" s="166">
        <v>30</v>
      </c>
      <c r="K248" s="166">
        <v>1</v>
      </c>
      <c r="L248" s="166">
        <v>6390</v>
      </c>
      <c r="M248" s="166">
        <v>213</v>
      </c>
    </row>
    <row r="249" spans="1:13" hidden="1">
      <c r="A249" s="165" t="s">
        <v>764</v>
      </c>
      <c r="B249" s="165" t="s">
        <v>810</v>
      </c>
      <c r="C249" s="165" t="s">
        <v>811</v>
      </c>
      <c r="D249" s="165" t="s">
        <v>398</v>
      </c>
      <c r="E249" s="165" t="s">
        <v>405</v>
      </c>
      <c r="F249" s="165" t="s">
        <v>526</v>
      </c>
      <c r="G249" s="165" t="s">
        <v>400</v>
      </c>
      <c r="H249" s="166">
        <v>0</v>
      </c>
      <c r="I249" s="166">
        <v>0</v>
      </c>
      <c r="J249" s="166">
        <v>0</v>
      </c>
      <c r="K249" s="166">
        <v>0</v>
      </c>
      <c r="L249" s="166">
        <v>90</v>
      </c>
      <c r="M249" s="166">
        <v>3</v>
      </c>
    </row>
    <row r="250" spans="1:13" hidden="1">
      <c r="A250" s="165" t="s">
        <v>746</v>
      </c>
      <c r="B250" s="165" t="s">
        <v>1264</v>
      </c>
      <c r="C250" s="165" t="s">
        <v>790</v>
      </c>
      <c r="D250" s="165" t="s">
        <v>398</v>
      </c>
      <c r="E250" s="165" t="s">
        <v>405</v>
      </c>
      <c r="F250" s="165" t="s">
        <v>544</v>
      </c>
      <c r="G250" s="165" t="s">
        <v>400</v>
      </c>
      <c r="H250" s="166">
        <v>0</v>
      </c>
      <c r="I250" s="166">
        <v>0</v>
      </c>
      <c r="J250" s="166">
        <v>0</v>
      </c>
      <c r="K250" s="166">
        <v>0</v>
      </c>
      <c r="L250" s="166">
        <v>90</v>
      </c>
      <c r="M250" s="166">
        <v>3</v>
      </c>
    </row>
    <row r="251" spans="1:13" hidden="1">
      <c r="A251" s="165" t="s">
        <v>746</v>
      </c>
      <c r="B251" s="165" t="s">
        <v>1264</v>
      </c>
      <c r="C251" s="165" t="s">
        <v>790</v>
      </c>
      <c r="D251" s="165" t="s">
        <v>398</v>
      </c>
      <c r="E251" s="165" t="s">
        <v>399</v>
      </c>
      <c r="F251" s="165" t="s">
        <v>544</v>
      </c>
      <c r="G251" s="165" t="s">
        <v>400</v>
      </c>
      <c r="H251" s="166">
        <v>0</v>
      </c>
      <c r="I251" s="166">
        <v>0</v>
      </c>
      <c r="J251" s="166">
        <v>0</v>
      </c>
      <c r="K251" s="166">
        <v>0</v>
      </c>
      <c r="L251" s="166">
        <v>510</v>
      </c>
      <c r="M251" s="166">
        <v>17</v>
      </c>
    </row>
    <row r="252" spans="1:13" hidden="1">
      <c r="A252" s="165" t="s">
        <v>1265</v>
      </c>
      <c r="B252" s="165" t="s">
        <v>1266</v>
      </c>
      <c r="C252" s="165" t="s">
        <v>767</v>
      </c>
      <c r="D252" s="165" t="s">
        <v>398</v>
      </c>
      <c r="E252" s="165" t="s">
        <v>399</v>
      </c>
      <c r="F252" s="165" t="s">
        <v>1267</v>
      </c>
      <c r="G252" s="165" t="s">
        <v>400</v>
      </c>
      <c r="H252" s="166">
        <v>0</v>
      </c>
      <c r="I252" s="166">
        <v>0</v>
      </c>
      <c r="J252" s="166">
        <v>3000</v>
      </c>
      <c r="K252" s="166">
        <v>100</v>
      </c>
      <c r="L252" s="166">
        <v>12150</v>
      </c>
      <c r="M252" s="166">
        <v>405</v>
      </c>
    </row>
    <row r="253" spans="1:13" hidden="1">
      <c r="A253" s="165" t="s">
        <v>757</v>
      </c>
      <c r="B253" s="165" t="s">
        <v>1278</v>
      </c>
      <c r="C253" s="165" t="s">
        <v>758</v>
      </c>
      <c r="D253" s="165" t="s">
        <v>398</v>
      </c>
      <c r="E253" s="165" t="s">
        <v>405</v>
      </c>
      <c r="F253" s="165" t="s">
        <v>806</v>
      </c>
      <c r="G253" s="165" t="s">
        <v>400</v>
      </c>
      <c r="H253" s="166">
        <v>0</v>
      </c>
      <c r="I253" s="166">
        <v>0</v>
      </c>
      <c r="J253" s="166">
        <v>0</v>
      </c>
      <c r="K253" s="166">
        <v>0</v>
      </c>
      <c r="L253" s="166">
        <v>30</v>
      </c>
      <c r="M253" s="166">
        <v>1</v>
      </c>
    </row>
    <row r="254" spans="1:13" hidden="1">
      <c r="A254" s="165" t="s">
        <v>757</v>
      </c>
      <c r="B254" s="165" t="s">
        <v>1278</v>
      </c>
      <c r="C254" s="165" t="s">
        <v>758</v>
      </c>
      <c r="D254" s="165" t="s">
        <v>398</v>
      </c>
      <c r="E254" s="165" t="s">
        <v>405</v>
      </c>
      <c r="F254" s="165" t="s">
        <v>806</v>
      </c>
      <c r="G254" s="165" t="s">
        <v>527</v>
      </c>
      <c r="H254" s="166">
        <v>0</v>
      </c>
      <c r="I254" s="166">
        <v>0</v>
      </c>
      <c r="J254" s="166">
        <v>400</v>
      </c>
      <c r="K254" s="166">
        <v>1</v>
      </c>
      <c r="L254" s="166">
        <v>0</v>
      </c>
      <c r="M254" s="166">
        <v>0</v>
      </c>
    </row>
    <row r="255" spans="1:13" hidden="1">
      <c r="A255" s="165" t="s">
        <v>757</v>
      </c>
      <c r="B255" s="165" t="s">
        <v>1278</v>
      </c>
      <c r="C255" s="165" t="s">
        <v>758</v>
      </c>
      <c r="D255" s="165" t="s">
        <v>398</v>
      </c>
      <c r="E255" s="165" t="s">
        <v>399</v>
      </c>
      <c r="F255" s="165" t="s">
        <v>806</v>
      </c>
      <c r="G255" s="165" t="s">
        <v>400</v>
      </c>
      <c r="H255" s="166">
        <v>0</v>
      </c>
      <c r="I255" s="166">
        <v>0</v>
      </c>
      <c r="J255" s="166">
        <v>1380</v>
      </c>
      <c r="K255" s="166">
        <v>46</v>
      </c>
      <c r="L255" s="166">
        <v>6210</v>
      </c>
      <c r="M255" s="166">
        <v>207</v>
      </c>
    </row>
    <row r="256" spans="1:13" hidden="1">
      <c r="A256" s="165" t="s">
        <v>764</v>
      </c>
      <c r="B256" s="165" t="s">
        <v>1372</v>
      </c>
      <c r="C256" s="165" t="s">
        <v>791</v>
      </c>
      <c r="D256" s="165" t="s">
        <v>398</v>
      </c>
      <c r="E256" s="165" t="s">
        <v>399</v>
      </c>
      <c r="F256" s="165" t="s">
        <v>797</v>
      </c>
      <c r="G256" s="165" t="s">
        <v>400</v>
      </c>
      <c r="H256" s="166">
        <v>0</v>
      </c>
      <c r="I256" s="166">
        <v>0</v>
      </c>
      <c r="J256" s="166">
        <v>0</v>
      </c>
      <c r="K256" s="166">
        <v>0</v>
      </c>
      <c r="L256" s="166">
        <v>2760</v>
      </c>
      <c r="M256" s="166">
        <v>92</v>
      </c>
    </row>
    <row r="257" spans="1:13" hidden="1">
      <c r="A257" s="165" t="s">
        <v>787</v>
      </c>
      <c r="B257" s="165" t="s">
        <v>812</v>
      </c>
      <c r="C257" s="165" t="s">
        <v>789</v>
      </c>
      <c r="D257" s="165" t="s">
        <v>398</v>
      </c>
      <c r="E257" s="165" t="s">
        <v>399</v>
      </c>
      <c r="F257" s="165" t="s">
        <v>813</v>
      </c>
      <c r="G257" s="165" t="s">
        <v>400</v>
      </c>
      <c r="H257" s="166">
        <v>0</v>
      </c>
      <c r="I257" s="166">
        <v>0</v>
      </c>
      <c r="J257" s="166">
        <v>0</v>
      </c>
      <c r="K257" s="166">
        <v>0</v>
      </c>
      <c r="L257" s="166">
        <v>3000</v>
      </c>
      <c r="M257" s="166">
        <v>125</v>
      </c>
    </row>
    <row r="258" spans="1:13" hidden="1">
      <c r="A258" s="165" t="s">
        <v>778</v>
      </c>
      <c r="B258" s="165" t="s">
        <v>1432</v>
      </c>
      <c r="C258" s="165" t="s">
        <v>1186</v>
      </c>
      <c r="D258" s="165" t="s">
        <v>398</v>
      </c>
      <c r="E258" s="165" t="s">
        <v>405</v>
      </c>
      <c r="F258" s="165" t="s">
        <v>593</v>
      </c>
      <c r="G258" s="165" t="s">
        <v>400</v>
      </c>
      <c r="H258" s="166">
        <v>0</v>
      </c>
      <c r="I258" s="166">
        <v>0</v>
      </c>
      <c r="J258" s="166">
        <v>0</v>
      </c>
      <c r="K258" s="166">
        <v>0</v>
      </c>
      <c r="L258" s="166">
        <v>24</v>
      </c>
      <c r="M258" s="166">
        <v>1</v>
      </c>
    </row>
    <row r="259" spans="1:13" hidden="1">
      <c r="A259" s="165" t="s">
        <v>778</v>
      </c>
      <c r="B259" s="165" t="s">
        <v>1432</v>
      </c>
      <c r="C259" s="165" t="s">
        <v>1186</v>
      </c>
      <c r="D259" s="165" t="s">
        <v>398</v>
      </c>
      <c r="E259" s="165" t="s">
        <v>399</v>
      </c>
      <c r="F259" s="165" t="s">
        <v>593</v>
      </c>
      <c r="G259" s="165" t="s">
        <v>400</v>
      </c>
      <c r="H259" s="166">
        <v>0</v>
      </c>
      <c r="I259" s="166">
        <v>0</v>
      </c>
      <c r="J259" s="166">
        <v>0</v>
      </c>
      <c r="K259" s="166">
        <v>0</v>
      </c>
      <c r="L259" s="166">
        <v>39840</v>
      </c>
      <c r="M259" s="166">
        <v>1660</v>
      </c>
    </row>
    <row r="260" spans="1:13" hidden="1">
      <c r="A260" s="165" t="s">
        <v>787</v>
      </c>
      <c r="B260" s="165" t="s">
        <v>1433</v>
      </c>
      <c r="C260" s="165" t="s">
        <v>789</v>
      </c>
      <c r="D260" s="165" t="s">
        <v>398</v>
      </c>
      <c r="E260" s="165" t="s">
        <v>405</v>
      </c>
      <c r="F260" s="165" t="s">
        <v>409</v>
      </c>
      <c r="G260" s="165" t="s">
        <v>400</v>
      </c>
      <c r="H260" s="166">
        <v>0</v>
      </c>
      <c r="I260" s="166">
        <v>0</v>
      </c>
      <c r="J260" s="166">
        <v>24</v>
      </c>
      <c r="K260" s="166">
        <v>1</v>
      </c>
      <c r="L260" s="166">
        <v>96</v>
      </c>
      <c r="M260" s="166">
        <v>4</v>
      </c>
    </row>
    <row r="261" spans="1:13" hidden="1">
      <c r="A261" s="165" t="s">
        <v>787</v>
      </c>
      <c r="B261" s="165" t="s">
        <v>1433</v>
      </c>
      <c r="C261" s="165" t="s">
        <v>789</v>
      </c>
      <c r="D261" s="165" t="s">
        <v>398</v>
      </c>
      <c r="E261" s="165" t="s">
        <v>399</v>
      </c>
      <c r="F261" s="165" t="s">
        <v>409</v>
      </c>
      <c r="G261" s="165" t="s">
        <v>400</v>
      </c>
      <c r="H261" s="166">
        <v>0</v>
      </c>
      <c r="I261" s="166">
        <v>0</v>
      </c>
      <c r="J261" s="166">
        <v>1800</v>
      </c>
      <c r="K261" s="166">
        <v>75</v>
      </c>
      <c r="L261" s="166">
        <v>2544</v>
      </c>
      <c r="M261" s="166">
        <v>106</v>
      </c>
    </row>
    <row r="262" spans="1:13" hidden="1">
      <c r="A262" s="165" t="s">
        <v>787</v>
      </c>
      <c r="B262" s="165" t="s">
        <v>2056</v>
      </c>
      <c r="C262" s="165" t="s">
        <v>789</v>
      </c>
      <c r="D262" s="165" t="s">
        <v>398</v>
      </c>
      <c r="E262" s="165" t="s">
        <v>399</v>
      </c>
      <c r="F262" s="165" t="s">
        <v>721</v>
      </c>
      <c r="G262" s="165" t="s">
        <v>400</v>
      </c>
      <c r="H262" s="166">
        <v>1824</v>
      </c>
      <c r="I262" s="166">
        <v>76</v>
      </c>
      <c r="J262" s="166">
        <v>0</v>
      </c>
      <c r="K262" s="166">
        <v>0</v>
      </c>
      <c r="L262" s="166">
        <v>4824</v>
      </c>
      <c r="M262" s="166">
        <v>201</v>
      </c>
    </row>
    <row r="263" spans="1:13" hidden="1">
      <c r="A263" s="165" t="s">
        <v>764</v>
      </c>
      <c r="B263" s="165" t="s">
        <v>1476</v>
      </c>
      <c r="C263" s="165" t="s">
        <v>1477</v>
      </c>
      <c r="D263" s="165" t="s">
        <v>398</v>
      </c>
      <c r="E263" s="165" t="s">
        <v>405</v>
      </c>
      <c r="F263" s="165" t="s">
        <v>797</v>
      </c>
      <c r="G263" s="165" t="s">
        <v>400</v>
      </c>
      <c r="H263" s="166">
        <v>0</v>
      </c>
      <c r="I263" s="166">
        <v>0</v>
      </c>
      <c r="J263" s="166">
        <v>0</v>
      </c>
      <c r="K263" s="166">
        <v>0</v>
      </c>
      <c r="L263" s="166">
        <v>120</v>
      </c>
      <c r="M263" s="166">
        <v>4</v>
      </c>
    </row>
    <row r="264" spans="1:13" hidden="1">
      <c r="A264" s="165" t="s">
        <v>764</v>
      </c>
      <c r="B264" s="165" t="s">
        <v>1476</v>
      </c>
      <c r="C264" s="165" t="s">
        <v>1477</v>
      </c>
      <c r="D264" s="165" t="s">
        <v>398</v>
      </c>
      <c r="E264" s="165" t="s">
        <v>399</v>
      </c>
      <c r="F264" s="165" t="s">
        <v>797</v>
      </c>
      <c r="G264" s="165" t="s">
        <v>400</v>
      </c>
      <c r="H264" s="166">
        <v>0</v>
      </c>
      <c r="I264" s="166">
        <v>0</v>
      </c>
      <c r="J264" s="166">
        <v>3600</v>
      </c>
      <c r="K264" s="166">
        <v>120</v>
      </c>
      <c r="L264" s="166">
        <v>5400</v>
      </c>
      <c r="M264" s="166">
        <v>180</v>
      </c>
    </row>
    <row r="265" spans="1:13" hidden="1">
      <c r="A265" s="165" t="s">
        <v>771</v>
      </c>
      <c r="B265" s="165" t="s">
        <v>1492</v>
      </c>
      <c r="C265" s="165" t="s">
        <v>773</v>
      </c>
      <c r="D265" s="165" t="s">
        <v>398</v>
      </c>
      <c r="E265" s="165" t="s">
        <v>405</v>
      </c>
      <c r="F265" s="165" t="s">
        <v>596</v>
      </c>
      <c r="G265" s="165" t="s">
        <v>400</v>
      </c>
      <c r="H265" s="166">
        <v>30</v>
      </c>
      <c r="I265" s="166">
        <v>1</v>
      </c>
      <c r="J265" s="166">
        <v>0</v>
      </c>
      <c r="K265" s="166">
        <v>0</v>
      </c>
      <c r="L265" s="166">
        <v>30</v>
      </c>
      <c r="M265" s="166">
        <v>1</v>
      </c>
    </row>
    <row r="266" spans="1:13" hidden="1">
      <c r="A266" s="165" t="s">
        <v>771</v>
      </c>
      <c r="B266" s="165" t="s">
        <v>1492</v>
      </c>
      <c r="C266" s="165" t="s">
        <v>773</v>
      </c>
      <c r="D266" s="165" t="s">
        <v>398</v>
      </c>
      <c r="E266" s="165" t="s">
        <v>399</v>
      </c>
      <c r="F266" s="165" t="s">
        <v>596</v>
      </c>
      <c r="G266" s="165" t="s">
        <v>400</v>
      </c>
      <c r="H266" s="166">
        <v>-30</v>
      </c>
      <c r="I266" s="166">
        <v>-1</v>
      </c>
      <c r="J266" s="166">
        <v>6870</v>
      </c>
      <c r="K266" s="166">
        <v>229</v>
      </c>
      <c r="L266" s="166">
        <v>720</v>
      </c>
      <c r="M266" s="166">
        <v>24</v>
      </c>
    </row>
    <row r="267" spans="1:13" hidden="1">
      <c r="A267" s="165" t="s">
        <v>764</v>
      </c>
      <c r="B267" s="165" t="s">
        <v>1493</v>
      </c>
      <c r="C267" s="165" t="s">
        <v>1477</v>
      </c>
      <c r="D267" s="165" t="s">
        <v>398</v>
      </c>
      <c r="E267" s="165" t="s">
        <v>399</v>
      </c>
      <c r="F267" s="165" t="s">
        <v>797</v>
      </c>
      <c r="G267" s="165" t="s">
        <v>400</v>
      </c>
      <c r="H267" s="166">
        <v>0</v>
      </c>
      <c r="I267" s="166">
        <v>0</v>
      </c>
      <c r="J267" s="166">
        <v>4050</v>
      </c>
      <c r="K267" s="166">
        <v>135</v>
      </c>
      <c r="L267" s="166">
        <v>0</v>
      </c>
      <c r="M267" s="166">
        <v>0</v>
      </c>
    </row>
    <row r="268" spans="1:13" hidden="1">
      <c r="A268" s="165" t="s">
        <v>764</v>
      </c>
      <c r="B268" s="165" t="s">
        <v>1577</v>
      </c>
      <c r="C268" s="165" t="s">
        <v>791</v>
      </c>
      <c r="D268" s="165" t="s">
        <v>398</v>
      </c>
      <c r="E268" s="165" t="s">
        <v>399</v>
      </c>
      <c r="F268" s="165" t="s">
        <v>797</v>
      </c>
      <c r="G268" s="165" t="s">
        <v>400</v>
      </c>
      <c r="H268" s="166">
        <v>0</v>
      </c>
      <c r="I268" s="166">
        <v>0</v>
      </c>
      <c r="J268" s="166">
        <v>0</v>
      </c>
      <c r="K268" s="166">
        <v>0</v>
      </c>
      <c r="L268" s="166">
        <v>8970</v>
      </c>
      <c r="M268" s="166">
        <v>299</v>
      </c>
    </row>
    <row r="269" spans="1:13" hidden="1">
      <c r="A269" s="165" t="s">
        <v>764</v>
      </c>
      <c r="B269" s="165" t="s">
        <v>1578</v>
      </c>
      <c r="C269" s="165" t="s">
        <v>791</v>
      </c>
      <c r="D269" s="165" t="s">
        <v>398</v>
      </c>
      <c r="E269" s="165" t="s">
        <v>405</v>
      </c>
      <c r="F269" s="165" t="s">
        <v>797</v>
      </c>
      <c r="G269" s="165" t="s">
        <v>400</v>
      </c>
      <c r="H269" s="166">
        <v>0</v>
      </c>
      <c r="I269" s="166">
        <v>0</v>
      </c>
      <c r="J269" s="166">
        <v>0</v>
      </c>
      <c r="K269" s="166">
        <v>0</v>
      </c>
      <c r="L269" s="166">
        <v>120</v>
      </c>
      <c r="M269" s="166">
        <v>4</v>
      </c>
    </row>
    <row r="270" spans="1:13" hidden="1">
      <c r="A270" s="165" t="s">
        <v>764</v>
      </c>
      <c r="B270" s="165" t="s">
        <v>1578</v>
      </c>
      <c r="C270" s="165" t="s">
        <v>791</v>
      </c>
      <c r="D270" s="165" t="s">
        <v>398</v>
      </c>
      <c r="E270" s="165" t="s">
        <v>399</v>
      </c>
      <c r="F270" s="165" t="s">
        <v>797</v>
      </c>
      <c r="G270" s="165" t="s">
        <v>400</v>
      </c>
      <c r="H270" s="166">
        <v>0</v>
      </c>
      <c r="I270" s="166">
        <v>0</v>
      </c>
      <c r="J270" s="166">
        <v>11430</v>
      </c>
      <c r="K270" s="166">
        <v>381</v>
      </c>
      <c r="L270" s="166">
        <v>750</v>
      </c>
      <c r="M270" s="166">
        <v>25</v>
      </c>
    </row>
    <row r="271" spans="1:13" hidden="1">
      <c r="A271" s="165" t="s">
        <v>787</v>
      </c>
      <c r="B271" s="165" t="s">
        <v>1604</v>
      </c>
      <c r="C271" s="165" t="s">
        <v>789</v>
      </c>
      <c r="D271" s="165" t="s">
        <v>398</v>
      </c>
      <c r="E271" s="165" t="s">
        <v>399</v>
      </c>
      <c r="F271" s="165" t="s">
        <v>409</v>
      </c>
      <c r="G271" s="165" t="s">
        <v>400</v>
      </c>
      <c r="H271" s="166">
        <v>0</v>
      </c>
      <c r="I271" s="166">
        <v>0</v>
      </c>
      <c r="J271" s="166">
        <v>17496</v>
      </c>
      <c r="K271" s="166">
        <v>729</v>
      </c>
      <c r="L271" s="166">
        <v>0</v>
      </c>
      <c r="M271" s="166">
        <v>0</v>
      </c>
    </row>
    <row r="272" spans="1:13" hidden="1">
      <c r="A272" s="165" t="s">
        <v>787</v>
      </c>
      <c r="B272" s="165" t="s">
        <v>2327</v>
      </c>
      <c r="C272" s="165" t="s">
        <v>789</v>
      </c>
      <c r="D272" s="165" t="s">
        <v>398</v>
      </c>
      <c r="E272" s="165" t="s">
        <v>399</v>
      </c>
      <c r="F272" s="165" t="s">
        <v>721</v>
      </c>
      <c r="G272" s="165" t="s">
        <v>400</v>
      </c>
      <c r="H272" s="166">
        <v>1800</v>
      </c>
      <c r="I272" s="166">
        <v>75</v>
      </c>
      <c r="J272" s="166">
        <v>0</v>
      </c>
      <c r="K272" s="166">
        <v>0</v>
      </c>
      <c r="L272" s="166">
        <v>1800</v>
      </c>
      <c r="M272" s="166">
        <v>75</v>
      </c>
    </row>
    <row r="273" spans="1:13" hidden="1">
      <c r="A273" s="165" t="s">
        <v>1690</v>
      </c>
      <c r="B273" s="165" t="s">
        <v>1691</v>
      </c>
      <c r="C273" s="165" t="s">
        <v>962</v>
      </c>
      <c r="D273" s="165" t="s">
        <v>398</v>
      </c>
      <c r="E273" s="165" t="s">
        <v>399</v>
      </c>
      <c r="F273" s="165" t="s">
        <v>496</v>
      </c>
      <c r="G273" s="165" t="s">
        <v>400</v>
      </c>
      <c r="H273" s="166">
        <v>0</v>
      </c>
      <c r="I273" s="166">
        <v>0</v>
      </c>
      <c r="J273" s="166">
        <v>0</v>
      </c>
      <c r="K273" s="166">
        <v>0</v>
      </c>
      <c r="L273" s="166">
        <v>6000</v>
      </c>
      <c r="M273" s="166">
        <v>250</v>
      </c>
    </row>
    <row r="274" spans="1:13" hidden="1">
      <c r="A274" s="165" t="s">
        <v>746</v>
      </c>
      <c r="B274" s="165" t="s">
        <v>1692</v>
      </c>
      <c r="C274" s="165" t="s">
        <v>790</v>
      </c>
      <c r="D274" s="165" t="s">
        <v>398</v>
      </c>
      <c r="E274" s="165" t="s">
        <v>405</v>
      </c>
      <c r="F274" s="165" t="s">
        <v>544</v>
      </c>
      <c r="G274" s="165" t="s">
        <v>400</v>
      </c>
      <c r="H274" s="166">
        <v>0</v>
      </c>
      <c r="I274" s="166">
        <v>0</v>
      </c>
      <c r="J274" s="166">
        <v>0</v>
      </c>
      <c r="K274" s="166">
        <v>0</v>
      </c>
      <c r="L274" s="166">
        <v>60</v>
      </c>
      <c r="M274" s="166">
        <v>2</v>
      </c>
    </row>
    <row r="275" spans="1:13" hidden="1">
      <c r="A275" s="165" t="s">
        <v>746</v>
      </c>
      <c r="B275" s="165" t="s">
        <v>1692</v>
      </c>
      <c r="C275" s="165" t="s">
        <v>790</v>
      </c>
      <c r="D275" s="165" t="s">
        <v>398</v>
      </c>
      <c r="E275" s="165" t="s">
        <v>399</v>
      </c>
      <c r="F275" s="165" t="s">
        <v>544</v>
      </c>
      <c r="G275" s="165" t="s">
        <v>400</v>
      </c>
      <c r="H275" s="166">
        <v>0</v>
      </c>
      <c r="I275" s="166">
        <v>0</v>
      </c>
      <c r="J275" s="166">
        <v>960</v>
      </c>
      <c r="K275" s="166">
        <v>32</v>
      </c>
      <c r="L275" s="166">
        <v>600</v>
      </c>
      <c r="M275" s="166">
        <v>20</v>
      </c>
    </row>
    <row r="276" spans="1:13" hidden="1">
      <c r="A276" s="165" t="s">
        <v>771</v>
      </c>
      <c r="B276" s="165" t="s">
        <v>1771</v>
      </c>
      <c r="C276" s="165" t="s">
        <v>773</v>
      </c>
      <c r="D276" s="165" t="s">
        <v>398</v>
      </c>
      <c r="E276" s="165" t="s">
        <v>399</v>
      </c>
      <c r="F276" s="165" t="s">
        <v>796</v>
      </c>
      <c r="G276" s="165" t="s">
        <v>400</v>
      </c>
      <c r="H276" s="166">
        <v>0</v>
      </c>
      <c r="I276" s="166">
        <v>0</v>
      </c>
      <c r="J276" s="166">
        <v>0</v>
      </c>
      <c r="K276" s="166">
        <v>0</v>
      </c>
      <c r="L276" s="166">
        <v>16260</v>
      </c>
      <c r="M276" s="166">
        <v>542</v>
      </c>
    </row>
    <row r="277" spans="1:13" hidden="1">
      <c r="A277" s="165" t="s">
        <v>764</v>
      </c>
      <c r="B277" s="165" t="s">
        <v>1734</v>
      </c>
      <c r="C277" s="165" t="s">
        <v>766</v>
      </c>
      <c r="D277" s="165" t="s">
        <v>398</v>
      </c>
      <c r="E277" s="165" t="s">
        <v>405</v>
      </c>
      <c r="F277" s="165" t="s">
        <v>544</v>
      </c>
      <c r="G277" s="165" t="s">
        <v>400</v>
      </c>
      <c r="H277" s="166">
        <v>0</v>
      </c>
      <c r="I277" s="166">
        <v>0</v>
      </c>
      <c r="J277" s="166">
        <v>90</v>
      </c>
      <c r="K277" s="166">
        <v>3</v>
      </c>
      <c r="L277" s="166">
        <v>0</v>
      </c>
      <c r="M277" s="166">
        <v>0</v>
      </c>
    </row>
    <row r="278" spans="1:13" hidden="1">
      <c r="A278" s="165" t="s">
        <v>764</v>
      </c>
      <c r="B278" s="165" t="s">
        <v>1734</v>
      </c>
      <c r="C278" s="165" t="s">
        <v>766</v>
      </c>
      <c r="D278" s="165" t="s">
        <v>398</v>
      </c>
      <c r="E278" s="165" t="s">
        <v>399</v>
      </c>
      <c r="F278" s="165" t="s">
        <v>544</v>
      </c>
      <c r="G278" s="165" t="s">
        <v>400</v>
      </c>
      <c r="H278" s="166">
        <v>0</v>
      </c>
      <c r="I278" s="166">
        <v>0</v>
      </c>
      <c r="J278" s="166">
        <v>1020</v>
      </c>
      <c r="K278" s="166">
        <v>34</v>
      </c>
      <c r="L278" s="166">
        <v>9180</v>
      </c>
      <c r="M278" s="166">
        <v>306</v>
      </c>
    </row>
    <row r="279" spans="1:13" hidden="1">
      <c r="A279" s="165" t="s">
        <v>764</v>
      </c>
      <c r="B279" s="165" t="s">
        <v>814</v>
      </c>
      <c r="C279" s="165" t="s">
        <v>766</v>
      </c>
      <c r="D279" s="165" t="s">
        <v>398</v>
      </c>
      <c r="E279" s="165" t="s">
        <v>405</v>
      </c>
      <c r="F279" s="165" t="s">
        <v>668</v>
      </c>
      <c r="G279" s="165" t="s">
        <v>400</v>
      </c>
      <c r="H279" s="166">
        <v>0</v>
      </c>
      <c r="I279" s="166">
        <v>0</v>
      </c>
      <c r="J279" s="166">
        <v>60</v>
      </c>
      <c r="K279" s="166">
        <v>2</v>
      </c>
      <c r="L279" s="166">
        <v>0</v>
      </c>
      <c r="M279" s="166">
        <v>0</v>
      </c>
    </row>
    <row r="280" spans="1:13" hidden="1">
      <c r="A280" s="165" t="s">
        <v>764</v>
      </c>
      <c r="B280" s="165" t="s">
        <v>814</v>
      </c>
      <c r="C280" s="165" t="s">
        <v>766</v>
      </c>
      <c r="D280" s="165" t="s">
        <v>398</v>
      </c>
      <c r="E280" s="165" t="s">
        <v>399</v>
      </c>
      <c r="F280" s="165" t="s">
        <v>668</v>
      </c>
      <c r="G280" s="165" t="s">
        <v>400</v>
      </c>
      <c r="H280" s="166">
        <v>0</v>
      </c>
      <c r="I280" s="166">
        <v>0</v>
      </c>
      <c r="J280" s="166">
        <v>300</v>
      </c>
      <c r="K280" s="166">
        <v>10</v>
      </c>
      <c r="L280" s="166">
        <v>0</v>
      </c>
      <c r="M280" s="166">
        <v>0</v>
      </c>
    </row>
    <row r="281" spans="1:13" hidden="1">
      <c r="A281" s="165" t="s">
        <v>771</v>
      </c>
      <c r="B281" s="165" t="s">
        <v>1772</v>
      </c>
      <c r="C281" s="165" t="s">
        <v>773</v>
      </c>
      <c r="D281" s="165" t="s">
        <v>398</v>
      </c>
      <c r="E281" s="165" t="s">
        <v>405</v>
      </c>
      <c r="F281" s="165" t="s">
        <v>815</v>
      </c>
      <c r="G281" s="165" t="s">
        <v>400</v>
      </c>
      <c r="H281" s="166">
        <v>0</v>
      </c>
      <c r="I281" s="166">
        <v>0</v>
      </c>
      <c r="J281" s="166">
        <v>120</v>
      </c>
      <c r="K281" s="166">
        <v>4</v>
      </c>
      <c r="L281" s="166">
        <v>0</v>
      </c>
      <c r="M281" s="166">
        <v>0</v>
      </c>
    </row>
    <row r="282" spans="1:13" hidden="1">
      <c r="A282" s="165" t="s">
        <v>771</v>
      </c>
      <c r="B282" s="165" t="s">
        <v>1772</v>
      </c>
      <c r="C282" s="165" t="s">
        <v>773</v>
      </c>
      <c r="D282" s="165" t="s">
        <v>398</v>
      </c>
      <c r="E282" s="165" t="s">
        <v>399</v>
      </c>
      <c r="F282" s="165" t="s">
        <v>815</v>
      </c>
      <c r="G282" s="165" t="s">
        <v>400</v>
      </c>
      <c r="H282" s="166">
        <v>0</v>
      </c>
      <c r="I282" s="166">
        <v>0</v>
      </c>
      <c r="J282" s="166">
        <v>31890</v>
      </c>
      <c r="K282" s="166">
        <v>1063</v>
      </c>
      <c r="L282" s="166">
        <v>0</v>
      </c>
      <c r="M282" s="166">
        <v>0</v>
      </c>
    </row>
    <row r="283" spans="1:13" hidden="1">
      <c r="A283" s="165" t="s">
        <v>771</v>
      </c>
      <c r="B283" s="165" t="s">
        <v>1773</v>
      </c>
      <c r="C283" s="165" t="s">
        <v>1774</v>
      </c>
      <c r="D283" s="165" t="s">
        <v>398</v>
      </c>
      <c r="E283" s="165" t="s">
        <v>405</v>
      </c>
      <c r="F283" s="165" t="s">
        <v>796</v>
      </c>
      <c r="G283" s="165" t="s">
        <v>400</v>
      </c>
      <c r="H283" s="166">
        <v>0</v>
      </c>
      <c r="I283" s="166">
        <v>0</v>
      </c>
      <c r="J283" s="166">
        <v>90</v>
      </c>
      <c r="K283" s="166">
        <v>3</v>
      </c>
      <c r="L283" s="166">
        <v>0</v>
      </c>
      <c r="M283" s="166">
        <v>0</v>
      </c>
    </row>
    <row r="284" spans="1:13" hidden="1">
      <c r="A284" s="165" t="s">
        <v>771</v>
      </c>
      <c r="B284" s="165" t="s">
        <v>1773</v>
      </c>
      <c r="C284" s="165" t="s">
        <v>1774</v>
      </c>
      <c r="D284" s="165" t="s">
        <v>398</v>
      </c>
      <c r="E284" s="165" t="s">
        <v>399</v>
      </c>
      <c r="F284" s="165" t="s">
        <v>796</v>
      </c>
      <c r="G284" s="165" t="s">
        <v>400</v>
      </c>
      <c r="H284" s="166">
        <v>0</v>
      </c>
      <c r="I284" s="166">
        <v>0</v>
      </c>
      <c r="J284" s="166">
        <v>0</v>
      </c>
      <c r="K284" s="166">
        <v>0</v>
      </c>
      <c r="L284" s="166">
        <v>11130</v>
      </c>
      <c r="M284" s="166">
        <v>371</v>
      </c>
    </row>
    <row r="285" spans="1:13" hidden="1">
      <c r="A285" s="165" t="s">
        <v>764</v>
      </c>
      <c r="B285" s="165" t="s">
        <v>1775</v>
      </c>
      <c r="C285" s="165" t="s">
        <v>766</v>
      </c>
      <c r="D285" s="165" t="s">
        <v>398</v>
      </c>
      <c r="E285" s="165" t="s">
        <v>405</v>
      </c>
      <c r="F285" s="165" t="s">
        <v>526</v>
      </c>
      <c r="G285" s="165" t="s">
        <v>400</v>
      </c>
      <c r="H285" s="166">
        <v>0</v>
      </c>
      <c r="I285" s="166">
        <v>0</v>
      </c>
      <c r="J285" s="166">
        <v>90</v>
      </c>
      <c r="K285" s="166">
        <v>3</v>
      </c>
      <c r="L285" s="166">
        <v>0</v>
      </c>
      <c r="M285" s="166">
        <v>0</v>
      </c>
    </row>
    <row r="286" spans="1:13" hidden="1">
      <c r="A286" s="165" t="s">
        <v>764</v>
      </c>
      <c r="B286" s="165" t="s">
        <v>1775</v>
      </c>
      <c r="C286" s="165" t="s">
        <v>766</v>
      </c>
      <c r="D286" s="165" t="s">
        <v>398</v>
      </c>
      <c r="E286" s="165" t="s">
        <v>399</v>
      </c>
      <c r="F286" s="165" t="s">
        <v>526</v>
      </c>
      <c r="G286" s="165" t="s">
        <v>400</v>
      </c>
      <c r="H286" s="166">
        <v>-390</v>
      </c>
      <c r="I286" s="166">
        <v>-13</v>
      </c>
      <c r="J286" s="166">
        <v>3300</v>
      </c>
      <c r="K286" s="166">
        <v>110</v>
      </c>
      <c r="L286" s="166">
        <v>930</v>
      </c>
      <c r="M286" s="166">
        <v>31</v>
      </c>
    </row>
    <row r="287" spans="1:13" hidden="1">
      <c r="A287" s="165" t="s">
        <v>746</v>
      </c>
      <c r="B287" s="165" t="s">
        <v>1776</v>
      </c>
      <c r="C287" s="165" t="s">
        <v>790</v>
      </c>
      <c r="D287" s="165" t="s">
        <v>398</v>
      </c>
      <c r="E287" s="165" t="s">
        <v>399</v>
      </c>
      <c r="F287" s="165" t="s">
        <v>536</v>
      </c>
      <c r="G287" s="165" t="s">
        <v>400</v>
      </c>
      <c r="H287" s="166">
        <v>0</v>
      </c>
      <c r="I287" s="166">
        <v>0</v>
      </c>
      <c r="J287" s="166">
        <v>0</v>
      </c>
      <c r="K287" s="166">
        <v>0</v>
      </c>
      <c r="L287" s="166">
        <v>2130</v>
      </c>
      <c r="M287" s="166">
        <v>71</v>
      </c>
    </row>
    <row r="288" spans="1:13" hidden="1">
      <c r="A288" s="165" t="s">
        <v>778</v>
      </c>
      <c r="B288" s="165" t="s">
        <v>1913</v>
      </c>
      <c r="C288" s="165" t="s">
        <v>828</v>
      </c>
      <c r="D288" s="165" t="s">
        <v>398</v>
      </c>
      <c r="E288" s="165" t="s">
        <v>399</v>
      </c>
      <c r="F288" s="165" t="s">
        <v>599</v>
      </c>
      <c r="G288" s="165" t="s">
        <v>400</v>
      </c>
      <c r="H288" s="166">
        <v>0</v>
      </c>
      <c r="I288" s="166">
        <v>0</v>
      </c>
      <c r="J288" s="166">
        <v>0</v>
      </c>
      <c r="K288" s="166">
        <v>0</v>
      </c>
      <c r="L288" s="166">
        <v>5730</v>
      </c>
      <c r="M288" s="166">
        <v>191</v>
      </c>
    </row>
    <row r="289" spans="1:13" hidden="1">
      <c r="A289" s="165" t="s">
        <v>757</v>
      </c>
      <c r="B289" s="165" t="s">
        <v>1777</v>
      </c>
      <c r="C289" s="165" t="s">
        <v>758</v>
      </c>
      <c r="D289" s="165" t="s">
        <v>398</v>
      </c>
      <c r="E289" s="165" t="s">
        <v>405</v>
      </c>
      <c r="F289" s="165" t="s">
        <v>650</v>
      </c>
      <c r="G289" s="165" t="s">
        <v>400</v>
      </c>
      <c r="H289" s="166">
        <v>0</v>
      </c>
      <c r="I289" s="166">
        <v>0</v>
      </c>
      <c r="J289" s="166">
        <v>90</v>
      </c>
      <c r="K289" s="166">
        <v>3</v>
      </c>
      <c r="L289" s="166">
        <v>0</v>
      </c>
      <c r="M289" s="166">
        <v>0</v>
      </c>
    </row>
    <row r="290" spans="1:13" hidden="1">
      <c r="A290" s="165" t="s">
        <v>757</v>
      </c>
      <c r="B290" s="165" t="s">
        <v>1777</v>
      </c>
      <c r="C290" s="165" t="s">
        <v>758</v>
      </c>
      <c r="D290" s="165" t="s">
        <v>398</v>
      </c>
      <c r="E290" s="165" t="s">
        <v>399</v>
      </c>
      <c r="F290" s="165" t="s">
        <v>650</v>
      </c>
      <c r="G290" s="165" t="s">
        <v>400</v>
      </c>
      <c r="H290" s="166">
        <v>-30</v>
      </c>
      <c r="I290" s="166">
        <v>-1</v>
      </c>
      <c r="J290" s="166">
        <v>750</v>
      </c>
      <c r="K290" s="166">
        <v>25</v>
      </c>
      <c r="L290" s="166">
        <v>13170</v>
      </c>
      <c r="M290" s="166">
        <v>439</v>
      </c>
    </row>
    <row r="291" spans="1:13" hidden="1">
      <c r="A291" s="165" t="s">
        <v>1693</v>
      </c>
      <c r="B291" s="165" t="s">
        <v>1848</v>
      </c>
      <c r="C291" s="165" t="s">
        <v>1694</v>
      </c>
      <c r="D291" s="165" t="s">
        <v>398</v>
      </c>
      <c r="E291" s="165" t="s">
        <v>405</v>
      </c>
      <c r="F291" s="165" t="s">
        <v>536</v>
      </c>
      <c r="G291" s="165" t="s">
        <v>400</v>
      </c>
      <c r="H291" s="166">
        <v>0</v>
      </c>
      <c r="I291" s="166">
        <v>0</v>
      </c>
      <c r="J291" s="166">
        <v>0</v>
      </c>
      <c r="K291" s="166">
        <v>0</v>
      </c>
      <c r="L291" s="166">
        <v>60</v>
      </c>
      <c r="M291" s="166">
        <v>2</v>
      </c>
    </row>
    <row r="292" spans="1:13" hidden="1">
      <c r="A292" s="165" t="s">
        <v>1693</v>
      </c>
      <c r="B292" s="165" t="s">
        <v>1848</v>
      </c>
      <c r="C292" s="165" t="s">
        <v>1694</v>
      </c>
      <c r="D292" s="165" t="s">
        <v>398</v>
      </c>
      <c r="E292" s="165" t="s">
        <v>399</v>
      </c>
      <c r="F292" s="165" t="s">
        <v>536</v>
      </c>
      <c r="G292" s="165" t="s">
        <v>400</v>
      </c>
      <c r="H292" s="166">
        <v>0</v>
      </c>
      <c r="I292" s="166">
        <v>0</v>
      </c>
      <c r="J292" s="166">
        <v>0</v>
      </c>
      <c r="K292" s="166">
        <v>0</v>
      </c>
      <c r="L292" s="166">
        <v>5790</v>
      </c>
      <c r="M292" s="166">
        <v>193</v>
      </c>
    </row>
    <row r="293" spans="1:13" hidden="1">
      <c r="A293" s="165" t="s">
        <v>771</v>
      </c>
      <c r="B293" s="165" t="s">
        <v>1849</v>
      </c>
      <c r="C293" s="165" t="s">
        <v>773</v>
      </c>
      <c r="D293" s="165" t="s">
        <v>398</v>
      </c>
      <c r="E293" s="165" t="s">
        <v>399</v>
      </c>
      <c r="F293" s="165" t="s">
        <v>815</v>
      </c>
      <c r="G293" s="165" t="s">
        <v>400</v>
      </c>
      <c r="H293" s="166">
        <v>0</v>
      </c>
      <c r="I293" s="166">
        <v>0</v>
      </c>
      <c r="J293" s="166">
        <v>3240</v>
      </c>
      <c r="K293" s="166">
        <v>108</v>
      </c>
      <c r="L293" s="166">
        <v>5280</v>
      </c>
      <c r="M293" s="166">
        <v>176</v>
      </c>
    </row>
    <row r="294" spans="1:13" hidden="1">
      <c r="A294" s="165" t="s">
        <v>771</v>
      </c>
      <c r="B294" s="165" t="s">
        <v>1850</v>
      </c>
      <c r="C294" s="165" t="s">
        <v>773</v>
      </c>
      <c r="D294" s="165" t="s">
        <v>398</v>
      </c>
      <c r="E294" s="165" t="s">
        <v>399</v>
      </c>
      <c r="F294" s="165" t="s">
        <v>774</v>
      </c>
      <c r="G294" s="165" t="s">
        <v>400</v>
      </c>
      <c r="H294" s="166">
        <v>0</v>
      </c>
      <c r="I294" s="166">
        <v>0</v>
      </c>
      <c r="J294" s="166">
        <v>0</v>
      </c>
      <c r="K294" s="166">
        <v>0</v>
      </c>
      <c r="L294" s="166">
        <v>2100</v>
      </c>
      <c r="M294" s="166">
        <v>70</v>
      </c>
    </row>
    <row r="295" spans="1:13" hidden="1">
      <c r="A295" s="165" t="s">
        <v>771</v>
      </c>
      <c r="B295" s="165" t="s">
        <v>1851</v>
      </c>
      <c r="C295" s="165" t="s">
        <v>773</v>
      </c>
      <c r="D295" s="165" t="s">
        <v>398</v>
      </c>
      <c r="E295" s="165" t="s">
        <v>399</v>
      </c>
      <c r="F295" s="165" t="s">
        <v>796</v>
      </c>
      <c r="G295" s="165" t="s">
        <v>400</v>
      </c>
      <c r="H295" s="166">
        <v>0</v>
      </c>
      <c r="I295" s="166">
        <v>0</v>
      </c>
      <c r="J295" s="166">
        <v>0</v>
      </c>
      <c r="K295" s="166">
        <v>0</v>
      </c>
      <c r="L295" s="166">
        <v>5970</v>
      </c>
      <c r="M295" s="166">
        <v>199</v>
      </c>
    </row>
    <row r="296" spans="1:13" hidden="1">
      <c r="A296" s="165" t="s">
        <v>764</v>
      </c>
      <c r="B296" s="165" t="s">
        <v>1852</v>
      </c>
      <c r="C296" s="165" t="s">
        <v>1853</v>
      </c>
      <c r="D296" s="165" t="s">
        <v>398</v>
      </c>
      <c r="E296" s="165" t="s">
        <v>399</v>
      </c>
      <c r="F296" s="165" t="s">
        <v>797</v>
      </c>
      <c r="G296" s="165" t="s">
        <v>400</v>
      </c>
      <c r="H296" s="166">
        <v>0</v>
      </c>
      <c r="I296" s="166">
        <v>0</v>
      </c>
      <c r="J296" s="166">
        <v>20100</v>
      </c>
      <c r="K296" s="166">
        <v>670</v>
      </c>
      <c r="L296" s="166">
        <v>18120</v>
      </c>
      <c r="M296" s="166">
        <v>604</v>
      </c>
    </row>
    <row r="297" spans="1:13" hidden="1">
      <c r="A297" s="165" t="s">
        <v>764</v>
      </c>
      <c r="B297" s="165" t="s">
        <v>1914</v>
      </c>
      <c r="C297" s="165" t="s">
        <v>1853</v>
      </c>
      <c r="D297" s="165" t="s">
        <v>398</v>
      </c>
      <c r="E297" s="165" t="s">
        <v>399</v>
      </c>
      <c r="F297" s="165" t="s">
        <v>797</v>
      </c>
      <c r="G297" s="165" t="s">
        <v>400</v>
      </c>
      <c r="H297" s="166">
        <v>0</v>
      </c>
      <c r="I297" s="166">
        <v>0</v>
      </c>
      <c r="J297" s="166">
        <v>0</v>
      </c>
      <c r="K297" s="166">
        <v>0</v>
      </c>
      <c r="L297" s="166">
        <v>11700</v>
      </c>
      <c r="M297" s="166">
        <v>390</v>
      </c>
    </row>
    <row r="298" spans="1:13" hidden="1">
      <c r="A298" s="165" t="s">
        <v>771</v>
      </c>
      <c r="B298" s="165" t="s">
        <v>1915</v>
      </c>
      <c r="C298" s="165" t="s">
        <v>773</v>
      </c>
      <c r="D298" s="165" t="s">
        <v>398</v>
      </c>
      <c r="E298" s="165" t="s">
        <v>405</v>
      </c>
      <c r="F298" s="165" t="s">
        <v>796</v>
      </c>
      <c r="G298" s="165" t="s">
        <v>400</v>
      </c>
      <c r="H298" s="166">
        <v>0</v>
      </c>
      <c r="I298" s="166">
        <v>0</v>
      </c>
      <c r="J298" s="166">
        <v>0</v>
      </c>
      <c r="K298" s="166">
        <v>0</v>
      </c>
      <c r="L298" s="166">
        <v>30</v>
      </c>
      <c r="M298" s="166">
        <v>1</v>
      </c>
    </row>
    <row r="299" spans="1:13" hidden="1">
      <c r="A299" s="165" t="s">
        <v>771</v>
      </c>
      <c r="B299" s="165" t="s">
        <v>1915</v>
      </c>
      <c r="C299" s="165" t="s">
        <v>773</v>
      </c>
      <c r="D299" s="165" t="s">
        <v>398</v>
      </c>
      <c r="E299" s="165" t="s">
        <v>399</v>
      </c>
      <c r="F299" s="165" t="s">
        <v>796</v>
      </c>
      <c r="G299" s="165" t="s">
        <v>400</v>
      </c>
      <c r="H299" s="166">
        <v>0</v>
      </c>
      <c r="I299" s="166">
        <v>0</v>
      </c>
      <c r="J299" s="166">
        <v>0</v>
      </c>
      <c r="K299" s="166">
        <v>0</v>
      </c>
      <c r="L299" s="166">
        <v>42900</v>
      </c>
      <c r="M299" s="166">
        <v>1430</v>
      </c>
    </row>
    <row r="300" spans="1:13" hidden="1">
      <c r="A300" s="165" t="s">
        <v>764</v>
      </c>
      <c r="B300" s="165" t="s">
        <v>1916</v>
      </c>
      <c r="C300" s="165" t="s">
        <v>1853</v>
      </c>
      <c r="D300" s="165" t="s">
        <v>398</v>
      </c>
      <c r="E300" s="165" t="s">
        <v>399</v>
      </c>
      <c r="F300" s="165" t="s">
        <v>797</v>
      </c>
      <c r="G300" s="165" t="s">
        <v>400</v>
      </c>
      <c r="H300" s="166">
        <v>0</v>
      </c>
      <c r="I300" s="166">
        <v>0</v>
      </c>
      <c r="J300" s="166">
        <v>0</v>
      </c>
      <c r="K300" s="166">
        <v>0</v>
      </c>
      <c r="L300" s="166">
        <v>7890</v>
      </c>
      <c r="M300" s="166">
        <v>263</v>
      </c>
    </row>
    <row r="301" spans="1:13" hidden="1">
      <c r="A301" s="165" t="s">
        <v>746</v>
      </c>
      <c r="B301" s="165" t="s">
        <v>1917</v>
      </c>
      <c r="C301" s="165" t="s">
        <v>790</v>
      </c>
      <c r="D301" s="165" t="s">
        <v>398</v>
      </c>
      <c r="E301" s="165" t="s">
        <v>405</v>
      </c>
      <c r="F301" s="165" t="s">
        <v>536</v>
      </c>
      <c r="G301" s="165" t="s">
        <v>400</v>
      </c>
      <c r="H301" s="166">
        <v>0</v>
      </c>
      <c r="I301" s="166">
        <v>0</v>
      </c>
      <c r="J301" s="166">
        <v>90</v>
      </c>
      <c r="K301" s="166">
        <v>3</v>
      </c>
      <c r="L301" s="166">
        <v>90</v>
      </c>
      <c r="M301" s="166">
        <v>3</v>
      </c>
    </row>
    <row r="302" spans="1:13" hidden="1">
      <c r="A302" s="165" t="s">
        <v>746</v>
      </c>
      <c r="B302" s="165" t="s">
        <v>1917</v>
      </c>
      <c r="C302" s="165" t="s">
        <v>790</v>
      </c>
      <c r="D302" s="165" t="s">
        <v>398</v>
      </c>
      <c r="E302" s="165" t="s">
        <v>399</v>
      </c>
      <c r="F302" s="165" t="s">
        <v>536</v>
      </c>
      <c r="G302" s="165" t="s">
        <v>400</v>
      </c>
      <c r="H302" s="166">
        <v>48270</v>
      </c>
      <c r="I302" s="166">
        <v>1609</v>
      </c>
      <c r="J302" s="166">
        <v>5160</v>
      </c>
      <c r="K302" s="166">
        <v>172</v>
      </c>
      <c r="L302" s="166">
        <v>76020</v>
      </c>
      <c r="M302" s="166">
        <v>2534</v>
      </c>
    </row>
    <row r="303" spans="1:13" hidden="1">
      <c r="A303" s="165" t="s">
        <v>2035</v>
      </c>
      <c r="B303" s="165" t="s">
        <v>2036</v>
      </c>
      <c r="C303" s="165" t="s">
        <v>1082</v>
      </c>
      <c r="D303" s="165" t="s">
        <v>398</v>
      </c>
      <c r="E303" s="165" t="s">
        <v>405</v>
      </c>
      <c r="F303" s="165" t="s">
        <v>526</v>
      </c>
      <c r="G303" s="165" t="s">
        <v>400</v>
      </c>
      <c r="H303" s="166">
        <v>390</v>
      </c>
      <c r="I303" s="166">
        <v>13</v>
      </c>
      <c r="J303" s="166">
        <v>90</v>
      </c>
      <c r="K303" s="166">
        <v>3</v>
      </c>
      <c r="L303" s="166">
        <v>300</v>
      </c>
      <c r="M303" s="166">
        <v>10</v>
      </c>
    </row>
    <row r="304" spans="1:13" hidden="1">
      <c r="A304" s="165" t="s">
        <v>2035</v>
      </c>
      <c r="B304" s="165" t="s">
        <v>2036</v>
      </c>
      <c r="C304" s="165" t="s">
        <v>1082</v>
      </c>
      <c r="D304" s="165" t="s">
        <v>398</v>
      </c>
      <c r="E304" s="165" t="s">
        <v>399</v>
      </c>
      <c r="F304" s="165" t="s">
        <v>526</v>
      </c>
      <c r="G304" s="165" t="s">
        <v>400</v>
      </c>
      <c r="H304" s="166">
        <v>420</v>
      </c>
      <c r="I304" s="166">
        <v>14</v>
      </c>
      <c r="J304" s="166">
        <v>1350</v>
      </c>
      <c r="K304" s="166">
        <v>45</v>
      </c>
      <c r="L304" s="166">
        <v>420</v>
      </c>
      <c r="M304" s="166">
        <v>14</v>
      </c>
    </row>
    <row r="305" spans="1:13" hidden="1">
      <c r="A305" s="165" t="s">
        <v>764</v>
      </c>
      <c r="B305" s="165" t="s">
        <v>2133</v>
      </c>
      <c r="C305" s="165" t="s">
        <v>2134</v>
      </c>
      <c r="D305" s="165" t="s">
        <v>398</v>
      </c>
      <c r="E305" s="165" t="s">
        <v>399</v>
      </c>
      <c r="F305" s="165" t="s">
        <v>526</v>
      </c>
      <c r="G305" s="165" t="s">
        <v>400</v>
      </c>
      <c r="H305" s="166">
        <v>34170</v>
      </c>
      <c r="I305" s="166">
        <v>1139</v>
      </c>
      <c r="J305" s="166">
        <v>11520</v>
      </c>
      <c r="K305" s="166">
        <v>384</v>
      </c>
      <c r="L305" s="166">
        <v>22650</v>
      </c>
      <c r="M305" s="166">
        <v>755</v>
      </c>
    </row>
    <row r="306" spans="1:13" hidden="1">
      <c r="A306" s="165" t="s">
        <v>764</v>
      </c>
      <c r="B306" s="165" t="s">
        <v>2355</v>
      </c>
      <c r="C306" s="165" t="s">
        <v>2134</v>
      </c>
      <c r="D306" s="165" t="s">
        <v>398</v>
      </c>
      <c r="E306" s="165" t="s">
        <v>405</v>
      </c>
      <c r="F306" s="165" t="s">
        <v>526</v>
      </c>
      <c r="G306" s="165" t="s">
        <v>400</v>
      </c>
      <c r="H306" s="166">
        <v>640</v>
      </c>
      <c r="I306" s="166">
        <v>22</v>
      </c>
      <c r="J306" s="166">
        <v>640</v>
      </c>
      <c r="K306" s="166">
        <v>22</v>
      </c>
      <c r="L306" s="166">
        <v>0</v>
      </c>
      <c r="M306" s="166">
        <v>0</v>
      </c>
    </row>
    <row r="307" spans="1:13" hidden="1">
      <c r="A307" s="165" t="s">
        <v>771</v>
      </c>
      <c r="B307" s="165" t="s">
        <v>2135</v>
      </c>
      <c r="C307" s="165" t="s">
        <v>1774</v>
      </c>
      <c r="D307" s="165" t="s">
        <v>398</v>
      </c>
      <c r="E307" s="165" t="s">
        <v>405</v>
      </c>
      <c r="F307" s="165" t="s">
        <v>596</v>
      </c>
      <c r="G307" s="165" t="s">
        <v>400</v>
      </c>
      <c r="H307" s="166">
        <v>0</v>
      </c>
      <c r="I307" s="166">
        <v>0</v>
      </c>
      <c r="J307" s="166">
        <v>0</v>
      </c>
      <c r="K307" s="166">
        <v>0</v>
      </c>
      <c r="L307" s="166">
        <v>90</v>
      </c>
      <c r="M307" s="166">
        <v>3</v>
      </c>
    </row>
    <row r="308" spans="1:13" hidden="1">
      <c r="A308" s="165" t="s">
        <v>771</v>
      </c>
      <c r="B308" s="165" t="s">
        <v>2135</v>
      </c>
      <c r="C308" s="165" t="s">
        <v>1774</v>
      </c>
      <c r="D308" s="165" t="s">
        <v>398</v>
      </c>
      <c r="E308" s="165" t="s">
        <v>399</v>
      </c>
      <c r="F308" s="165" t="s">
        <v>596</v>
      </c>
      <c r="G308" s="165" t="s">
        <v>400</v>
      </c>
      <c r="H308" s="166">
        <v>44940</v>
      </c>
      <c r="I308" s="166">
        <v>1498</v>
      </c>
      <c r="J308" s="166">
        <v>19530</v>
      </c>
      <c r="K308" s="166">
        <v>651</v>
      </c>
      <c r="L308" s="166">
        <v>25320</v>
      </c>
      <c r="M308" s="166">
        <v>844</v>
      </c>
    </row>
    <row r="309" spans="1:13" hidden="1">
      <c r="A309" s="165" t="s">
        <v>787</v>
      </c>
      <c r="B309" s="165" t="s">
        <v>2262</v>
      </c>
      <c r="C309" s="165" t="s">
        <v>789</v>
      </c>
      <c r="D309" s="165" t="s">
        <v>398</v>
      </c>
      <c r="E309" s="165" t="s">
        <v>405</v>
      </c>
      <c r="F309" s="165" t="s">
        <v>408</v>
      </c>
      <c r="G309" s="165" t="s">
        <v>400</v>
      </c>
      <c r="H309" s="166">
        <v>456</v>
      </c>
      <c r="I309" s="166">
        <v>19</v>
      </c>
      <c r="J309" s="166">
        <v>456</v>
      </c>
      <c r="K309" s="166">
        <v>19</v>
      </c>
      <c r="L309" s="166">
        <v>0</v>
      </c>
      <c r="M309" s="166">
        <v>0</v>
      </c>
    </row>
    <row r="310" spans="1:13" hidden="1">
      <c r="A310" s="165" t="s">
        <v>787</v>
      </c>
      <c r="B310" s="165" t="s">
        <v>2262</v>
      </c>
      <c r="C310" s="165" t="s">
        <v>789</v>
      </c>
      <c r="D310" s="165" t="s">
        <v>398</v>
      </c>
      <c r="E310" s="165" t="s">
        <v>399</v>
      </c>
      <c r="F310" s="165" t="s">
        <v>408</v>
      </c>
      <c r="G310" s="165" t="s">
        <v>400</v>
      </c>
      <c r="H310" s="166">
        <v>5784</v>
      </c>
      <c r="I310" s="166">
        <v>241</v>
      </c>
      <c r="J310" s="166">
        <v>5784</v>
      </c>
      <c r="K310" s="166">
        <v>241</v>
      </c>
      <c r="L310" s="166">
        <v>0</v>
      </c>
      <c r="M310" s="166">
        <v>0</v>
      </c>
    </row>
    <row r="311" spans="1:13" hidden="1">
      <c r="A311" s="165" t="s">
        <v>816</v>
      </c>
      <c r="B311" s="165" t="s">
        <v>817</v>
      </c>
      <c r="C311" s="165" t="s">
        <v>818</v>
      </c>
      <c r="D311" s="165" t="s">
        <v>398</v>
      </c>
      <c r="E311" s="165" t="s">
        <v>399</v>
      </c>
      <c r="F311" s="165" t="s">
        <v>819</v>
      </c>
      <c r="G311" s="165" t="s">
        <v>400</v>
      </c>
      <c r="H311" s="166">
        <v>0</v>
      </c>
      <c r="I311" s="166">
        <v>0</v>
      </c>
      <c r="J311" s="166">
        <v>0</v>
      </c>
      <c r="K311" s="166">
        <v>0</v>
      </c>
      <c r="L311" s="166">
        <v>5880</v>
      </c>
      <c r="M311" s="166">
        <v>196</v>
      </c>
    </row>
    <row r="312" spans="1:13" hidden="1">
      <c r="A312" s="165" t="s">
        <v>820</v>
      </c>
      <c r="B312" s="165" t="s">
        <v>821</v>
      </c>
      <c r="C312" s="165" t="s">
        <v>822</v>
      </c>
      <c r="D312" s="165" t="s">
        <v>398</v>
      </c>
      <c r="E312" s="165" t="s">
        <v>399</v>
      </c>
      <c r="F312" s="165" t="s">
        <v>823</v>
      </c>
      <c r="G312" s="165" t="s">
        <v>400</v>
      </c>
      <c r="H312" s="166">
        <v>0</v>
      </c>
      <c r="I312" s="166">
        <v>0</v>
      </c>
      <c r="J312" s="166">
        <v>0</v>
      </c>
      <c r="K312" s="166">
        <v>0</v>
      </c>
      <c r="L312" s="166">
        <v>6192</v>
      </c>
      <c r="M312" s="166">
        <v>258</v>
      </c>
    </row>
    <row r="313" spans="1:13" hidden="1">
      <c r="A313" s="165" t="s">
        <v>816</v>
      </c>
      <c r="B313" s="165" t="s">
        <v>824</v>
      </c>
      <c r="C313" s="165" t="s">
        <v>825</v>
      </c>
      <c r="D313" s="165" t="s">
        <v>398</v>
      </c>
      <c r="E313" s="165" t="s">
        <v>399</v>
      </c>
      <c r="F313" s="165" t="s">
        <v>823</v>
      </c>
      <c r="G313" s="165" t="s">
        <v>400</v>
      </c>
      <c r="H313" s="166">
        <v>0</v>
      </c>
      <c r="I313" s="166">
        <v>0</v>
      </c>
      <c r="J313" s="166">
        <v>0</v>
      </c>
      <c r="K313" s="166">
        <v>0</v>
      </c>
      <c r="L313" s="166">
        <v>3072</v>
      </c>
      <c r="M313" s="166">
        <v>128</v>
      </c>
    </row>
    <row r="314" spans="1:13" hidden="1">
      <c r="A314" s="165" t="s">
        <v>764</v>
      </c>
      <c r="B314" s="165" t="s">
        <v>826</v>
      </c>
      <c r="C314" s="165" t="s">
        <v>793</v>
      </c>
      <c r="D314" s="165" t="s">
        <v>398</v>
      </c>
      <c r="E314" s="165" t="s">
        <v>399</v>
      </c>
      <c r="F314" s="165" t="s">
        <v>827</v>
      </c>
      <c r="G314" s="165" t="s">
        <v>400</v>
      </c>
      <c r="H314" s="166">
        <v>0</v>
      </c>
      <c r="I314" s="166">
        <v>0</v>
      </c>
      <c r="J314" s="166">
        <v>0</v>
      </c>
      <c r="K314" s="166">
        <v>0</v>
      </c>
      <c r="L314" s="166">
        <v>3540</v>
      </c>
      <c r="M314" s="166">
        <v>118</v>
      </c>
    </row>
    <row r="315" spans="1:13" hidden="1">
      <c r="A315" s="165" t="s">
        <v>771</v>
      </c>
      <c r="B315" s="165" t="s">
        <v>829</v>
      </c>
      <c r="C315" s="165" t="s">
        <v>773</v>
      </c>
      <c r="D315" s="165" t="s">
        <v>398</v>
      </c>
      <c r="E315" s="165" t="s">
        <v>399</v>
      </c>
      <c r="F315" s="165" t="s">
        <v>830</v>
      </c>
      <c r="G315" s="165" t="s">
        <v>400</v>
      </c>
      <c r="H315" s="166">
        <v>0</v>
      </c>
      <c r="I315" s="166">
        <v>0</v>
      </c>
      <c r="J315" s="166">
        <v>0</v>
      </c>
      <c r="K315" s="166">
        <v>0</v>
      </c>
      <c r="L315" s="166">
        <v>6000</v>
      </c>
      <c r="M315" s="166">
        <v>200</v>
      </c>
    </row>
    <row r="316" spans="1:13" hidden="1">
      <c r="A316" s="165" t="s">
        <v>771</v>
      </c>
      <c r="B316" s="165" t="s">
        <v>831</v>
      </c>
      <c r="C316" s="165" t="s">
        <v>773</v>
      </c>
      <c r="D316" s="165" t="s">
        <v>398</v>
      </c>
      <c r="E316" s="165" t="s">
        <v>399</v>
      </c>
      <c r="F316" s="165" t="s">
        <v>832</v>
      </c>
      <c r="G316" s="165" t="s">
        <v>400</v>
      </c>
      <c r="H316" s="166">
        <v>0</v>
      </c>
      <c r="I316" s="166">
        <v>0</v>
      </c>
      <c r="J316" s="166">
        <v>0</v>
      </c>
      <c r="K316" s="166">
        <v>0</v>
      </c>
      <c r="L316" s="166">
        <v>1680</v>
      </c>
      <c r="M316" s="166">
        <v>56</v>
      </c>
    </row>
    <row r="317" spans="1:13" hidden="1">
      <c r="A317" s="165" t="s">
        <v>1778</v>
      </c>
      <c r="B317" s="165" t="s">
        <v>1779</v>
      </c>
      <c r="C317" s="165" t="s">
        <v>773</v>
      </c>
      <c r="D317" s="165" t="s">
        <v>398</v>
      </c>
      <c r="E317" s="165" t="s">
        <v>405</v>
      </c>
      <c r="F317" s="165" t="s">
        <v>1918</v>
      </c>
      <c r="G317" s="165" t="s">
        <v>400</v>
      </c>
      <c r="H317" s="166">
        <v>0</v>
      </c>
      <c r="I317" s="166">
        <v>0</v>
      </c>
      <c r="J317" s="166">
        <v>0</v>
      </c>
      <c r="K317" s="166">
        <v>0</v>
      </c>
      <c r="L317" s="166">
        <v>30</v>
      </c>
      <c r="M317" s="166">
        <v>1</v>
      </c>
    </row>
    <row r="318" spans="1:13" hidden="1">
      <c r="A318" s="165" t="s">
        <v>1778</v>
      </c>
      <c r="B318" s="165" t="s">
        <v>1779</v>
      </c>
      <c r="C318" s="165" t="s">
        <v>773</v>
      </c>
      <c r="D318" s="165" t="s">
        <v>398</v>
      </c>
      <c r="E318" s="165" t="s">
        <v>399</v>
      </c>
      <c r="F318" s="165" t="s">
        <v>1918</v>
      </c>
      <c r="G318" s="165" t="s">
        <v>400</v>
      </c>
      <c r="H318" s="166">
        <v>0</v>
      </c>
      <c r="I318" s="166">
        <v>0</v>
      </c>
      <c r="J318" s="166">
        <v>6690</v>
      </c>
      <c r="K318" s="166">
        <v>223</v>
      </c>
      <c r="L318" s="166">
        <v>52770</v>
      </c>
      <c r="M318" s="166">
        <v>1759</v>
      </c>
    </row>
    <row r="319" spans="1:13" hidden="1">
      <c r="A319" s="165" t="s">
        <v>1778</v>
      </c>
      <c r="B319" s="165" t="s">
        <v>1826</v>
      </c>
      <c r="C319" s="165" t="s">
        <v>773</v>
      </c>
      <c r="D319" s="165" t="s">
        <v>398</v>
      </c>
      <c r="E319" s="165" t="s">
        <v>405</v>
      </c>
      <c r="F319" s="165" t="s">
        <v>1919</v>
      </c>
      <c r="G319" s="165" t="s">
        <v>400</v>
      </c>
      <c r="H319" s="166">
        <v>0</v>
      </c>
      <c r="I319" s="166">
        <v>0</v>
      </c>
      <c r="J319" s="166">
        <v>0</v>
      </c>
      <c r="K319" s="166">
        <v>0</v>
      </c>
      <c r="L319" s="166">
        <v>90</v>
      </c>
      <c r="M319" s="166">
        <v>3</v>
      </c>
    </row>
    <row r="320" spans="1:13" hidden="1">
      <c r="A320" s="165" t="s">
        <v>1778</v>
      </c>
      <c r="B320" s="165" t="s">
        <v>1826</v>
      </c>
      <c r="C320" s="165" t="s">
        <v>773</v>
      </c>
      <c r="D320" s="165" t="s">
        <v>398</v>
      </c>
      <c r="E320" s="165" t="s">
        <v>399</v>
      </c>
      <c r="F320" s="165" t="s">
        <v>1919</v>
      </c>
      <c r="G320" s="165" t="s">
        <v>400</v>
      </c>
      <c r="H320" s="166">
        <v>18960</v>
      </c>
      <c r="I320" s="166">
        <v>632</v>
      </c>
      <c r="J320" s="166">
        <v>23940</v>
      </c>
      <c r="K320" s="166">
        <v>798</v>
      </c>
      <c r="L320" s="166">
        <v>54510</v>
      </c>
      <c r="M320" s="166">
        <v>1817</v>
      </c>
    </row>
    <row r="321" spans="1:13" hidden="1">
      <c r="A321" s="165" t="s">
        <v>833</v>
      </c>
      <c r="B321" s="165" t="s">
        <v>1571</v>
      </c>
      <c r="C321" s="165" t="s">
        <v>834</v>
      </c>
      <c r="D321" s="165" t="s">
        <v>398</v>
      </c>
      <c r="E321" s="165" t="s">
        <v>399</v>
      </c>
      <c r="F321" s="165" t="s">
        <v>1657</v>
      </c>
      <c r="G321" s="165" t="s">
        <v>400</v>
      </c>
      <c r="H321" s="166">
        <v>0</v>
      </c>
      <c r="I321" s="166">
        <v>0</v>
      </c>
      <c r="J321" s="166">
        <v>0</v>
      </c>
      <c r="K321" s="166">
        <v>0</v>
      </c>
      <c r="L321" s="166">
        <v>2040</v>
      </c>
      <c r="M321" s="166">
        <v>68</v>
      </c>
    </row>
    <row r="322" spans="1:13" hidden="1">
      <c r="A322" s="165" t="s">
        <v>833</v>
      </c>
      <c r="B322" s="165" t="s">
        <v>1658</v>
      </c>
      <c r="C322" s="165" t="s">
        <v>834</v>
      </c>
      <c r="D322" s="165" t="s">
        <v>398</v>
      </c>
      <c r="E322" s="165" t="s">
        <v>405</v>
      </c>
      <c r="F322" s="165" t="s">
        <v>1920</v>
      </c>
      <c r="G322" s="165" t="s">
        <v>400</v>
      </c>
      <c r="H322" s="166">
        <v>0</v>
      </c>
      <c r="I322" s="166">
        <v>0</v>
      </c>
      <c r="J322" s="166">
        <v>0</v>
      </c>
      <c r="K322" s="166">
        <v>0</v>
      </c>
      <c r="L322" s="166">
        <v>66</v>
      </c>
      <c r="M322" s="166">
        <v>2</v>
      </c>
    </row>
    <row r="323" spans="1:13" hidden="1">
      <c r="A323" s="165" t="s">
        <v>833</v>
      </c>
      <c r="B323" s="165" t="s">
        <v>1658</v>
      </c>
      <c r="C323" s="165" t="s">
        <v>834</v>
      </c>
      <c r="D323" s="165" t="s">
        <v>398</v>
      </c>
      <c r="E323" s="165" t="s">
        <v>399</v>
      </c>
      <c r="F323" s="165" t="s">
        <v>1920</v>
      </c>
      <c r="G323" s="165" t="s">
        <v>400</v>
      </c>
      <c r="H323" s="166">
        <v>0</v>
      </c>
      <c r="I323" s="166">
        <v>0</v>
      </c>
      <c r="J323" s="166">
        <v>0</v>
      </c>
      <c r="K323" s="166">
        <v>0</v>
      </c>
      <c r="L323" s="166">
        <v>2475</v>
      </c>
      <c r="M323" s="166">
        <v>75</v>
      </c>
    </row>
    <row r="324" spans="1:13" hidden="1">
      <c r="A324" s="165" t="s">
        <v>833</v>
      </c>
      <c r="B324" s="165" t="s">
        <v>1780</v>
      </c>
      <c r="C324" s="165" t="s">
        <v>834</v>
      </c>
      <c r="D324" s="165" t="s">
        <v>398</v>
      </c>
      <c r="E324" s="165" t="s">
        <v>405</v>
      </c>
      <c r="F324" s="165" t="s">
        <v>1922</v>
      </c>
      <c r="G324" s="165" t="s">
        <v>400</v>
      </c>
      <c r="H324" s="166">
        <v>0</v>
      </c>
      <c r="I324" s="166">
        <v>0</v>
      </c>
      <c r="J324" s="166">
        <v>0</v>
      </c>
      <c r="K324" s="166">
        <v>0</v>
      </c>
      <c r="L324" s="166">
        <v>90</v>
      </c>
      <c r="M324" s="166">
        <v>3</v>
      </c>
    </row>
    <row r="325" spans="1:13" hidden="1">
      <c r="A325" s="165" t="s">
        <v>833</v>
      </c>
      <c r="B325" s="165" t="s">
        <v>1780</v>
      </c>
      <c r="C325" s="165" t="s">
        <v>834</v>
      </c>
      <c r="D325" s="165" t="s">
        <v>398</v>
      </c>
      <c r="E325" s="165" t="s">
        <v>399</v>
      </c>
      <c r="F325" s="165" t="s">
        <v>1922</v>
      </c>
      <c r="G325" s="165" t="s">
        <v>400</v>
      </c>
      <c r="H325" s="166">
        <v>0</v>
      </c>
      <c r="I325" s="166">
        <v>0</v>
      </c>
      <c r="J325" s="166">
        <v>0</v>
      </c>
      <c r="K325" s="166">
        <v>0</v>
      </c>
      <c r="L325" s="166">
        <v>900</v>
      </c>
      <c r="M325" s="166">
        <v>30</v>
      </c>
    </row>
    <row r="326" spans="1:13" hidden="1">
      <c r="A326" s="165" t="s">
        <v>833</v>
      </c>
      <c r="B326" s="165" t="s">
        <v>2070</v>
      </c>
      <c r="C326" s="165" t="s">
        <v>834</v>
      </c>
      <c r="D326" s="165" t="s">
        <v>398</v>
      </c>
      <c r="E326" s="165" t="s">
        <v>405</v>
      </c>
      <c r="F326" s="165" t="s">
        <v>2071</v>
      </c>
      <c r="G326" s="165" t="s">
        <v>400</v>
      </c>
      <c r="H326" s="166">
        <v>0</v>
      </c>
      <c r="I326" s="166">
        <v>0</v>
      </c>
      <c r="J326" s="166">
        <v>0</v>
      </c>
      <c r="K326" s="166">
        <v>0</v>
      </c>
      <c r="L326" s="166">
        <v>60</v>
      </c>
      <c r="M326" s="166">
        <v>2</v>
      </c>
    </row>
    <row r="327" spans="1:13" hidden="1">
      <c r="A327" s="165" t="s">
        <v>833</v>
      </c>
      <c r="B327" s="165" t="s">
        <v>2070</v>
      </c>
      <c r="C327" s="165" t="s">
        <v>834</v>
      </c>
      <c r="D327" s="165" t="s">
        <v>398</v>
      </c>
      <c r="E327" s="165" t="s">
        <v>399</v>
      </c>
      <c r="F327" s="165" t="s">
        <v>2071</v>
      </c>
      <c r="G327" s="165" t="s">
        <v>400</v>
      </c>
      <c r="H327" s="166">
        <v>79590</v>
      </c>
      <c r="I327" s="166">
        <v>2653</v>
      </c>
      <c r="J327" s="166">
        <v>92880</v>
      </c>
      <c r="K327" s="166">
        <v>3096</v>
      </c>
      <c r="L327" s="166">
        <v>1500</v>
      </c>
      <c r="M327" s="166">
        <v>50</v>
      </c>
    </row>
    <row r="328" spans="1:13" hidden="1">
      <c r="A328" s="165" t="s">
        <v>833</v>
      </c>
      <c r="B328" s="165" t="s">
        <v>2072</v>
      </c>
      <c r="C328" s="165" t="s">
        <v>834</v>
      </c>
      <c r="D328" s="165" t="s">
        <v>398</v>
      </c>
      <c r="E328" s="165" t="s">
        <v>399</v>
      </c>
      <c r="F328" s="165" t="s">
        <v>2073</v>
      </c>
      <c r="G328" s="165" t="s">
        <v>400</v>
      </c>
      <c r="H328" s="166">
        <v>64500</v>
      </c>
      <c r="I328" s="166">
        <v>2150</v>
      </c>
      <c r="J328" s="166">
        <v>69300</v>
      </c>
      <c r="K328" s="166">
        <v>2310</v>
      </c>
      <c r="L328" s="166">
        <v>0</v>
      </c>
      <c r="M328" s="166">
        <v>0</v>
      </c>
    </row>
    <row r="329" spans="1:13" hidden="1">
      <c r="A329" s="165" t="s">
        <v>835</v>
      </c>
      <c r="B329" s="165" t="s">
        <v>836</v>
      </c>
      <c r="C329" s="165" t="s">
        <v>837</v>
      </c>
      <c r="D329" s="165" t="s">
        <v>398</v>
      </c>
      <c r="E329" s="165" t="s">
        <v>399</v>
      </c>
      <c r="F329" s="165" t="s">
        <v>838</v>
      </c>
      <c r="G329" s="165" t="s">
        <v>400</v>
      </c>
      <c r="H329" s="166">
        <v>0</v>
      </c>
      <c r="I329" s="166">
        <v>0</v>
      </c>
      <c r="J329" s="166">
        <v>0</v>
      </c>
      <c r="K329" s="166">
        <v>0</v>
      </c>
      <c r="L329" s="166">
        <v>3210</v>
      </c>
      <c r="M329" s="166">
        <v>107</v>
      </c>
    </row>
    <row r="330" spans="1:13" hidden="1">
      <c r="A330" s="165" t="s">
        <v>835</v>
      </c>
      <c r="B330" s="165" t="s">
        <v>839</v>
      </c>
      <c r="C330" s="165" t="s">
        <v>840</v>
      </c>
      <c r="D330" s="165" t="s">
        <v>398</v>
      </c>
      <c r="E330" s="165" t="s">
        <v>399</v>
      </c>
      <c r="F330" s="165" t="s">
        <v>841</v>
      </c>
      <c r="G330" s="165" t="s">
        <v>400</v>
      </c>
      <c r="H330" s="166">
        <v>0</v>
      </c>
      <c r="I330" s="166">
        <v>0</v>
      </c>
      <c r="J330" s="166">
        <v>0</v>
      </c>
      <c r="K330" s="166">
        <v>0</v>
      </c>
      <c r="L330" s="166">
        <v>3960</v>
      </c>
      <c r="M330" s="166">
        <v>165</v>
      </c>
    </row>
    <row r="331" spans="1:13" hidden="1">
      <c r="A331" s="165" t="s">
        <v>734</v>
      </c>
      <c r="B331" s="165" t="s">
        <v>843</v>
      </c>
      <c r="C331" s="165" t="s">
        <v>705</v>
      </c>
      <c r="D331" s="165" t="s">
        <v>398</v>
      </c>
      <c r="E331" s="165" t="s">
        <v>399</v>
      </c>
      <c r="F331" s="165" t="s">
        <v>842</v>
      </c>
      <c r="G331" s="165" t="s">
        <v>400</v>
      </c>
      <c r="H331" s="166">
        <v>0</v>
      </c>
      <c r="I331" s="166">
        <v>0</v>
      </c>
      <c r="J331" s="166">
        <v>0</v>
      </c>
      <c r="K331" s="166">
        <v>0</v>
      </c>
      <c r="L331" s="166">
        <v>7392</v>
      </c>
      <c r="M331" s="166">
        <v>308</v>
      </c>
    </row>
    <row r="332" spans="1:13" hidden="1">
      <c r="A332" s="165" t="s">
        <v>848</v>
      </c>
      <c r="B332" s="165" t="s">
        <v>849</v>
      </c>
      <c r="C332" s="165" t="s">
        <v>850</v>
      </c>
      <c r="D332" s="165" t="s">
        <v>398</v>
      </c>
      <c r="E332" s="165" t="s">
        <v>399</v>
      </c>
      <c r="F332" s="165" t="s">
        <v>596</v>
      </c>
      <c r="G332" s="165" t="s">
        <v>400</v>
      </c>
      <c r="H332" s="166">
        <v>0</v>
      </c>
      <c r="I332" s="166">
        <v>0</v>
      </c>
      <c r="J332" s="166">
        <v>0</v>
      </c>
      <c r="K332" s="166">
        <v>0</v>
      </c>
      <c r="L332" s="166">
        <v>8340</v>
      </c>
      <c r="M332" s="166">
        <v>278</v>
      </c>
    </row>
    <row r="333" spans="1:13" hidden="1">
      <c r="A333" s="165" t="s">
        <v>835</v>
      </c>
      <c r="B333" s="165" t="s">
        <v>851</v>
      </c>
      <c r="C333" s="165" t="s">
        <v>852</v>
      </c>
      <c r="D333" s="165" t="s">
        <v>398</v>
      </c>
      <c r="E333" s="165" t="s">
        <v>399</v>
      </c>
      <c r="F333" s="165" t="s">
        <v>621</v>
      </c>
      <c r="G333" s="165" t="s">
        <v>400</v>
      </c>
      <c r="H333" s="166">
        <v>0</v>
      </c>
      <c r="I333" s="166">
        <v>0</v>
      </c>
      <c r="J333" s="166">
        <v>0</v>
      </c>
      <c r="K333" s="166">
        <v>0</v>
      </c>
      <c r="L333" s="166">
        <v>14220</v>
      </c>
      <c r="M333" s="166">
        <v>474</v>
      </c>
    </row>
    <row r="334" spans="1:13" hidden="1">
      <c r="A334" s="165" t="s">
        <v>854</v>
      </c>
      <c r="B334" s="165" t="s">
        <v>1605</v>
      </c>
      <c r="C334" s="165" t="s">
        <v>853</v>
      </c>
      <c r="D334" s="165" t="s">
        <v>398</v>
      </c>
      <c r="E334" s="165" t="s">
        <v>399</v>
      </c>
      <c r="F334" s="165" t="s">
        <v>858</v>
      </c>
      <c r="G334" s="165" t="s">
        <v>400</v>
      </c>
      <c r="H334" s="166">
        <v>0</v>
      </c>
      <c r="I334" s="166">
        <v>0</v>
      </c>
      <c r="J334" s="166">
        <v>0</v>
      </c>
      <c r="K334" s="166">
        <v>0</v>
      </c>
      <c r="L334" s="166">
        <v>825</v>
      </c>
      <c r="M334" s="166">
        <v>25</v>
      </c>
    </row>
    <row r="335" spans="1:13" hidden="1">
      <c r="A335" s="165" t="s">
        <v>854</v>
      </c>
      <c r="B335" s="165" t="s">
        <v>1923</v>
      </c>
      <c r="C335" s="165" t="s">
        <v>853</v>
      </c>
      <c r="D335" s="165" t="s">
        <v>398</v>
      </c>
      <c r="E335" s="165" t="s">
        <v>399</v>
      </c>
      <c r="F335" s="165" t="s">
        <v>858</v>
      </c>
      <c r="G335" s="165" t="s">
        <v>527</v>
      </c>
      <c r="H335" s="166">
        <v>0</v>
      </c>
      <c r="I335" s="166">
        <v>0</v>
      </c>
      <c r="J335" s="166">
        <v>0</v>
      </c>
      <c r="K335" s="166">
        <v>0</v>
      </c>
      <c r="L335" s="166">
        <v>440</v>
      </c>
      <c r="M335" s="166">
        <v>1</v>
      </c>
    </row>
    <row r="336" spans="1:13" hidden="1">
      <c r="A336" s="165" t="s">
        <v>856</v>
      </c>
      <c r="B336" s="165" t="s">
        <v>859</v>
      </c>
      <c r="C336" s="165" t="s">
        <v>857</v>
      </c>
      <c r="D336" s="165" t="s">
        <v>398</v>
      </c>
      <c r="E336" s="165" t="s">
        <v>399</v>
      </c>
      <c r="F336" s="165" t="s">
        <v>860</v>
      </c>
      <c r="G336" s="165" t="s">
        <v>400</v>
      </c>
      <c r="H336" s="166">
        <v>0</v>
      </c>
      <c r="I336" s="166">
        <v>0</v>
      </c>
      <c r="J336" s="166">
        <v>0</v>
      </c>
      <c r="K336" s="166">
        <v>0</v>
      </c>
      <c r="L336" s="166">
        <v>3807</v>
      </c>
      <c r="M336" s="166">
        <v>141</v>
      </c>
    </row>
    <row r="337" spans="1:13" hidden="1">
      <c r="A337" s="165" t="s">
        <v>798</v>
      </c>
      <c r="B337" s="165" t="s">
        <v>864</v>
      </c>
      <c r="C337" s="165" t="s">
        <v>865</v>
      </c>
      <c r="D337" s="165" t="s">
        <v>398</v>
      </c>
      <c r="E337" s="165" t="s">
        <v>405</v>
      </c>
      <c r="F337" s="165" t="s">
        <v>599</v>
      </c>
      <c r="G337" s="165" t="s">
        <v>400</v>
      </c>
      <c r="H337" s="166">
        <v>-60</v>
      </c>
      <c r="I337" s="166">
        <v>-2</v>
      </c>
      <c r="J337" s="166">
        <v>0</v>
      </c>
      <c r="K337" s="166">
        <v>0</v>
      </c>
      <c r="L337" s="166">
        <v>0</v>
      </c>
      <c r="M337" s="166">
        <v>0</v>
      </c>
    </row>
    <row r="338" spans="1:13" hidden="1">
      <c r="A338" s="165" t="s">
        <v>798</v>
      </c>
      <c r="B338" s="165" t="s">
        <v>864</v>
      </c>
      <c r="C338" s="165" t="s">
        <v>865</v>
      </c>
      <c r="D338" s="165" t="s">
        <v>398</v>
      </c>
      <c r="E338" s="165" t="s">
        <v>399</v>
      </c>
      <c r="F338" s="165" t="s">
        <v>599</v>
      </c>
      <c r="G338" s="165" t="s">
        <v>400</v>
      </c>
      <c r="H338" s="166">
        <v>0</v>
      </c>
      <c r="I338" s="166">
        <v>0</v>
      </c>
      <c r="J338" s="166">
        <v>780</v>
      </c>
      <c r="K338" s="166">
        <v>26</v>
      </c>
      <c r="L338" s="166">
        <v>1500</v>
      </c>
      <c r="M338" s="166">
        <v>50</v>
      </c>
    </row>
    <row r="339" spans="1:13" hidden="1">
      <c r="A339" s="165" t="s">
        <v>856</v>
      </c>
      <c r="B339" s="165" t="s">
        <v>866</v>
      </c>
      <c r="C339" s="165" t="s">
        <v>857</v>
      </c>
      <c r="D339" s="165" t="s">
        <v>398</v>
      </c>
      <c r="E339" s="165" t="s">
        <v>399</v>
      </c>
      <c r="F339" s="165" t="s">
        <v>860</v>
      </c>
      <c r="G339" s="165" t="s">
        <v>400</v>
      </c>
      <c r="H339" s="166">
        <v>0</v>
      </c>
      <c r="I339" s="166">
        <v>0</v>
      </c>
      <c r="J339" s="166">
        <v>0</v>
      </c>
      <c r="K339" s="166">
        <v>0</v>
      </c>
      <c r="L339" s="166">
        <v>6831</v>
      </c>
      <c r="M339" s="166">
        <v>253</v>
      </c>
    </row>
    <row r="340" spans="1:13" hidden="1">
      <c r="A340" s="165" t="s">
        <v>867</v>
      </c>
      <c r="B340" s="165" t="s">
        <v>868</v>
      </c>
      <c r="C340" s="165" t="s">
        <v>869</v>
      </c>
      <c r="D340" s="165" t="s">
        <v>398</v>
      </c>
      <c r="E340" s="165" t="s">
        <v>399</v>
      </c>
      <c r="F340" s="165" t="s">
        <v>774</v>
      </c>
      <c r="G340" s="165" t="s">
        <v>400</v>
      </c>
      <c r="H340" s="166">
        <v>0</v>
      </c>
      <c r="I340" s="166">
        <v>0</v>
      </c>
      <c r="J340" s="166">
        <v>0</v>
      </c>
      <c r="K340" s="166">
        <v>0</v>
      </c>
      <c r="L340" s="166">
        <v>6270</v>
      </c>
      <c r="M340" s="166">
        <v>209</v>
      </c>
    </row>
    <row r="341" spans="1:13" hidden="1">
      <c r="A341" s="165" t="s">
        <v>854</v>
      </c>
      <c r="B341" s="165" t="s">
        <v>870</v>
      </c>
      <c r="C341" s="165" t="s">
        <v>871</v>
      </c>
      <c r="D341" s="165" t="s">
        <v>398</v>
      </c>
      <c r="E341" s="165" t="s">
        <v>399</v>
      </c>
      <c r="F341" s="165" t="s">
        <v>536</v>
      </c>
      <c r="G341" s="165" t="s">
        <v>400</v>
      </c>
      <c r="H341" s="166">
        <v>0</v>
      </c>
      <c r="I341" s="166">
        <v>0</v>
      </c>
      <c r="J341" s="166">
        <v>0</v>
      </c>
      <c r="K341" s="166">
        <v>0</v>
      </c>
      <c r="L341" s="166">
        <v>2550</v>
      </c>
      <c r="M341" s="166">
        <v>85</v>
      </c>
    </row>
    <row r="342" spans="1:13" hidden="1">
      <c r="A342" s="165" t="s">
        <v>798</v>
      </c>
      <c r="B342" s="165" t="s">
        <v>872</v>
      </c>
      <c r="C342" s="165" t="s">
        <v>865</v>
      </c>
      <c r="D342" s="165" t="s">
        <v>398</v>
      </c>
      <c r="E342" s="165" t="s">
        <v>399</v>
      </c>
      <c r="F342" s="165" t="s">
        <v>599</v>
      </c>
      <c r="G342" s="165" t="s">
        <v>400</v>
      </c>
      <c r="H342" s="166">
        <v>0</v>
      </c>
      <c r="I342" s="166">
        <v>0</v>
      </c>
      <c r="J342" s="166">
        <v>2610</v>
      </c>
      <c r="K342" s="166">
        <v>87</v>
      </c>
      <c r="L342" s="166">
        <v>7020</v>
      </c>
      <c r="M342" s="166">
        <v>234</v>
      </c>
    </row>
    <row r="343" spans="1:13" hidden="1">
      <c r="A343" s="165" t="s">
        <v>861</v>
      </c>
      <c r="B343" s="165" t="s">
        <v>873</v>
      </c>
      <c r="C343" s="165" t="s">
        <v>862</v>
      </c>
      <c r="D343" s="165" t="s">
        <v>398</v>
      </c>
      <c r="E343" s="165" t="s">
        <v>399</v>
      </c>
      <c r="F343" s="165" t="s">
        <v>621</v>
      </c>
      <c r="G343" s="165" t="s">
        <v>527</v>
      </c>
      <c r="H343" s="166">
        <v>0</v>
      </c>
      <c r="I343" s="166">
        <v>0</v>
      </c>
      <c r="J343" s="166">
        <v>0</v>
      </c>
      <c r="K343" s="166">
        <v>0</v>
      </c>
      <c r="L343" s="166">
        <v>11600</v>
      </c>
      <c r="M343" s="166">
        <v>29</v>
      </c>
    </row>
    <row r="344" spans="1:13" hidden="1">
      <c r="A344" s="165" t="s">
        <v>845</v>
      </c>
      <c r="B344" s="165" t="s">
        <v>875</v>
      </c>
      <c r="C344" s="165" t="s">
        <v>846</v>
      </c>
      <c r="D344" s="165" t="s">
        <v>398</v>
      </c>
      <c r="E344" s="165" t="s">
        <v>405</v>
      </c>
      <c r="F344" s="165" t="s">
        <v>847</v>
      </c>
      <c r="G344" s="165" t="s">
        <v>400</v>
      </c>
      <c r="H344" s="166">
        <v>0</v>
      </c>
      <c r="I344" s="166">
        <v>0</v>
      </c>
      <c r="J344" s="166">
        <v>0</v>
      </c>
      <c r="K344" s="166">
        <v>0</v>
      </c>
      <c r="L344" s="166">
        <v>99</v>
      </c>
      <c r="M344" s="166">
        <v>3</v>
      </c>
    </row>
    <row r="345" spans="1:13" hidden="1">
      <c r="A345" s="165" t="s">
        <v>845</v>
      </c>
      <c r="B345" s="165" t="s">
        <v>875</v>
      </c>
      <c r="C345" s="165" t="s">
        <v>846</v>
      </c>
      <c r="D345" s="165" t="s">
        <v>398</v>
      </c>
      <c r="E345" s="165" t="s">
        <v>399</v>
      </c>
      <c r="F345" s="165" t="s">
        <v>847</v>
      </c>
      <c r="G345" s="165" t="s">
        <v>400</v>
      </c>
      <c r="H345" s="166">
        <v>0</v>
      </c>
      <c r="I345" s="166">
        <v>0</v>
      </c>
      <c r="J345" s="166">
        <v>1419</v>
      </c>
      <c r="K345" s="166">
        <v>43</v>
      </c>
      <c r="L345" s="166">
        <v>4026</v>
      </c>
      <c r="M345" s="166">
        <v>122</v>
      </c>
    </row>
    <row r="346" spans="1:13" hidden="1">
      <c r="A346" s="165" t="s">
        <v>861</v>
      </c>
      <c r="B346" s="165" t="s">
        <v>876</v>
      </c>
      <c r="C346" s="165" t="s">
        <v>862</v>
      </c>
      <c r="D346" s="165" t="s">
        <v>398</v>
      </c>
      <c r="E346" s="165" t="s">
        <v>405</v>
      </c>
      <c r="F346" s="165" t="s">
        <v>863</v>
      </c>
      <c r="G346" s="165" t="s">
        <v>400</v>
      </c>
      <c r="H346" s="166">
        <v>66</v>
      </c>
      <c r="I346" s="166">
        <v>3</v>
      </c>
      <c r="J346" s="166">
        <v>66</v>
      </c>
      <c r="K346" s="166">
        <v>3</v>
      </c>
      <c r="L346" s="166">
        <v>0</v>
      </c>
      <c r="M346" s="166">
        <v>0</v>
      </c>
    </row>
    <row r="347" spans="1:13" hidden="1">
      <c r="A347" s="165" t="s">
        <v>861</v>
      </c>
      <c r="B347" s="165" t="s">
        <v>876</v>
      </c>
      <c r="C347" s="165" t="s">
        <v>862</v>
      </c>
      <c r="D347" s="165" t="s">
        <v>398</v>
      </c>
      <c r="E347" s="165" t="s">
        <v>399</v>
      </c>
      <c r="F347" s="165" t="s">
        <v>863</v>
      </c>
      <c r="G347" s="165" t="s">
        <v>400</v>
      </c>
      <c r="H347" s="166">
        <v>-66</v>
      </c>
      <c r="I347" s="166">
        <v>-2</v>
      </c>
      <c r="J347" s="166">
        <v>363</v>
      </c>
      <c r="K347" s="166">
        <v>11</v>
      </c>
      <c r="L347" s="166">
        <v>0</v>
      </c>
      <c r="M347" s="166">
        <v>0</v>
      </c>
    </row>
    <row r="348" spans="1:13" hidden="1">
      <c r="A348" s="165" t="s">
        <v>854</v>
      </c>
      <c r="B348" s="165" t="s">
        <v>1494</v>
      </c>
      <c r="C348" s="165" t="s">
        <v>853</v>
      </c>
      <c r="D348" s="165" t="s">
        <v>398</v>
      </c>
      <c r="E348" s="165" t="s">
        <v>405</v>
      </c>
      <c r="F348" s="165" t="s">
        <v>858</v>
      </c>
      <c r="G348" s="165" t="s">
        <v>400</v>
      </c>
      <c r="H348" s="166">
        <v>0</v>
      </c>
      <c r="I348" s="166">
        <v>0</v>
      </c>
      <c r="J348" s="166">
        <v>0</v>
      </c>
      <c r="K348" s="166">
        <v>0</v>
      </c>
      <c r="L348" s="166">
        <v>99</v>
      </c>
      <c r="M348" s="166">
        <v>3</v>
      </c>
    </row>
    <row r="349" spans="1:13" hidden="1">
      <c r="A349" s="165" t="s">
        <v>854</v>
      </c>
      <c r="B349" s="165" t="s">
        <v>1494</v>
      </c>
      <c r="C349" s="165" t="s">
        <v>853</v>
      </c>
      <c r="D349" s="165" t="s">
        <v>398</v>
      </c>
      <c r="E349" s="165" t="s">
        <v>399</v>
      </c>
      <c r="F349" s="165" t="s">
        <v>858</v>
      </c>
      <c r="G349" s="165" t="s">
        <v>400</v>
      </c>
      <c r="H349" s="166">
        <v>0</v>
      </c>
      <c r="I349" s="166">
        <v>0</v>
      </c>
      <c r="J349" s="166">
        <v>165</v>
      </c>
      <c r="K349" s="166">
        <v>5</v>
      </c>
      <c r="L349" s="166">
        <v>0</v>
      </c>
      <c r="M349" s="166">
        <v>0</v>
      </c>
    </row>
    <row r="350" spans="1:13" hidden="1">
      <c r="A350" s="165" t="s">
        <v>854</v>
      </c>
      <c r="B350" s="165" t="s">
        <v>1419</v>
      </c>
      <c r="C350" s="165" t="s">
        <v>853</v>
      </c>
      <c r="D350" s="165" t="s">
        <v>398</v>
      </c>
      <c r="E350" s="165" t="s">
        <v>399</v>
      </c>
      <c r="F350" s="165" t="s">
        <v>858</v>
      </c>
      <c r="G350" s="165" t="s">
        <v>400</v>
      </c>
      <c r="H350" s="166">
        <v>0</v>
      </c>
      <c r="I350" s="166">
        <v>0</v>
      </c>
      <c r="J350" s="166">
        <v>0</v>
      </c>
      <c r="K350" s="166">
        <v>0</v>
      </c>
      <c r="L350" s="166">
        <v>825</v>
      </c>
      <c r="M350" s="166">
        <v>25</v>
      </c>
    </row>
    <row r="351" spans="1:13" hidden="1">
      <c r="A351" s="165" t="s">
        <v>854</v>
      </c>
      <c r="B351" s="165" t="s">
        <v>1606</v>
      </c>
      <c r="C351" s="165" t="s">
        <v>853</v>
      </c>
      <c r="D351" s="165" t="s">
        <v>398</v>
      </c>
      <c r="E351" s="165" t="s">
        <v>399</v>
      </c>
      <c r="F351" s="165" t="s">
        <v>858</v>
      </c>
      <c r="G351" s="165" t="s">
        <v>400</v>
      </c>
      <c r="H351" s="166">
        <v>0</v>
      </c>
      <c r="I351" s="166">
        <v>0</v>
      </c>
      <c r="J351" s="166">
        <v>396</v>
      </c>
      <c r="K351" s="166">
        <v>12</v>
      </c>
      <c r="L351" s="166">
        <v>264</v>
      </c>
      <c r="M351" s="166">
        <v>8</v>
      </c>
    </row>
    <row r="352" spans="1:13" hidden="1">
      <c r="A352" s="165" t="s">
        <v>854</v>
      </c>
      <c r="B352" s="165" t="s">
        <v>1463</v>
      </c>
      <c r="C352" s="165" t="s">
        <v>853</v>
      </c>
      <c r="D352" s="165" t="s">
        <v>398</v>
      </c>
      <c r="E352" s="165" t="s">
        <v>399</v>
      </c>
      <c r="F352" s="165" t="s">
        <v>858</v>
      </c>
      <c r="G352" s="165" t="s">
        <v>400</v>
      </c>
      <c r="H352" s="166">
        <v>0</v>
      </c>
      <c r="I352" s="166">
        <v>0</v>
      </c>
      <c r="J352" s="166">
        <v>0</v>
      </c>
      <c r="K352" s="166">
        <v>0</v>
      </c>
      <c r="L352" s="166">
        <v>528</v>
      </c>
      <c r="M352" s="166">
        <v>16</v>
      </c>
    </row>
    <row r="353" spans="1:13" hidden="1">
      <c r="A353" s="165" t="s">
        <v>1529</v>
      </c>
      <c r="B353" s="165" t="s">
        <v>1530</v>
      </c>
      <c r="C353" s="165" t="s">
        <v>1531</v>
      </c>
      <c r="D353" s="165" t="s">
        <v>398</v>
      </c>
      <c r="E353" s="165" t="s">
        <v>399</v>
      </c>
      <c r="F353" s="165" t="s">
        <v>1532</v>
      </c>
      <c r="G353" s="165" t="s">
        <v>400</v>
      </c>
      <c r="H353" s="166">
        <v>0</v>
      </c>
      <c r="I353" s="166">
        <v>0</v>
      </c>
      <c r="J353" s="166">
        <v>0</v>
      </c>
      <c r="K353" s="166">
        <v>0</v>
      </c>
      <c r="L353" s="166">
        <v>1170</v>
      </c>
      <c r="M353" s="166">
        <v>39</v>
      </c>
    </row>
    <row r="354" spans="1:13" hidden="1">
      <c r="A354" s="165" t="s">
        <v>856</v>
      </c>
      <c r="B354" s="165" t="s">
        <v>1695</v>
      </c>
      <c r="C354" s="165" t="s">
        <v>857</v>
      </c>
      <c r="D354" s="165" t="s">
        <v>398</v>
      </c>
      <c r="E354" s="165" t="s">
        <v>399</v>
      </c>
      <c r="F354" s="165" t="s">
        <v>1696</v>
      </c>
      <c r="G354" s="165" t="s">
        <v>527</v>
      </c>
      <c r="H354" s="166">
        <v>0</v>
      </c>
      <c r="I354" s="166">
        <v>0</v>
      </c>
      <c r="J354" s="166">
        <v>10800</v>
      </c>
      <c r="K354" s="166">
        <v>30</v>
      </c>
      <c r="L354" s="166">
        <v>2520</v>
      </c>
      <c r="M354" s="166">
        <v>7</v>
      </c>
    </row>
    <row r="355" spans="1:13" hidden="1">
      <c r="A355" s="165" t="s">
        <v>854</v>
      </c>
      <c r="B355" s="165" t="s">
        <v>1712</v>
      </c>
      <c r="C355" s="165" t="s">
        <v>834</v>
      </c>
      <c r="D355" s="165" t="s">
        <v>398</v>
      </c>
      <c r="E355" s="165" t="s">
        <v>405</v>
      </c>
      <c r="F355" s="165" t="s">
        <v>596</v>
      </c>
      <c r="G355" s="165" t="s">
        <v>400</v>
      </c>
      <c r="H355" s="166">
        <v>0</v>
      </c>
      <c r="I355" s="166">
        <v>0</v>
      </c>
      <c r="J355" s="166">
        <v>0</v>
      </c>
      <c r="K355" s="166">
        <v>0</v>
      </c>
      <c r="L355" s="166">
        <v>90</v>
      </c>
      <c r="M355" s="166">
        <v>3</v>
      </c>
    </row>
    <row r="356" spans="1:13" hidden="1">
      <c r="A356" s="165" t="s">
        <v>854</v>
      </c>
      <c r="B356" s="165" t="s">
        <v>1712</v>
      </c>
      <c r="C356" s="165" t="s">
        <v>834</v>
      </c>
      <c r="D356" s="165" t="s">
        <v>398</v>
      </c>
      <c r="E356" s="165" t="s">
        <v>399</v>
      </c>
      <c r="F356" s="165" t="s">
        <v>596</v>
      </c>
      <c r="G356" s="165" t="s">
        <v>400</v>
      </c>
      <c r="H356" s="166">
        <v>0</v>
      </c>
      <c r="I356" s="166">
        <v>0</v>
      </c>
      <c r="J356" s="166">
        <v>90</v>
      </c>
      <c r="K356" s="166">
        <v>3</v>
      </c>
      <c r="L356" s="166">
        <v>0</v>
      </c>
      <c r="M356" s="166">
        <v>0</v>
      </c>
    </row>
    <row r="357" spans="1:13" hidden="1">
      <c r="A357" s="165" t="s">
        <v>759</v>
      </c>
      <c r="B357" s="165" t="s">
        <v>1781</v>
      </c>
      <c r="C357" s="165" t="s">
        <v>844</v>
      </c>
      <c r="D357" s="165" t="s">
        <v>398</v>
      </c>
      <c r="E357" s="165" t="s">
        <v>405</v>
      </c>
      <c r="F357" s="165" t="s">
        <v>874</v>
      </c>
      <c r="G357" s="165" t="s">
        <v>400</v>
      </c>
      <c r="H357" s="166">
        <v>0</v>
      </c>
      <c r="I357" s="166">
        <v>0</v>
      </c>
      <c r="J357" s="166">
        <v>0</v>
      </c>
      <c r="K357" s="166">
        <v>0</v>
      </c>
      <c r="L357" s="166">
        <v>30</v>
      </c>
      <c r="M357" s="166">
        <v>1</v>
      </c>
    </row>
    <row r="358" spans="1:13" hidden="1">
      <c r="A358" s="165" t="s">
        <v>854</v>
      </c>
      <c r="B358" s="165" t="s">
        <v>1782</v>
      </c>
      <c r="C358" s="165" t="s">
        <v>834</v>
      </c>
      <c r="D358" s="165" t="s">
        <v>398</v>
      </c>
      <c r="E358" s="165" t="s">
        <v>405</v>
      </c>
      <c r="F358" s="165" t="s">
        <v>596</v>
      </c>
      <c r="G358" s="165" t="s">
        <v>400</v>
      </c>
      <c r="H358" s="166">
        <v>0</v>
      </c>
      <c r="I358" s="166">
        <v>0</v>
      </c>
      <c r="J358" s="166">
        <v>60</v>
      </c>
      <c r="K358" s="166">
        <v>2</v>
      </c>
      <c r="L358" s="166">
        <v>0</v>
      </c>
      <c r="M358" s="166">
        <v>0</v>
      </c>
    </row>
    <row r="359" spans="1:13" hidden="1">
      <c r="A359" s="165" t="s">
        <v>854</v>
      </c>
      <c r="B359" s="165" t="s">
        <v>1782</v>
      </c>
      <c r="C359" s="165" t="s">
        <v>834</v>
      </c>
      <c r="D359" s="165" t="s">
        <v>398</v>
      </c>
      <c r="E359" s="165" t="s">
        <v>399</v>
      </c>
      <c r="F359" s="165" t="s">
        <v>596</v>
      </c>
      <c r="G359" s="165" t="s">
        <v>400</v>
      </c>
      <c r="H359" s="166">
        <v>0</v>
      </c>
      <c r="I359" s="166">
        <v>0</v>
      </c>
      <c r="J359" s="166">
        <v>21600</v>
      </c>
      <c r="K359" s="166">
        <v>720</v>
      </c>
      <c r="L359" s="166">
        <v>0</v>
      </c>
      <c r="M359" s="166">
        <v>0</v>
      </c>
    </row>
    <row r="360" spans="1:13" hidden="1">
      <c r="A360" s="165" t="s">
        <v>854</v>
      </c>
      <c r="B360" s="165" t="s">
        <v>1854</v>
      </c>
      <c r="C360" s="165" t="s">
        <v>1783</v>
      </c>
      <c r="D360" s="165" t="s">
        <v>398</v>
      </c>
      <c r="E360" s="165" t="s">
        <v>399</v>
      </c>
      <c r="F360" s="165" t="s">
        <v>858</v>
      </c>
      <c r="G360" s="165" t="s">
        <v>400</v>
      </c>
      <c r="H360" s="166">
        <v>0</v>
      </c>
      <c r="I360" s="166">
        <v>0</v>
      </c>
      <c r="J360" s="166">
        <v>0</v>
      </c>
      <c r="K360" s="166">
        <v>0</v>
      </c>
      <c r="L360" s="166">
        <v>660</v>
      </c>
      <c r="M360" s="166">
        <v>20</v>
      </c>
    </row>
    <row r="361" spans="1:13" hidden="1">
      <c r="A361" s="165" t="s">
        <v>854</v>
      </c>
      <c r="B361" s="165" t="s">
        <v>1855</v>
      </c>
      <c r="C361" s="165" t="s">
        <v>834</v>
      </c>
      <c r="D361" s="165" t="s">
        <v>398</v>
      </c>
      <c r="E361" s="165" t="s">
        <v>399</v>
      </c>
      <c r="F361" s="165" t="s">
        <v>596</v>
      </c>
      <c r="G361" s="165" t="s">
        <v>400</v>
      </c>
      <c r="H361" s="166">
        <v>0</v>
      </c>
      <c r="I361" s="166">
        <v>0</v>
      </c>
      <c r="J361" s="166">
        <v>7710</v>
      </c>
      <c r="K361" s="166">
        <v>257</v>
      </c>
      <c r="L361" s="166">
        <v>13140</v>
      </c>
      <c r="M361" s="166">
        <v>438</v>
      </c>
    </row>
    <row r="362" spans="1:13" hidden="1">
      <c r="A362" s="165" t="s">
        <v>854</v>
      </c>
      <c r="B362" s="165" t="s">
        <v>1856</v>
      </c>
      <c r="C362" s="165" t="s">
        <v>834</v>
      </c>
      <c r="D362" s="165" t="s">
        <v>398</v>
      </c>
      <c r="E362" s="165" t="s">
        <v>399</v>
      </c>
      <c r="F362" s="165" t="s">
        <v>596</v>
      </c>
      <c r="G362" s="165" t="s">
        <v>400</v>
      </c>
      <c r="H362" s="166">
        <v>0</v>
      </c>
      <c r="I362" s="166">
        <v>0</v>
      </c>
      <c r="J362" s="166">
        <v>0</v>
      </c>
      <c r="K362" s="166">
        <v>0</v>
      </c>
      <c r="L362" s="166">
        <v>16980</v>
      </c>
      <c r="M362" s="166">
        <v>566</v>
      </c>
    </row>
    <row r="363" spans="1:13" hidden="1">
      <c r="A363" s="165" t="s">
        <v>854</v>
      </c>
      <c r="B363" s="165" t="s">
        <v>1924</v>
      </c>
      <c r="C363" s="165" t="s">
        <v>1783</v>
      </c>
      <c r="D363" s="165" t="s">
        <v>398</v>
      </c>
      <c r="E363" s="165" t="s">
        <v>405</v>
      </c>
      <c r="F363" s="165" t="s">
        <v>596</v>
      </c>
      <c r="G363" s="165" t="s">
        <v>400</v>
      </c>
      <c r="H363" s="166">
        <v>-475</v>
      </c>
      <c r="I363" s="166">
        <v>-15</v>
      </c>
      <c r="J363" s="166">
        <v>95</v>
      </c>
      <c r="K363" s="166">
        <v>4</v>
      </c>
      <c r="L363" s="166">
        <v>90</v>
      </c>
      <c r="M363" s="166">
        <v>3</v>
      </c>
    </row>
    <row r="364" spans="1:13" hidden="1">
      <c r="A364" s="165" t="s">
        <v>854</v>
      </c>
      <c r="B364" s="165" t="s">
        <v>1924</v>
      </c>
      <c r="C364" s="165" t="s">
        <v>1783</v>
      </c>
      <c r="D364" s="165" t="s">
        <v>398</v>
      </c>
      <c r="E364" s="165" t="s">
        <v>399</v>
      </c>
      <c r="F364" s="165" t="s">
        <v>596</v>
      </c>
      <c r="G364" s="165" t="s">
        <v>400</v>
      </c>
      <c r="H364" s="166">
        <v>26340</v>
      </c>
      <c r="I364" s="166">
        <v>878</v>
      </c>
      <c r="J364" s="166">
        <v>47310</v>
      </c>
      <c r="K364" s="166">
        <v>1577</v>
      </c>
      <c r="L364" s="166">
        <v>46140</v>
      </c>
      <c r="M364" s="166">
        <v>1538</v>
      </c>
    </row>
    <row r="365" spans="1:13" hidden="1">
      <c r="A365" s="165" t="s">
        <v>835</v>
      </c>
      <c r="B365" s="165" t="s">
        <v>1925</v>
      </c>
      <c r="C365" s="165" t="s">
        <v>1926</v>
      </c>
      <c r="D365" s="165" t="s">
        <v>398</v>
      </c>
      <c r="E365" s="165" t="s">
        <v>405</v>
      </c>
      <c r="F365" s="165" t="s">
        <v>1927</v>
      </c>
      <c r="G365" s="165" t="s">
        <v>400</v>
      </c>
      <c r="H365" s="166">
        <v>0</v>
      </c>
      <c r="I365" s="166">
        <v>0</v>
      </c>
      <c r="J365" s="166">
        <v>0</v>
      </c>
      <c r="K365" s="166">
        <v>0</v>
      </c>
      <c r="L365" s="166">
        <v>48</v>
      </c>
      <c r="M365" s="166">
        <v>2</v>
      </c>
    </row>
    <row r="366" spans="1:13" hidden="1">
      <c r="A366" s="165" t="s">
        <v>835</v>
      </c>
      <c r="B366" s="165" t="s">
        <v>1925</v>
      </c>
      <c r="C366" s="165" t="s">
        <v>1926</v>
      </c>
      <c r="D366" s="165" t="s">
        <v>398</v>
      </c>
      <c r="E366" s="165" t="s">
        <v>399</v>
      </c>
      <c r="F366" s="165" t="s">
        <v>1927</v>
      </c>
      <c r="G366" s="165" t="s">
        <v>400</v>
      </c>
      <c r="H366" s="166">
        <v>0</v>
      </c>
      <c r="I366" s="166">
        <v>0</v>
      </c>
      <c r="J366" s="166">
        <v>1728</v>
      </c>
      <c r="K366" s="166">
        <v>72</v>
      </c>
      <c r="L366" s="166">
        <v>16992</v>
      </c>
      <c r="M366" s="166">
        <v>708</v>
      </c>
    </row>
    <row r="367" spans="1:13" hidden="1">
      <c r="A367" s="165" t="s">
        <v>854</v>
      </c>
      <c r="B367" s="165" t="s">
        <v>1888</v>
      </c>
      <c r="C367" s="165" t="s">
        <v>1783</v>
      </c>
      <c r="D367" s="165" t="s">
        <v>398</v>
      </c>
      <c r="E367" s="165" t="s">
        <v>405</v>
      </c>
      <c r="F367" s="165" t="s">
        <v>596</v>
      </c>
      <c r="G367" s="165" t="s">
        <v>400</v>
      </c>
      <c r="H367" s="166">
        <v>0</v>
      </c>
      <c r="I367" s="166">
        <v>0</v>
      </c>
      <c r="J367" s="166">
        <v>420</v>
      </c>
      <c r="K367" s="166">
        <v>14</v>
      </c>
      <c r="L367" s="166">
        <v>120</v>
      </c>
      <c r="M367" s="166">
        <v>4</v>
      </c>
    </row>
    <row r="368" spans="1:13" hidden="1">
      <c r="A368" s="165" t="s">
        <v>854</v>
      </c>
      <c r="B368" s="165" t="s">
        <v>1888</v>
      </c>
      <c r="C368" s="165" t="s">
        <v>1783</v>
      </c>
      <c r="D368" s="165" t="s">
        <v>398</v>
      </c>
      <c r="E368" s="165" t="s">
        <v>399</v>
      </c>
      <c r="F368" s="165" t="s">
        <v>596</v>
      </c>
      <c r="G368" s="165" t="s">
        <v>400</v>
      </c>
      <c r="H368" s="166">
        <v>29820</v>
      </c>
      <c r="I368" s="166">
        <v>994</v>
      </c>
      <c r="J368" s="166">
        <v>48690</v>
      </c>
      <c r="K368" s="166">
        <v>1623</v>
      </c>
      <c r="L368" s="166">
        <v>37620</v>
      </c>
      <c r="M368" s="166">
        <v>1254</v>
      </c>
    </row>
    <row r="369" spans="1:13" hidden="1">
      <c r="A369" s="165" t="s">
        <v>854</v>
      </c>
      <c r="B369" s="165" t="s">
        <v>1928</v>
      </c>
      <c r="C369" s="165" t="s">
        <v>1783</v>
      </c>
      <c r="D369" s="165" t="s">
        <v>398</v>
      </c>
      <c r="E369" s="165" t="s">
        <v>405</v>
      </c>
      <c r="F369" s="165" t="s">
        <v>858</v>
      </c>
      <c r="G369" s="165" t="s">
        <v>400</v>
      </c>
      <c r="H369" s="166">
        <v>0</v>
      </c>
      <c r="I369" s="166">
        <v>0</v>
      </c>
      <c r="J369" s="166">
        <v>99</v>
      </c>
      <c r="K369" s="166">
        <v>3</v>
      </c>
      <c r="L369" s="166">
        <v>0</v>
      </c>
      <c r="M369" s="166">
        <v>0</v>
      </c>
    </row>
    <row r="370" spans="1:13" hidden="1">
      <c r="A370" s="165" t="s">
        <v>854</v>
      </c>
      <c r="B370" s="165" t="s">
        <v>1928</v>
      </c>
      <c r="C370" s="165" t="s">
        <v>1783</v>
      </c>
      <c r="D370" s="165" t="s">
        <v>398</v>
      </c>
      <c r="E370" s="165" t="s">
        <v>399</v>
      </c>
      <c r="F370" s="165" t="s">
        <v>858</v>
      </c>
      <c r="G370" s="165" t="s">
        <v>400</v>
      </c>
      <c r="H370" s="166">
        <v>462</v>
      </c>
      <c r="I370" s="166">
        <v>14</v>
      </c>
      <c r="J370" s="166">
        <v>24552</v>
      </c>
      <c r="K370" s="166">
        <v>744</v>
      </c>
      <c r="L370" s="166">
        <v>0</v>
      </c>
      <c r="M370" s="166">
        <v>0</v>
      </c>
    </row>
    <row r="371" spans="1:13" hidden="1">
      <c r="A371" s="165" t="s">
        <v>854</v>
      </c>
      <c r="B371" s="165" t="s">
        <v>2067</v>
      </c>
      <c r="C371" s="165" t="s">
        <v>1783</v>
      </c>
      <c r="D371" s="165" t="s">
        <v>398</v>
      </c>
      <c r="E371" s="165" t="s">
        <v>399</v>
      </c>
      <c r="F371" s="165" t="s">
        <v>2068</v>
      </c>
      <c r="G371" s="165" t="s">
        <v>400</v>
      </c>
      <c r="H371" s="166">
        <v>0</v>
      </c>
      <c r="I371" s="166">
        <v>0</v>
      </c>
      <c r="J371" s="166">
        <v>0</v>
      </c>
      <c r="K371" s="166">
        <v>0</v>
      </c>
      <c r="L371" s="166">
        <v>4620</v>
      </c>
      <c r="M371" s="166">
        <v>140</v>
      </c>
    </row>
    <row r="372" spans="1:13" hidden="1">
      <c r="A372" s="165" t="s">
        <v>854</v>
      </c>
      <c r="B372" s="165" t="s">
        <v>1929</v>
      </c>
      <c r="C372" s="165" t="s">
        <v>1783</v>
      </c>
      <c r="D372" s="165" t="s">
        <v>398</v>
      </c>
      <c r="E372" s="165" t="s">
        <v>405</v>
      </c>
      <c r="F372" s="165" t="s">
        <v>858</v>
      </c>
      <c r="G372" s="165" t="s">
        <v>400</v>
      </c>
      <c r="H372" s="166">
        <v>792</v>
      </c>
      <c r="I372" s="166">
        <v>24</v>
      </c>
      <c r="J372" s="166">
        <v>792</v>
      </c>
      <c r="K372" s="166">
        <v>24</v>
      </c>
      <c r="L372" s="166">
        <v>0</v>
      </c>
      <c r="M372" s="166">
        <v>0</v>
      </c>
    </row>
    <row r="373" spans="1:13" hidden="1">
      <c r="A373" s="165" t="s">
        <v>854</v>
      </c>
      <c r="B373" s="165" t="s">
        <v>1929</v>
      </c>
      <c r="C373" s="165" t="s">
        <v>1783</v>
      </c>
      <c r="D373" s="165" t="s">
        <v>398</v>
      </c>
      <c r="E373" s="165" t="s">
        <v>399</v>
      </c>
      <c r="F373" s="165" t="s">
        <v>858</v>
      </c>
      <c r="G373" s="165" t="s">
        <v>400</v>
      </c>
      <c r="H373" s="166">
        <v>3828</v>
      </c>
      <c r="I373" s="166">
        <v>116</v>
      </c>
      <c r="J373" s="166">
        <v>23331</v>
      </c>
      <c r="K373" s="166">
        <v>707</v>
      </c>
      <c r="L373" s="166">
        <v>0</v>
      </c>
      <c r="M373" s="166">
        <v>0</v>
      </c>
    </row>
    <row r="374" spans="1:13" hidden="1">
      <c r="A374" s="165" t="s">
        <v>854</v>
      </c>
      <c r="B374" s="165" t="s">
        <v>1930</v>
      </c>
      <c r="C374" s="165" t="s">
        <v>1783</v>
      </c>
      <c r="D374" s="165" t="s">
        <v>398</v>
      </c>
      <c r="E374" s="165" t="s">
        <v>405</v>
      </c>
      <c r="F374" s="165" t="s">
        <v>858</v>
      </c>
      <c r="G374" s="165" t="s">
        <v>400</v>
      </c>
      <c r="H374" s="166">
        <v>429</v>
      </c>
      <c r="I374" s="166">
        <v>13</v>
      </c>
      <c r="J374" s="166">
        <v>429</v>
      </c>
      <c r="K374" s="166">
        <v>13</v>
      </c>
      <c r="L374" s="166">
        <v>0</v>
      </c>
      <c r="M374" s="166">
        <v>0</v>
      </c>
    </row>
    <row r="375" spans="1:13" hidden="1">
      <c r="A375" s="165" t="s">
        <v>854</v>
      </c>
      <c r="B375" s="165" t="s">
        <v>1930</v>
      </c>
      <c r="C375" s="165" t="s">
        <v>1783</v>
      </c>
      <c r="D375" s="165" t="s">
        <v>398</v>
      </c>
      <c r="E375" s="165" t="s">
        <v>399</v>
      </c>
      <c r="F375" s="165" t="s">
        <v>858</v>
      </c>
      <c r="G375" s="165" t="s">
        <v>400</v>
      </c>
      <c r="H375" s="166">
        <v>0</v>
      </c>
      <c r="I375" s="166">
        <v>0</v>
      </c>
      <c r="J375" s="166">
        <v>16368</v>
      </c>
      <c r="K375" s="166">
        <v>496</v>
      </c>
      <c r="L375" s="166">
        <v>0</v>
      </c>
      <c r="M375" s="166">
        <v>0</v>
      </c>
    </row>
    <row r="376" spans="1:13" hidden="1">
      <c r="A376" s="165" t="s">
        <v>854</v>
      </c>
      <c r="B376" s="165" t="s">
        <v>1931</v>
      </c>
      <c r="C376" s="165" t="s">
        <v>1783</v>
      </c>
      <c r="D376" s="165" t="s">
        <v>398</v>
      </c>
      <c r="E376" s="165" t="s">
        <v>405</v>
      </c>
      <c r="F376" s="165" t="s">
        <v>858</v>
      </c>
      <c r="G376" s="165" t="s">
        <v>400</v>
      </c>
      <c r="H376" s="166">
        <v>99</v>
      </c>
      <c r="I376" s="166">
        <v>3</v>
      </c>
      <c r="J376" s="166">
        <v>99</v>
      </c>
      <c r="K376" s="166">
        <v>3</v>
      </c>
      <c r="L376" s="166">
        <v>0</v>
      </c>
      <c r="M376" s="166">
        <v>0</v>
      </c>
    </row>
    <row r="377" spans="1:13" hidden="1">
      <c r="A377" s="165" t="s">
        <v>854</v>
      </c>
      <c r="B377" s="165" t="s">
        <v>1931</v>
      </c>
      <c r="C377" s="165" t="s">
        <v>1783</v>
      </c>
      <c r="D377" s="165" t="s">
        <v>398</v>
      </c>
      <c r="E377" s="165" t="s">
        <v>399</v>
      </c>
      <c r="F377" s="165" t="s">
        <v>858</v>
      </c>
      <c r="G377" s="165" t="s">
        <v>738</v>
      </c>
      <c r="H377" s="166">
        <v>-330</v>
      </c>
      <c r="I377" s="166">
        <v>-1</v>
      </c>
      <c r="J377" s="166">
        <v>10230</v>
      </c>
      <c r="K377" s="166">
        <v>31</v>
      </c>
      <c r="L377" s="166">
        <v>0</v>
      </c>
      <c r="M377" s="166">
        <v>0</v>
      </c>
    </row>
    <row r="378" spans="1:13" hidden="1">
      <c r="A378" s="165" t="s">
        <v>854</v>
      </c>
      <c r="B378" s="165" t="s">
        <v>1931</v>
      </c>
      <c r="C378" s="165" t="s">
        <v>1783</v>
      </c>
      <c r="D378" s="165" t="s">
        <v>398</v>
      </c>
      <c r="E378" s="165" t="s">
        <v>399</v>
      </c>
      <c r="F378" s="165" t="s">
        <v>858</v>
      </c>
      <c r="G378" s="165" t="s">
        <v>400</v>
      </c>
      <c r="H378" s="166">
        <v>2376</v>
      </c>
      <c r="I378" s="166">
        <v>72</v>
      </c>
      <c r="J378" s="166">
        <v>25179</v>
      </c>
      <c r="K378" s="166">
        <v>763</v>
      </c>
      <c r="L378" s="166">
        <v>0</v>
      </c>
      <c r="M378" s="166">
        <v>0</v>
      </c>
    </row>
    <row r="379" spans="1:13" hidden="1">
      <c r="A379" s="165" t="s">
        <v>854</v>
      </c>
      <c r="B379" s="165" t="s">
        <v>1932</v>
      </c>
      <c r="C379" s="165" t="s">
        <v>1783</v>
      </c>
      <c r="D379" s="165" t="s">
        <v>398</v>
      </c>
      <c r="E379" s="165" t="s">
        <v>405</v>
      </c>
      <c r="F379" s="165" t="s">
        <v>858</v>
      </c>
      <c r="G379" s="165" t="s">
        <v>400</v>
      </c>
      <c r="H379" s="166">
        <v>0</v>
      </c>
      <c r="I379" s="166">
        <v>0</v>
      </c>
      <c r="J379" s="166">
        <v>132</v>
      </c>
      <c r="K379" s="166">
        <v>4</v>
      </c>
      <c r="L379" s="166">
        <v>0</v>
      </c>
      <c r="M379" s="166">
        <v>0</v>
      </c>
    </row>
    <row r="380" spans="1:13" hidden="1">
      <c r="A380" s="165" t="s">
        <v>854</v>
      </c>
      <c r="B380" s="165" t="s">
        <v>1932</v>
      </c>
      <c r="C380" s="165" t="s">
        <v>1783</v>
      </c>
      <c r="D380" s="165" t="s">
        <v>398</v>
      </c>
      <c r="E380" s="165" t="s">
        <v>399</v>
      </c>
      <c r="F380" s="165" t="s">
        <v>858</v>
      </c>
      <c r="G380" s="165" t="s">
        <v>400</v>
      </c>
      <c r="H380" s="166">
        <v>13695</v>
      </c>
      <c r="I380" s="166">
        <v>415</v>
      </c>
      <c r="J380" s="166">
        <v>26730</v>
      </c>
      <c r="K380" s="166">
        <v>810</v>
      </c>
      <c r="L380" s="166">
        <v>0</v>
      </c>
      <c r="M380" s="166">
        <v>0</v>
      </c>
    </row>
    <row r="381" spans="1:13" hidden="1">
      <c r="A381" s="165" t="s">
        <v>854</v>
      </c>
      <c r="B381" s="165" t="s">
        <v>2136</v>
      </c>
      <c r="C381" s="165" t="s">
        <v>834</v>
      </c>
      <c r="D381" s="165" t="s">
        <v>398</v>
      </c>
      <c r="E381" s="165" t="s">
        <v>399</v>
      </c>
      <c r="F381" s="165" t="s">
        <v>774</v>
      </c>
      <c r="G381" s="165" t="s">
        <v>400</v>
      </c>
      <c r="H381" s="166">
        <v>420</v>
      </c>
      <c r="I381" s="166">
        <v>14</v>
      </c>
      <c r="J381" s="166">
        <v>0</v>
      </c>
      <c r="K381" s="166">
        <v>0</v>
      </c>
      <c r="L381" s="166">
        <v>420</v>
      </c>
      <c r="M381" s="166">
        <v>14</v>
      </c>
    </row>
    <row r="382" spans="1:13" hidden="1">
      <c r="A382" s="165" t="s">
        <v>854</v>
      </c>
      <c r="B382" s="165" t="s">
        <v>2048</v>
      </c>
      <c r="C382" s="165" t="s">
        <v>834</v>
      </c>
      <c r="D382" s="165" t="s">
        <v>398</v>
      </c>
      <c r="E382" s="165" t="s">
        <v>399</v>
      </c>
      <c r="F382" s="165" t="s">
        <v>774</v>
      </c>
      <c r="G382" s="165" t="s">
        <v>400</v>
      </c>
      <c r="H382" s="166">
        <v>3360</v>
      </c>
      <c r="I382" s="166">
        <v>112</v>
      </c>
      <c r="J382" s="166">
        <v>11010</v>
      </c>
      <c r="K382" s="166">
        <v>367</v>
      </c>
      <c r="L382" s="166">
        <v>8100</v>
      </c>
      <c r="M382" s="166">
        <v>270</v>
      </c>
    </row>
    <row r="383" spans="1:13" hidden="1">
      <c r="A383" s="165" t="s">
        <v>854</v>
      </c>
      <c r="B383" s="165" t="s">
        <v>2137</v>
      </c>
      <c r="C383" s="165" t="s">
        <v>1783</v>
      </c>
      <c r="D383" s="165" t="s">
        <v>398</v>
      </c>
      <c r="E383" s="165" t="s">
        <v>405</v>
      </c>
      <c r="F383" s="165" t="s">
        <v>858</v>
      </c>
      <c r="G383" s="165" t="s">
        <v>400</v>
      </c>
      <c r="H383" s="166">
        <v>0</v>
      </c>
      <c r="I383" s="166">
        <v>0</v>
      </c>
      <c r="J383" s="166">
        <v>66</v>
      </c>
      <c r="K383" s="166">
        <v>2</v>
      </c>
      <c r="L383" s="166">
        <v>0</v>
      </c>
      <c r="M383" s="166">
        <v>0</v>
      </c>
    </row>
    <row r="384" spans="1:13" hidden="1">
      <c r="A384" s="165" t="s">
        <v>854</v>
      </c>
      <c r="B384" s="165" t="s">
        <v>2137</v>
      </c>
      <c r="C384" s="165" t="s">
        <v>1783</v>
      </c>
      <c r="D384" s="165" t="s">
        <v>398</v>
      </c>
      <c r="E384" s="165" t="s">
        <v>399</v>
      </c>
      <c r="F384" s="165" t="s">
        <v>858</v>
      </c>
      <c r="G384" s="165" t="s">
        <v>400</v>
      </c>
      <c r="H384" s="166">
        <v>104214</v>
      </c>
      <c r="I384" s="166">
        <v>3158</v>
      </c>
      <c r="J384" s="166">
        <v>101244</v>
      </c>
      <c r="K384" s="166">
        <v>3068</v>
      </c>
      <c r="L384" s="166">
        <v>2904</v>
      </c>
      <c r="M384" s="166">
        <v>88</v>
      </c>
    </row>
    <row r="385" spans="1:13" hidden="1">
      <c r="A385" s="165" t="s">
        <v>854</v>
      </c>
      <c r="B385" s="165" t="s">
        <v>2138</v>
      </c>
      <c r="C385" s="165" t="s">
        <v>1783</v>
      </c>
      <c r="D385" s="165" t="s">
        <v>398</v>
      </c>
      <c r="E385" s="165" t="s">
        <v>405</v>
      </c>
      <c r="F385" s="165" t="s">
        <v>858</v>
      </c>
      <c r="G385" s="165" t="s">
        <v>400</v>
      </c>
      <c r="H385" s="166">
        <v>99</v>
      </c>
      <c r="I385" s="166">
        <v>3</v>
      </c>
      <c r="J385" s="166">
        <v>99</v>
      </c>
      <c r="K385" s="166">
        <v>3</v>
      </c>
      <c r="L385" s="166">
        <v>0</v>
      </c>
      <c r="M385" s="166">
        <v>0</v>
      </c>
    </row>
    <row r="386" spans="1:13" hidden="1">
      <c r="A386" s="165" t="s">
        <v>854</v>
      </c>
      <c r="B386" s="165" t="s">
        <v>2138</v>
      </c>
      <c r="C386" s="165" t="s">
        <v>1783</v>
      </c>
      <c r="D386" s="165" t="s">
        <v>398</v>
      </c>
      <c r="E386" s="165" t="s">
        <v>399</v>
      </c>
      <c r="F386" s="165" t="s">
        <v>858</v>
      </c>
      <c r="G386" s="165" t="s">
        <v>400</v>
      </c>
      <c r="H386" s="166">
        <v>77715</v>
      </c>
      <c r="I386" s="166">
        <v>2355</v>
      </c>
      <c r="J386" s="166">
        <v>77715</v>
      </c>
      <c r="K386" s="166">
        <v>2355</v>
      </c>
      <c r="L386" s="166">
        <v>0</v>
      </c>
      <c r="M386" s="166">
        <v>0</v>
      </c>
    </row>
    <row r="387" spans="1:13" hidden="1">
      <c r="A387" s="165" t="s">
        <v>854</v>
      </c>
      <c r="B387" s="165" t="s">
        <v>2139</v>
      </c>
      <c r="C387" s="165" t="s">
        <v>1783</v>
      </c>
      <c r="D387" s="165" t="s">
        <v>398</v>
      </c>
      <c r="E387" s="165" t="s">
        <v>399</v>
      </c>
      <c r="F387" s="165" t="s">
        <v>858</v>
      </c>
      <c r="G387" s="165" t="s">
        <v>738</v>
      </c>
      <c r="H387" s="166">
        <v>110220</v>
      </c>
      <c r="I387" s="166">
        <v>334</v>
      </c>
      <c r="J387" s="166">
        <v>99990</v>
      </c>
      <c r="K387" s="166">
        <v>303</v>
      </c>
      <c r="L387" s="166">
        <v>10230</v>
      </c>
      <c r="M387" s="166">
        <v>31</v>
      </c>
    </row>
    <row r="388" spans="1:13" hidden="1">
      <c r="A388" s="165" t="s">
        <v>854</v>
      </c>
      <c r="B388" s="165" t="s">
        <v>2139</v>
      </c>
      <c r="C388" s="165" t="s">
        <v>1783</v>
      </c>
      <c r="D388" s="165" t="s">
        <v>398</v>
      </c>
      <c r="E388" s="165" t="s">
        <v>399</v>
      </c>
      <c r="F388" s="165" t="s">
        <v>858</v>
      </c>
      <c r="G388" s="165" t="s">
        <v>400</v>
      </c>
      <c r="H388" s="166">
        <v>5445</v>
      </c>
      <c r="I388" s="166">
        <v>165</v>
      </c>
      <c r="J388" s="166">
        <v>5445</v>
      </c>
      <c r="K388" s="166">
        <v>165</v>
      </c>
      <c r="L388" s="166">
        <v>0</v>
      </c>
      <c r="M388" s="166">
        <v>0</v>
      </c>
    </row>
    <row r="389" spans="1:13" hidden="1">
      <c r="A389" s="165" t="s">
        <v>854</v>
      </c>
      <c r="B389" s="165" t="s">
        <v>2140</v>
      </c>
      <c r="C389" s="165" t="s">
        <v>1783</v>
      </c>
      <c r="D389" s="165" t="s">
        <v>398</v>
      </c>
      <c r="E389" s="165" t="s">
        <v>405</v>
      </c>
      <c r="F389" s="165" t="s">
        <v>858</v>
      </c>
      <c r="G389" s="165" t="s">
        <v>400</v>
      </c>
      <c r="H389" s="166">
        <v>132</v>
      </c>
      <c r="I389" s="166">
        <v>4</v>
      </c>
      <c r="J389" s="166">
        <v>0</v>
      </c>
      <c r="K389" s="166">
        <v>0</v>
      </c>
      <c r="L389" s="166">
        <v>132</v>
      </c>
      <c r="M389" s="166">
        <v>4</v>
      </c>
    </row>
    <row r="390" spans="1:13" hidden="1">
      <c r="A390" s="165" t="s">
        <v>854</v>
      </c>
      <c r="B390" s="165" t="s">
        <v>2140</v>
      </c>
      <c r="C390" s="165" t="s">
        <v>1783</v>
      </c>
      <c r="D390" s="165" t="s">
        <v>398</v>
      </c>
      <c r="E390" s="165" t="s">
        <v>399</v>
      </c>
      <c r="F390" s="165" t="s">
        <v>858</v>
      </c>
      <c r="G390" s="165" t="s">
        <v>400</v>
      </c>
      <c r="H390" s="166">
        <v>22440</v>
      </c>
      <c r="I390" s="166">
        <v>680</v>
      </c>
      <c r="J390" s="166">
        <v>8481</v>
      </c>
      <c r="K390" s="166">
        <v>257</v>
      </c>
      <c r="L390" s="166">
        <v>13959</v>
      </c>
      <c r="M390" s="166">
        <v>423</v>
      </c>
    </row>
    <row r="391" spans="1:13" hidden="1">
      <c r="A391" s="165" t="s">
        <v>854</v>
      </c>
      <c r="B391" s="165" t="s">
        <v>2140</v>
      </c>
      <c r="C391" s="165" t="s">
        <v>1783</v>
      </c>
      <c r="D391" s="165" t="s">
        <v>398</v>
      </c>
      <c r="E391" s="165" t="s">
        <v>399</v>
      </c>
      <c r="F391" s="165" t="s">
        <v>858</v>
      </c>
      <c r="G391" s="165" t="s">
        <v>738</v>
      </c>
      <c r="H391" s="166">
        <v>5280</v>
      </c>
      <c r="I391" s="166">
        <v>16</v>
      </c>
      <c r="J391" s="166">
        <v>5280</v>
      </c>
      <c r="K391" s="166">
        <v>16</v>
      </c>
      <c r="L391" s="166">
        <v>0</v>
      </c>
      <c r="M391" s="166">
        <v>0</v>
      </c>
    </row>
    <row r="392" spans="1:13" hidden="1">
      <c r="A392" s="165" t="s">
        <v>854</v>
      </c>
      <c r="B392" s="165" t="s">
        <v>2140</v>
      </c>
      <c r="C392" s="165" t="s">
        <v>1783</v>
      </c>
      <c r="D392" s="165" t="s">
        <v>398</v>
      </c>
      <c r="E392" s="165" t="s">
        <v>399</v>
      </c>
      <c r="F392" s="165" t="s">
        <v>858</v>
      </c>
      <c r="G392" s="165" t="s">
        <v>527</v>
      </c>
      <c r="H392" s="166">
        <v>21120</v>
      </c>
      <c r="I392" s="166">
        <v>48</v>
      </c>
      <c r="J392" s="166">
        <v>21120</v>
      </c>
      <c r="K392" s="166">
        <v>48</v>
      </c>
      <c r="L392" s="166">
        <v>0</v>
      </c>
      <c r="M392" s="166">
        <v>0</v>
      </c>
    </row>
    <row r="393" spans="1:13" hidden="1">
      <c r="A393" s="165" t="s">
        <v>2141</v>
      </c>
      <c r="B393" s="165" t="s">
        <v>2142</v>
      </c>
      <c r="C393" s="165" t="s">
        <v>2143</v>
      </c>
      <c r="D393" s="165" t="s">
        <v>398</v>
      </c>
      <c r="E393" s="165" t="s">
        <v>399</v>
      </c>
      <c r="F393" s="165" t="s">
        <v>727</v>
      </c>
      <c r="G393" s="165" t="s">
        <v>400</v>
      </c>
      <c r="H393" s="166">
        <v>23910</v>
      </c>
      <c r="I393" s="166">
        <v>797</v>
      </c>
      <c r="J393" s="166">
        <v>3960</v>
      </c>
      <c r="K393" s="166">
        <v>132</v>
      </c>
      <c r="L393" s="166">
        <v>19950</v>
      </c>
      <c r="M393" s="166">
        <v>665</v>
      </c>
    </row>
    <row r="394" spans="1:13" hidden="1">
      <c r="A394" s="165" t="s">
        <v>854</v>
      </c>
      <c r="B394" s="165" t="s">
        <v>2144</v>
      </c>
      <c r="C394" s="165" t="s">
        <v>1783</v>
      </c>
      <c r="D394" s="165" t="s">
        <v>398</v>
      </c>
      <c r="E394" s="165" t="s">
        <v>405</v>
      </c>
      <c r="F394" s="165" t="s">
        <v>858</v>
      </c>
      <c r="G394" s="165" t="s">
        <v>400</v>
      </c>
      <c r="H394" s="166">
        <v>0</v>
      </c>
      <c r="I394" s="166">
        <v>0</v>
      </c>
      <c r="J394" s="166">
        <v>132</v>
      </c>
      <c r="K394" s="166">
        <v>4</v>
      </c>
      <c r="L394" s="166">
        <v>132</v>
      </c>
      <c r="M394" s="166">
        <v>4</v>
      </c>
    </row>
    <row r="395" spans="1:13" hidden="1">
      <c r="A395" s="165" t="s">
        <v>854</v>
      </c>
      <c r="B395" s="165" t="s">
        <v>2144</v>
      </c>
      <c r="C395" s="165" t="s">
        <v>1783</v>
      </c>
      <c r="D395" s="165" t="s">
        <v>398</v>
      </c>
      <c r="E395" s="165" t="s">
        <v>399</v>
      </c>
      <c r="F395" s="165" t="s">
        <v>858</v>
      </c>
      <c r="G395" s="165" t="s">
        <v>400</v>
      </c>
      <c r="H395" s="166">
        <v>98505</v>
      </c>
      <c r="I395" s="166">
        <v>2985</v>
      </c>
      <c r="J395" s="166">
        <v>94116</v>
      </c>
      <c r="K395" s="166">
        <v>2852</v>
      </c>
      <c r="L395" s="166">
        <v>4125</v>
      </c>
      <c r="M395" s="166">
        <v>125</v>
      </c>
    </row>
    <row r="396" spans="1:13" hidden="1">
      <c r="A396" s="165" t="s">
        <v>854</v>
      </c>
      <c r="B396" s="165" t="s">
        <v>2328</v>
      </c>
      <c r="C396" s="165" t="s">
        <v>1783</v>
      </c>
      <c r="D396" s="165" t="s">
        <v>398</v>
      </c>
      <c r="E396" s="165" t="s">
        <v>399</v>
      </c>
      <c r="F396" s="165" t="s">
        <v>858</v>
      </c>
      <c r="G396" s="165" t="s">
        <v>400</v>
      </c>
      <c r="H396" s="166">
        <v>27555</v>
      </c>
      <c r="I396" s="166">
        <v>835</v>
      </c>
      <c r="J396" s="166">
        <v>0</v>
      </c>
      <c r="K396" s="166">
        <v>0</v>
      </c>
      <c r="L396" s="166">
        <v>27555</v>
      </c>
      <c r="M396" s="166">
        <v>835</v>
      </c>
    </row>
    <row r="397" spans="1:13" hidden="1">
      <c r="A397" s="165" t="s">
        <v>854</v>
      </c>
      <c r="B397" s="165" t="s">
        <v>2263</v>
      </c>
      <c r="C397" s="165" t="s">
        <v>1783</v>
      </c>
      <c r="D397" s="165" t="s">
        <v>398</v>
      </c>
      <c r="E397" s="165" t="s">
        <v>405</v>
      </c>
      <c r="F397" s="165" t="s">
        <v>858</v>
      </c>
      <c r="G397" s="165" t="s">
        <v>400</v>
      </c>
      <c r="H397" s="166">
        <v>0</v>
      </c>
      <c r="I397" s="166">
        <v>0</v>
      </c>
      <c r="J397" s="166">
        <v>0</v>
      </c>
      <c r="K397" s="166">
        <v>0</v>
      </c>
      <c r="L397" s="166">
        <v>33</v>
      </c>
      <c r="M397" s="166">
        <v>1</v>
      </c>
    </row>
    <row r="398" spans="1:13" hidden="1">
      <c r="A398" s="165" t="s">
        <v>854</v>
      </c>
      <c r="B398" s="165" t="s">
        <v>2263</v>
      </c>
      <c r="C398" s="165" t="s">
        <v>1783</v>
      </c>
      <c r="D398" s="165" t="s">
        <v>398</v>
      </c>
      <c r="E398" s="165" t="s">
        <v>399</v>
      </c>
      <c r="F398" s="165" t="s">
        <v>858</v>
      </c>
      <c r="G398" s="165" t="s">
        <v>400</v>
      </c>
      <c r="H398" s="166">
        <v>58740</v>
      </c>
      <c r="I398" s="166">
        <v>1780</v>
      </c>
      <c r="J398" s="166">
        <v>29997</v>
      </c>
      <c r="K398" s="166">
        <v>909</v>
      </c>
      <c r="L398" s="166">
        <v>28710</v>
      </c>
      <c r="M398" s="166">
        <v>870</v>
      </c>
    </row>
    <row r="399" spans="1:13" hidden="1">
      <c r="A399" s="165" t="s">
        <v>854</v>
      </c>
      <c r="B399" s="165" t="s">
        <v>2264</v>
      </c>
      <c r="C399" s="165" t="s">
        <v>1783</v>
      </c>
      <c r="D399" s="165" t="s">
        <v>398</v>
      </c>
      <c r="E399" s="165" t="s">
        <v>399</v>
      </c>
      <c r="F399" s="165" t="s">
        <v>858</v>
      </c>
      <c r="G399" s="165" t="s">
        <v>400</v>
      </c>
      <c r="H399" s="166">
        <v>65340</v>
      </c>
      <c r="I399" s="166">
        <v>1980</v>
      </c>
      <c r="J399" s="166">
        <v>51480</v>
      </c>
      <c r="K399" s="166">
        <v>1560</v>
      </c>
      <c r="L399" s="166">
        <v>13860</v>
      </c>
      <c r="M399" s="166">
        <v>420</v>
      </c>
    </row>
    <row r="400" spans="1:13" hidden="1">
      <c r="A400" s="165" t="s">
        <v>854</v>
      </c>
      <c r="B400" s="165" t="s">
        <v>2265</v>
      </c>
      <c r="C400" s="165" t="s">
        <v>1783</v>
      </c>
      <c r="D400" s="165" t="s">
        <v>398</v>
      </c>
      <c r="E400" s="165" t="s">
        <v>399</v>
      </c>
      <c r="F400" s="165" t="s">
        <v>858</v>
      </c>
      <c r="G400" s="165" t="s">
        <v>400</v>
      </c>
      <c r="H400" s="166">
        <v>31680</v>
      </c>
      <c r="I400" s="166">
        <v>960</v>
      </c>
      <c r="J400" s="166">
        <v>0</v>
      </c>
      <c r="K400" s="166">
        <v>0</v>
      </c>
      <c r="L400" s="166">
        <v>31680</v>
      </c>
      <c r="M400" s="166">
        <v>960</v>
      </c>
    </row>
    <row r="401" spans="1:13" hidden="1">
      <c r="A401" s="165" t="s">
        <v>854</v>
      </c>
      <c r="B401" s="165" t="s">
        <v>2310</v>
      </c>
      <c r="C401" s="165" t="s">
        <v>1783</v>
      </c>
      <c r="D401" s="165" t="s">
        <v>398</v>
      </c>
      <c r="E401" s="165" t="s">
        <v>399</v>
      </c>
      <c r="F401" s="165" t="s">
        <v>858</v>
      </c>
      <c r="G401" s="165" t="s">
        <v>400</v>
      </c>
      <c r="H401" s="166">
        <v>31845</v>
      </c>
      <c r="I401" s="166">
        <v>965</v>
      </c>
      <c r="J401" s="166">
        <v>0</v>
      </c>
      <c r="K401" s="166">
        <v>0</v>
      </c>
      <c r="L401" s="166">
        <v>31845</v>
      </c>
      <c r="M401" s="166">
        <v>965</v>
      </c>
    </row>
    <row r="402" spans="1:13" hidden="1">
      <c r="A402" s="165" t="s">
        <v>845</v>
      </c>
      <c r="B402" s="165" t="s">
        <v>2329</v>
      </c>
      <c r="C402" s="165" t="s">
        <v>846</v>
      </c>
      <c r="D402" s="165" t="s">
        <v>398</v>
      </c>
      <c r="E402" s="165" t="s">
        <v>399</v>
      </c>
      <c r="F402" s="165" t="s">
        <v>2330</v>
      </c>
      <c r="G402" s="165" t="s">
        <v>400</v>
      </c>
      <c r="H402" s="166">
        <v>5445</v>
      </c>
      <c r="I402" s="166">
        <v>165</v>
      </c>
      <c r="J402" s="166">
        <v>0</v>
      </c>
      <c r="K402" s="166">
        <v>0</v>
      </c>
      <c r="L402" s="166">
        <v>5445</v>
      </c>
      <c r="M402" s="166">
        <v>165</v>
      </c>
    </row>
    <row r="403" spans="1:13" hidden="1">
      <c r="A403" s="165" t="s">
        <v>854</v>
      </c>
      <c r="B403" s="165" t="s">
        <v>2331</v>
      </c>
      <c r="C403" s="165" t="s">
        <v>1783</v>
      </c>
      <c r="D403" s="165" t="s">
        <v>398</v>
      </c>
      <c r="E403" s="165" t="s">
        <v>399</v>
      </c>
      <c r="F403" s="165" t="s">
        <v>2332</v>
      </c>
      <c r="G403" s="165" t="s">
        <v>400</v>
      </c>
      <c r="H403" s="166">
        <v>7425</v>
      </c>
      <c r="I403" s="166">
        <v>225</v>
      </c>
      <c r="J403" s="166">
        <v>0</v>
      </c>
      <c r="K403" s="166">
        <v>0</v>
      </c>
      <c r="L403" s="166">
        <v>7425</v>
      </c>
      <c r="M403" s="166">
        <v>225</v>
      </c>
    </row>
    <row r="404" spans="1:13" hidden="1">
      <c r="A404" s="165" t="s">
        <v>877</v>
      </c>
      <c r="B404" s="165" t="s">
        <v>2266</v>
      </c>
      <c r="C404" s="165" t="s">
        <v>834</v>
      </c>
      <c r="D404" s="165" t="s">
        <v>398</v>
      </c>
      <c r="E404" s="165" t="s">
        <v>399</v>
      </c>
      <c r="F404" s="165" t="s">
        <v>2267</v>
      </c>
      <c r="G404" s="165" t="s">
        <v>400</v>
      </c>
      <c r="H404" s="166">
        <v>69300</v>
      </c>
      <c r="I404" s="166">
        <v>2100</v>
      </c>
      <c r="J404" s="166">
        <v>33264</v>
      </c>
      <c r="K404" s="166">
        <v>1008</v>
      </c>
      <c r="L404" s="166">
        <v>36036</v>
      </c>
      <c r="M404" s="166">
        <v>1092</v>
      </c>
    </row>
    <row r="405" spans="1:13" hidden="1">
      <c r="A405" s="165" t="s">
        <v>877</v>
      </c>
      <c r="B405" s="165" t="s">
        <v>878</v>
      </c>
      <c r="C405" s="165" t="s">
        <v>834</v>
      </c>
      <c r="D405" s="165" t="s">
        <v>398</v>
      </c>
      <c r="E405" s="165" t="s">
        <v>399</v>
      </c>
      <c r="F405" s="165" t="s">
        <v>879</v>
      </c>
      <c r="G405" s="165" t="s">
        <v>400</v>
      </c>
      <c r="H405" s="166">
        <v>0</v>
      </c>
      <c r="I405" s="166">
        <v>0</v>
      </c>
      <c r="J405" s="166">
        <v>0</v>
      </c>
      <c r="K405" s="166">
        <v>0</v>
      </c>
      <c r="L405" s="166">
        <v>3894</v>
      </c>
      <c r="M405" s="166">
        <v>118</v>
      </c>
    </row>
    <row r="406" spans="1:13" hidden="1">
      <c r="A406" s="165" t="s">
        <v>880</v>
      </c>
      <c r="B406" s="165" t="s">
        <v>881</v>
      </c>
      <c r="C406" s="165" t="s">
        <v>882</v>
      </c>
      <c r="D406" s="165" t="s">
        <v>398</v>
      </c>
      <c r="E406" s="165" t="s">
        <v>399</v>
      </c>
      <c r="F406" s="165" t="s">
        <v>696</v>
      </c>
      <c r="G406" s="165" t="s">
        <v>400</v>
      </c>
      <c r="H406" s="166">
        <v>0</v>
      </c>
      <c r="I406" s="166">
        <v>0</v>
      </c>
      <c r="J406" s="166">
        <v>0</v>
      </c>
      <c r="K406" s="166">
        <v>0</v>
      </c>
      <c r="L406" s="166">
        <v>3300</v>
      </c>
      <c r="M406" s="166">
        <v>110</v>
      </c>
    </row>
    <row r="407" spans="1:13" hidden="1">
      <c r="A407" s="165" t="s">
        <v>418</v>
      </c>
      <c r="B407" s="165" t="s">
        <v>883</v>
      </c>
      <c r="C407" s="165" t="s">
        <v>884</v>
      </c>
      <c r="D407" s="165" t="s">
        <v>398</v>
      </c>
      <c r="E407" s="165" t="s">
        <v>399</v>
      </c>
      <c r="F407" s="165" t="s">
        <v>416</v>
      </c>
      <c r="G407" s="165" t="s">
        <v>400</v>
      </c>
      <c r="H407" s="166">
        <v>0</v>
      </c>
      <c r="I407" s="166">
        <v>0</v>
      </c>
      <c r="J407" s="166">
        <v>0</v>
      </c>
      <c r="K407" s="166">
        <v>0</v>
      </c>
      <c r="L407" s="166">
        <v>12150</v>
      </c>
      <c r="M407" s="166">
        <v>405</v>
      </c>
    </row>
    <row r="408" spans="1:13" hidden="1">
      <c r="A408" s="165" t="s">
        <v>885</v>
      </c>
      <c r="B408" s="165" t="s">
        <v>886</v>
      </c>
      <c r="C408" s="165" t="s">
        <v>887</v>
      </c>
      <c r="D408" s="165" t="s">
        <v>398</v>
      </c>
      <c r="E408" s="165" t="s">
        <v>399</v>
      </c>
      <c r="F408" s="165" t="s">
        <v>416</v>
      </c>
      <c r="G408" s="165" t="s">
        <v>400</v>
      </c>
      <c r="H408" s="166">
        <v>0</v>
      </c>
      <c r="I408" s="166">
        <v>0</v>
      </c>
      <c r="J408" s="166">
        <v>0</v>
      </c>
      <c r="K408" s="166">
        <v>0</v>
      </c>
      <c r="L408" s="166">
        <v>6960</v>
      </c>
      <c r="M408" s="166">
        <v>232</v>
      </c>
    </row>
    <row r="409" spans="1:13" hidden="1">
      <c r="A409" s="165" t="s">
        <v>771</v>
      </c>
      <c r="B409" s="165" t="s">
        <v>888</v>
      </c>
      <c r="C409" s="165" t="s">
        <v>889</v>
      </c>
      <c r="D409" s="165" t="s">
        <v>398</v>
      </c>
      <c r="E409" s="165" t="s">
        <v>399</v>
      </c>
      <c r="F409" s="165" t="s">
        <v>416</v>
      </c>
      <c r="G409" s="165" t="s">
        <v>400</v>
      </c>
      <c r="H409" s="166">
        <v>0</v>
      </c>
      <c r="I409" s="166">
        <v>0</v>
      </c>
      <c r="J409" s="166">
        <v>0</v>
      </c>
      <c r="K409" s="166">
        <v>0</v>
      </c>
      <c r="L409" s="166">
        <v>5580</v>
      </c>
      <c r="M409" s="166">
        <v>186</v>
      </c>
    </row>
    <row r="410" spans="1:13" hidden="1">
      <c r="A410" s="165" t="s">
        <v>892</v>
      </c>
      <c r="B410" s="165" t="s">
        <v>893</v>
      </c>
      <c r="C410" s="165" t="s">
        <v>894</v>
      </c>
      <c r="D410" s="165" t="s">
        <v>398</v>
      </c>
      <c r="E410" s="165" t="s">
        <v>399</v>
      </c>
      <c r="F410" s="165" t="s">
        <v>895</v>
      </c>
      <c r="G410" s="165" t="s">
        <v>400</v>
      </c>
      <c r="H410" s="166">
        <v>0</v>
      </c>
      <c r="I410" s="166">
        <v>0</v>
      </c>
      <c r="J410" s="166">
        <v>0</v>
      </c>
      <c r="K410" s="166">
        <v>0</v>
      </c>
      <c r="L410" s="166">
        <v>220</v>
      </c>
      <c r="M410" s="166">
        <v>10</v>
      </c>
    </row>
    <row r="411" spans="1:13" hidden="1">
      <c r="A411" s="165" t="s">
        <v>897</v>
      </c>
      <c r="B411" s="165" t="s">
        <v>899</v>
      </c>
      <c r="C411" s="165" t="s">
        <v>898</v>
      </c>
      <c r="D411" s="165" t="s">
        <v>398</v>
      </c>
      <c r="E411" s="165" t="s">
        <v>399</v>
      </c>
      <c r="F411" s="165" t="s">
        <v>745</v>
      </c>
      <c r="G411" s="165" t="s">
        <v>400</v>
      </c>
      <c r="H411" s="166">
        <v>0</v>
      </c>
      <c r="I411" s="166">
        <v>0</v>
      </c>
      <c r="J411" s="166">
        <v>0</v>
      </c>
      <c r="K411" s="166">
        <v>0</v>
      </c>
      <c r="L411" s="166">
        <v>1488</v>
      </c>
      <c r="M411" s="166">
        <v>62</v>
      </c>
    </row>
    <row r="412" spans="1:13" hidden="1">
      <c r="A412" s="165" t="s">
        <v>897</v>
      </c>
      <c r="B412" s="165" t="s">
        <v>900</v>
      </c>
      <c r="C412" s="165" t="s">
        <v>898</v>
      </c>
      <c r="D412" s="165" t="s">
        <v>398</v>
      </c>
      <c r="E412" s="165" t="s">
        <v>399</v>
      </c>
      <c r="F412" s="165" t="s">
        <v>500</v>
      </c>
      <c r="G412" s="165" t="s">
        <v>400</v>
      </c>
      <c r="H412" s="166">
        <v>0</v>
      </c>
      <c r="I412" s="166">
        <v>0</v>
      </c>
      <c r="J412" s="166">
        <v>0</v>
      </c>
      <c r="K412" s="166">
        <v>0</v>
      </c>
      <c r="L412" s="166">
        <v>1464</v>
      </c>
      <c r="M412" s="166">
        <v>61</v>
      </c>
    </row>
    <row r="413" spans="1:13" hidden="1">
      <c r="A413" s="165" t="s">
        <v>890</v>
      </c>
      <c r="B413" s="165" t="s">
        <v>902</v>
      </c>
      <c r="C413" s="165" t="s">
        <v>891</v>
      </c>
      <c r="D413" s="165" t="s">
        <v>398</v>
      </c>
      <c r="E413" s="165" t="s">
        <v>399</v>
      </c>
      <c r="F413" s="165" t="s">
        <v>896</v>
      </c>
      <c r="G413" s="165" t="s">
        <v>400</v>
      </c>
      <c r="H413" s="166">
        <v>0</v>
      </c>
      <c r="I413" s="166">
        <v>0</v>
      </c>
      <c r="J413" s="166">
        <v>0</v>
      </c>
      <c r="K413" s="166">
        <v>0</v>
      </c>
      <c r="L413" s="166">
        <v>1940</v>
      </c>
      <c r="M413" s="166">
        <v>97</v>
      </c>
    </row>
    <row r="414" spans="1:13" hidden="1">
      <c r="A414" s="165" t="s">
        <v>903</v>
      </c>
      <c r="B414" s="165" t="s">
        <v>904</v>
      </c>
      <c r="C414" s="165" t="s">
        <v>905</v>
      </c>
      <c r="D414" s="165" t="s">
        <v>398</v>
      </c>
      <c r="E414" s="165" t="s">
        <v>399</v>
      </c>
      <c r="F414" s="165" t="s">
        <v>599</v>
      </c>
      <c r="G414" s="165" t="s">
        <v>400</v>
      </c>
      <c r="H414" s="166">
        <v>0</v>
      </c>
      <c r="I414" s="166">
        <v>0</v>
      </c>
      <c r="J414" s="166">
        <v>0</v>
      </c>
      <c r="K414" s="166">
        <v>0</v>
      </c>
      <c r="L414" s="166">
        <v>12450</v>
      </c>
      <c r="M414" s="166">
        <v>415</v>
      </c>
    </row>
    <row r="415" spans="1:13" hidden="1">
      <c r="A415" s="165" t="s">
        <v>906</v>
      </c>
      <c r="B415" s="165" t="s">
        <v>907</v>
      </c>
      <c r="C415" s="165" t="s">
        <v>908</v>
      </c>
      <c r="D415" s="165" t="s">
        <v>398</v>
      </c>
      <c r="E415" s="165" t="s">
        <v>399</v>
      </c>
      <c r="F415" s="165" t="s">
        <v>612</v>
      </c>
      <c r="G415" s="165" t="s">
        <v>400</v>
      </c>
      <c r="H415" s="166">
        <v>0</v>
      </c>
      <c r="I415" s="166">
        <v>0</v>
      </c>
      <c r="J415" s="166">
        <v>0</v>
      </c>
      <c r="K415" s="166">
        <v>0</v>
      </c>
      <c r="L415" s="166">
        <v>3240</v>
      </c>
      <c r="M415" s="166">
        <v>108</v>
      </c>
    </row>
    <row r="416" spans="1:13" hidden="1">
      <c r="A416" s="165" t="s">
        <v>903</v>
      </c>
      <c r="B416" s="165" t="s">
        <v>909</v>
      </c>
      <c r="C416" s="165" t="s">
        <v>910</v>
      </c>
      <c r="D416" s="165" t="s">
        <v>398</v>
      </c>
      <c r="E416" s="165" t="s">
        <v>399</v>
      </c>
      <c r="F416" s="165" t="s">
        <v>911</v>
      </c>
      <c r="G416" s="165" t="s">
        <v>400</v>
      </c>
      <c r="H416" s="166">
        <v>0</v>
      </c>
      <c r="I416" s="166">
        <v>0</v>
      </c>
      <c r="J416" s="166">
        <v>5016</v>
      </c>
      <c r="K416" s="166">
        <v>152</v>
      </c>
      <c r="L416" s="166">
        <v>14982</v>
      </c>
      <c r="M416" s="166">
        <v>454</v>
      </c>
    </row>
    <row r="417" spans="1:13" hidden="1">
      <c r="A417" s="165" t="s">
        <v>914</v>
      </c>
      <c r="B417" s="165" t="s">
        <v>915</v>
      </c>
      <c r="C417" s="165" t="s">
        <v>916</v>
      </c>
      <c r="D417" s="165" t="s">
        <v>398</v>
      </c>
      <c r="E417" s="165" t="s">
        <v>399</v>
      </c>
      <c r="F417" s="165" t="s">
        <v>536</v>
      </c>
      <c r="G417" s="165" t="s">
        <v>400</v>
      </c>
      <c r="H417" s="166">
        <v>0</v>
      </c>
      <c r="I417" s="166">
        <v>0</v>
      </c>
      <c r="J417" s="166">
        <v>0</v>
      </c>
      <c r="K417" s="166">
        <v>0</v>
      </c>
      <c r="L417" s="166">
        <v>2010</v>
      </c>
      <c r="M417" s="166">
        <v>67</v>
      </c>
    </row>
    <row r="418" spans="1:13" hidden="1">
      <c r="A418" s="165" t="s">
        <v>906</v>
      </c>
      <c r="B418" s="165" t="s">
        <v>917</v>
      </c>
      <c r="C418" s="165" t="s">
        <v>918</v>
      </c>
      <c r="D418" s="165" t="s">
        <v>398</v>
      </c>
      <c r="E418" s="165" t="s">
        <v>399</v>
      </c>
      <c r="F418" s="165" t="s">
        <v>919</v>
      </c>
      <c r="G418" s="165" t="s">
        <v>400</v>
      </c>
      <c r="H418" s="166">
        <v>0</v>
      </c>
      <c r="I418" s="166">
        <v>0</v>
      </c>
      <c r="J418" s="166">
        <v>0</v>
      </c>
      <c r="K418" s="166">
        <v>0</v>
      </c>
      <c r="L418" s="166">
        <v>4656</v>
      </c>
      <c r="M418" s="166">
        <v>194</v>
      </c>
    </row>
    <row r="419" spans="1:13" hidden="1">
      <c r="A419" s="165" t="s">
        <v>912</v>
      </c>
      <c r="B419" s="165" t="s">
        <v>922</v>
      </c>
      <c r="C419" s="165" t="s">
        <v>913</v>
      </c>
      <c r="D419" s="165" t="s">
        <v>398</v>
      </c>
      <c r="E419" s="165" t="s">
        <v>399</v>
      </c>
      <c r="F419" s="165" t="s">
        <v>830</v>
      </c>
      <c r="G419" s="165" t="s">
        <v>400</v>
      </c>
      <c r="H419" s="166">
        <v>0</v>
      </c>
      <c r="I419" s="166">
        <v>0</v>
      </c>
      <c r="J419" s="166">
        <v>0</v>
      </c>
      <c r="K419" s="166">
        <v>0</v>
      </c>
      <c r="L419" s="166">
        <v>1500</v>
      </c>
      <c r="M419" s="166">
        <v>50</v>
      </c>
    </row>
    <row r="420" spans="1:13" hidden="1">
      <c r="A420" s="165" t="s">
        <v>914</v>
      </c>
      <c r="B420" s="165" t="s">
        <v>1240</v>
      </c>
      <c r="C420" s="165" t="s">
        <v>916</v>
      </c>
      <c r="D420" s="165" t="s">
        <v>398</v>
      </c>
      <c r="E420" s="165" t="s">
        <v>405</v>
      </c>
      <c r="F420" s="165" t="s">
        <v>536</v>
      </c>
      <c r="G420" s="165" t="s">
        <v>400</v>
      </c>
      <c r="H420" s="166">
        <v>0</v>
      </c>
      <c r="I420" s="166">
        <v>0</v>
      </c>
      <c r="J420" s="166">
        <v>0</v>
      </c>
      <c r="K420" s="166">
        <v>0</v>
      </c>
      <c r="L420" s="166">
        <v>60</v>
      </c>
      <c r="M420" s="166">
        <v>2</v>
      </c>
    </row>
    <row r="421" spans="1:13" hidden="1">
      <c r="A421" s="165" t="s">
        <v>914</v>
      </c>
      <c r="B421" s="165" t="s">
        <v>1240</v>
      </c>
      <c r="C421" s="165" t="s">
        <v>916</v>
      </c>
      <c r="D421" s="165" t="s">
        <v>398</v>
      </c>
      <c r="E421" s="165" t="s">
        <v>399</v>
      </c>
      <c r="F421" s="165" t="s">
        <v>536</v>
      </c>
      <c r="G421" s="165" t="s">
        <v>400</v>
      </c>
      <c r="H421" s="166">
        <v>0</v>
      </c>
      <c r="I421" s="166">
        <v>0</v>
      </c>
      <c r="J421" s="166">
        <v>2520</v>
      </c>
      <c r="K421" s="166">
        <v>84</v>
      </c>
      <c r="L421" s="166">
        <v>4410</v>
      </c>
      <c r="M421" s="166">
        <v>147</v>
      </c>
    </row>
    <row r="422" spans="1:13" hidden="1">
      <c r="A422" s="165" t="s">
        <v>912</v>
      </c>
      <c r="B422" s="165" t="s">
        <v>1404</v>
      </c>
      <c r="C422" s="165" t="s">
        <v>913</v>
      </c>
      <c r="D422" s="165" t="s">
        <v>398</v>
      </c>
      <c r="E422" s="165" t="s">
        <v>399</v>
      </c>
      <c r="F422" s="165" t="s">
        <v>830</v>
      </c>
      <c r="G422" s="165" t="s">
        <v>400</v>
      </c>
      <c r="H422" s="166">
        <v>0</v>
      </c>
      <c r="I422" s="166">
        <v>0</v>
      </c>
      <c r="J422" s="166">
        <v>0</v>
      </c>
      <c r="K422" s="166">
        <v>0</v>
      </c>
      <c r="L422" s="166">
        <v>2490</v>
      </c>
      <c r="M422" s="166">
        <v>83</v>
      </c>
    </row>
    <row r="423" spans="1:13" hidden="1">
      <c r="A423" s="165" t="s">
        <v>897</v>
      </c>
      <c r="B423" s="165" t="s">
        <v>1534</v>
      </c>
      <c r="C423" s="165" t="s">
        <v>898</v>
      </c>
      <c r="D423" s="165" t="s">
        <v>398</v>
      </c>
      <c r="E423" s="165" t="s">
        <v>405</v>
      </c>
      <c r="F423" s="165" t="s">
        <v>500</v>
      </c>
      <c r="G423" s="165" t="s">
        <v>400</v>
      </c>
      <c r="H423" s="166">
        <v>48</v>
      </c>
      <c r="I423" s="166">
        <v>6</v>
      </c>
      <c r="J423" s="166">
        <v>36</v>
      </c>
      <c r="K423" s="166">
        <v>5</v>
      </c>
      <c r="L423" s="166">
        <v>12</v>
      </c>
      <c r="M423" s="166">
        <v>1</v>
      </c>
    </row>
    <row r="424" spans="1:13" hidden="1">
      <c r="A424" s="165" t="s">
        <v>897</v>
      </c>
      <c r="B424" s="165" t="s">
        <v>1534</v>
      </c>
      <c r="C424" s="165" t="s">
        <v>898</v>
      </c>
      <c r="D424" s="165" t="s">
        <v>398</v>
      </c>
      <c r="E424" s="165" t="s">
        <v>399</v>
      </c>
      <c r="F424" s="165" t="s">
        <v>500</v>
      </c>
      <c r="G424" s="165" t="s">
        <v>400</v>
      </c>
      <c r="H424" s="166">
        <v>-336</v>
      </c>
      <c r="I424" s="166">
        <v>-14</v>
      </c>
      <c r="J424" s="166">
        <v>11664</v>
      </c>
      <c r="K424" s="166">
        <v>486</v>
      </c>
      <c r="L424" s="166">
        <v>8400</v>
      </c>
      <c r="M424" s="166">
        <v>350</v>
      </c>
    </row>
    <row r="425" spans="1:13" hidden="1">
      <c r="A425" s="165" t="s">
        <v>903</v>
      </c>
      <c r="B425" s="165" t="s">
        <v>1827</v>
      </c>
      <c r="C425" s="165" t="s">
        <v>1828</v>
      </c>
      <c r="D425" s="165" t="s">
        <v>398</v>
      </c>
      <c r="E425" s="165" t="s">
        <v>405</v>
      </c>
      <c r="F425" s="165" t="s">
        <v>911</v>
      </c>
      <c r="G425" s="165" t="s">
        <v>400</v>
      </c>
      <c r="H425" s="166">
        <v>0</v>
      </c>
      <c r="I425" s="166">
        <v>0</v>
      </c>
      <c r="J425" s="166">
        <v>99</v>
      </c>
      <c r="K425" s="166">
        <v>3</v>
      </c>
      <c r="L425" s="166">
        <v>0</v>
      </c>
      <c r="M425" s="166">
        <v>0</v>
      </c>
    </row>
    <row r="426" spans="1:13" hidden="1">
      <c r="A426" s="165" t="s">
        <v>903</v>
      </c>
      <c r="B426" s="165" t="s">
        <v>1827</v>
      </c>
      <c r="C426" s="165" t="s">
        <v>1828</v>
      </c>
      <c r="D426" s="165" t="s">
        <v>398</v>
      </c>
      <c r="E426" s="165" t="s">
        <v>399</v>
      </c>
      <c r="F426" s="165" t="s">
        <v>911</v>
      </c>
      <c r="G426" s="165" t="s">
        <v>400</v>
      </c>
      <c r="H426" s="166">
        <v>-429</v>
      </c>
      <c r="I426" s="166">
        <v>-13</v>
      </c>
      <c r="J426" s="166">
        <v>231</v>
      </c>
      <c r="K426" s="166">
        <v>7</v>
      </c>
      <c r="L426" s="166">
        <v>0</v>
      </c>
      <c r="M426" s="166">
        <v>0</v>
      </c>
    </row>
    <row r="427" spans="1:13" hidden="1">
      <c r="A427" s="165" t="s">
        <v>903</v>
      </c>
      <c r="B427" s="165" t="s">
        <v>1857</v>
      </c>
      <c r="C427" s="165" t="s">
        <v>1828</v>
      </c>
      <c r="D427" s="165" t="s">
        <v>398</v>
      </c>
      <c r="E427" s="165" t="s">
        <v>405</v>
      </c>
      <c r="F427" s="165" t="s">
        <v>911</v>
      </c>
      <c r="G427" s="165" t="s">
        <v>400</v>
      </c>
      <c r="H427" s="166">
        <v>0</v>
      </c>
      <c r="I427" s="166">
        <v>0</v>
      </c>
      <c r="J427" s="166">
        <v>132</v>
      </c>
      <c r="K427" s="166">
        <v>4</v>
      </c>
      <c r="L427" s="166">
        <v>0</v>
      </c>
      <c r="M427" s="166">
        <v>0</v>
      </c>
    </row>
    <row r="428" spans="1:13" hidden="1">
      <c r="A428" s="165" t="s">
        <v>903</v>
      </c>
      <c r="B428" s="165" t="s">
        <v>1857</v>
      </c>
      <c r="C428" s="165" t="s">
        <v>1828</v>
      </c>
      <c r="D428" s="165" t="s">
        <v>398</v>
      </c>
      <c r="E428" s="165" t="s">
        <v>399</v>
      </c>
      <c r="F428" s="165" t="s">
        <v>911</v>
      </c>
      <c r="G428" s="165" t="s">
        <v>400</v>
      </c>
      <c r="H428" s="166">
        <v>15642</v>
      </c>
      <c r="I428" s="166">
        <v>474</v>
      </c>
      <c r="J428" s="166">
        <v>16599</v>
      </c>
      <c r="K428" s="166">
        <v>503</v>
      </c>
      <c r="L428" s="166">
        <v>0</v>
      </c>
      <c r="M428" s="166">
        <v>0</v>
      </c>
    </row>
    <row r="429" spans="1:13" hidden="1">
      <c r="A429" s="165" t="s">
        <v>903</v>
      </c>
      <c r="B429" s="165" t="s">
        <v>2145</v>
      </c>
      <c r="C429" s="165" t="s">
        <v>1828</v>
      </c>
      <c r="D429" s="165" t="s">
        <v>398</v>
      </c>
      <c r="E429" s="165" t="s">
        <v>405</v>
      </c>
      <c r="F429" s="165" t="s">
        <v>911</v>
      </c>
      <c r="G429" s="165" t="s">
        <v>400</v>
      </c>
      <c r="H429" s="166">
        <v>396</v>
      </c>
      <c r="I429" s="166">
        <v>12</v>
      </c>
      <c r="J429" s="166">
        <v>396</v>
      </c>
      <c r="K429" s="166">
        <v>12</v>
      </c>
      <c r="L429" s="166">
        <v>0</v>
      </c>
      <c r="M429" s="166">
        <v>0</v>
      </c>
    </row>
    <row r="430" spans="1:13" hidden="1">
      <c r="A430" s="165" t="s">
        <v>903</v>
      </c>
      <c r="B430" s="165" t="s">
        <v>2145</v>
      </c>
      <c r="C430" s="165" t="s">
        <v>1828</v>
      </c>
      <c r="D430" s="165" t="s">
        <v>398</v>
      </c>
      <c r="E430" s="165" t="s">
        <v>399</v>
      </c>
      <c r="F430" s="165" t="s">
        <v>911</v>
      </c>
      <c r="G430" s="165" t="s">
        <v>400</v>
      </c>
      <c r="H430" s="166">
        <v>61545</v>
      </c>
      <c r="I430" s="166">
        <v>1865</v>
      </c>
      <c r="J430" s="166">
        <v>29073</v>
      </c>
      <c r="K430" s="166">
        <v>881</v>
      </c>
      <c r="L430" s="166">
        <v>32472</v>
      </c>
      <c r="M430" s="166">
        <v>984</v>
      </c>
    </row>
    <row r="431" spans="1:13" hidden="1">
      <c r="A431" s="165" t="s">
        <v>912</v>
      </c>
      <c r="B431" s="165" t="s">
        <v>2268</v>
      </c>
      <c r="C431" s="165" t="s">
        <v>913</v>
      </c>
      <c r="D431" s="165" t="s">
        <v>398</v>
      </c>
      <c r="E431" s="165" t="s">
        <v>399</v>
      </c>
      <c r="F431" s="165" t="s">
        <v>830</v>
      </c>
      <c r="G431" s="165" t="s">
        <v>400</v>
      </c>
      <c r="H431" s="166">
        <v>20100</v>
      </c>
      <c r="I431" s="166">
        <v>670</v>
      </c>
      <c r="J431" s="166">
        <v>9270</v>
      </c>
      <c r="K431" s="166">
        <v>309</v>
      </c>
      <c r="L431" s="166">
        <v>10830</v>
      </c>
      <c r="M431" s="166">
        <v>361</v>
      </c>
    </row>
    <row r="432" spans="1:13" hidden="1">
      <c r="A432" s="165" t="s">
        <v>2269</v>
      </c>
      <c r="B432" s="165" t="s">
        <v>2270</v>
      </c>
      <c r="C432" s="165" t="s">
        <v>2271</v>
      </c>
      <c r="D432" s="165" t="s">
        <v>398</v>
      </c>
      <c r="E432" s="165" t="s">
        <v>399</v>
      </c>
      <c r="F432" s="165" t="s">
        <v>1414</v>
      </c>
      <c r="G432" s="165" t="s">
        <v>400</v>
      </c>
      <c r="H432" s="166">
        <v>17700</v>
      </c>
      <c r="I432" s="166">
        <v>590</v>
      </c>
      <c r="J432" s="166">
        <v>7530</v>
      </c>
      <c r="K432" s="166">
        <v>251</v>
      </c>
      <c r="L432" s="166">
        <v>10170</v>
      </c>
      <c r="M432" s="166">
        <v>339</v>
      </c>
    </row>
    <row r="433" spans="1:13" hidden="1">
      <c r="A433" s="165" t="s">
        <v>923</v>
      </c>
      <c r="B433" s="165" t="s">
        <v>924</v>
      </c>
      <c r="C433" s="165" t="s">
        <v>898</v>
      </c>
      <c r="D433" s="165" t="s">
        <v>398</v>
      </c>
      <c r="E433" s="165" t="s">
        <v>399</v>
      </c>
      <c r="F433" s="165" t="s">
        <v>925</v>
      </c>
      <c r="G433" s="165" t="s">
        <v>400</v>
      </c>
      <c r="H433" s="166">
        <v>0</v>
      </c>
      <c r="I433" s="166">
        <v>0</v>
      </c>
      <c r="J433" s="166">
        <v>0</v>
      </c>
      <c r="K433" s="166">
        <v>0</v>
      </c>
      <c r="L433" s="166">
        <v>1428</v>
      </c>
      <c r="M433" s="166">
        <v>68</v>
      </c>
    </row>
    <row r="434" spans="1:13" hidden="1">
      <c r="A434" s="165" t="s">
        <v>923</v>
      </c>
      <c r="B434" s="165" t="s">
        <v>926</v>
      </c>
      <c r="C434" s="165" t="s">
        <v>898</v>
      </c>
      <c r="D434" s="165" t="s">
        <v>398</v>
      </c>
      <c r="E434" s="165" t="s">
        <v>399</v>
      </c>
      <c r="F434" s="165" t="s">
        <v>927</v>
      </c>
      <c r="G434" s="165" t="s">
        <v>400</v>
      </c>
      <c r="H434" s="166">
        <v>0</v>
      </c>
      <c r="I434" s="166">
        <v>0</v>
      </c>
      <c r="J434" s="166">
        <v>0</v>
      </c>
      <c r="K434" s="166">
        <v>0</v>
      </c>
      <c r="L434" s="166">
        <v>3150</v>
      </c>
      <c r="M434" s="166">
        <v>175</v>
      </c>
    </row>
    <row r="435" spans="1:13" hidden="1">
      <c r="A435" s="165" t="s">
        <v>923</v>
      </c>
      <c r="B435" s="165" t="s">
        <v>928</v>
      </c>
      <c r="C435" s="165" t="s">
        <v>898</v>
      </c>
      <c r="D435" s="165" t="s">
        <v>398</v>
      </c>
      <c r="E435" s="165" t="s">
        <v>399</v>
      </c>
      <c r="F435" s="165" t="s">
        <v>929</v>
      </c>
      <c r="G435" s="165" t="s">
        <v>400</v>
      </c>
      <c r="H435" s="166">
        <v>0</v>
      </c>
      <c r="I435" s="166">
        <v>0</v>
      </c>
      <c r="J435" s="166">
        <v>0</v>
      </c>
      <c r="K435" s="166">
        <v>0</v>
      </c>
      <c r="L435" s="166">
        <v>4515</v>
      </c>
      <c r="M435" s="166">
        <v>215</v>
      </c>
    </row>
    <row r="436" spans="1:13" hidden="1">
      <c r="A436" s="165" t="s">
        <v>923</v>
      </c>
      <c r="B436" s="165" t="s">
        <v>930</v>
      </c>
      <c r="C436" s="165" t="s">
        <v>898</v>
      </c>
      <c r="D436" s="165" t="s">
        <v>398</v>
      </c>
      <c r="E436" s="165" t="s">
        <v>399</v>
      </c>
      <c r="F436" s="165" t="s">
        <v>931</v>
      </c>
      <c r="G436" s="165" t="s">
        <v>400</v>
      </c>
      <c r="H436" s="166">
        <v>0</v>
      </c>
      <c r="I436" s="166">
        <v>0</v>
      </c>
      <c r="J436" s="166">
        <v>0</v>
      </c>
      <c r="K436" s="166">
        <v>0</v>
      </c>
      <c r="L436" s="166">
        <v>1272</v>
      </c>
      <c r="M436" s="166">
        <v>53</v>
      </c>
    </row>
    <row r="437" spans="1:13" hidden="1">
      <c r="A437" s="165" t="s">
        <v>923</v>
      </c>
      <c r="B437" s="165" t="s">
        <v>932</v>
      </c>
      <c r="C437" s="165" t="s">
        <v>898</v>
      </c>
      <c r="D437" s="165" t="s">
        <v>398</v>
      </c>
      <c r="E437" s="165" t="s">
        <v>399</v>
      </c>
      <c r="F437" s="165" t="s">
        <v>927</v>
      </c>
      <c r="G437" s="165" t="s">
        <v>400</v>
      </c>
      <c r="H437" s="166">
        <v>0</v>
      </c>
      <c r="I437" s="166">
        <v>0</v>
      </c>
      <c r="J437" s="166">
        <v>0</v>
      </c>
      <c r="K437" s="166">
        <v>0</v>
      </c>
      <c r="L437" s="166">
        <v>1296</v>
      </c>
      <c r="M437" s="166">
        <v>72</v>
      </c>
    </row>
    <row r="438" spans="1:13" hidden="1">
      <c r="A438" s="165" t="s">
        <v>923</v>
      </c>
      <c r="B438" s="165" t="s">
        <v>933</v>
      </c>
      <c r="C438" s="165" t="s">
        <v>898</v>
      </c>
      <c r="D438" s="165" t="s">
        <v>398</v>
      </c>
      <c r="E438" s="165" t="s">
        <v>399</v>
      </c>
      <c r="F438" s="165" t="s">
        <v>929</v>
      </c>
      <c r="G438" s="165" t="s">
        <v>400</v>
      </c>
      <c r="H438" s="166">
        <v>0</v>
      </c>
      <c r="I438" s="166">
        <v>0</v>
      </c>
      <c r="J438" s="166">
        <v>0</v>
      </c>
      <c r="K438" s="166">
        <v>0</v>
      </c>
      <c r="L438" s="166">
        <v>2373</v>
      </c>
      <c r="M438" s="166">
        <v>113</v>
      </c>
    </row>
    <row r="439" spans="1:13" hidden="1">
      <c r="A439" s="165" t="s">
        <v>923</v>
      </c>
      <c r="B439" s="165" t="s">
        <v>934</v>
      </c>
      <c r="C439" s="165" t="s">
        <v>898</v>
      </c>
      <c r="D439" s="165" t="s">
        <v>398</v>
      </c>
      <c r="E439" s="165" t="s">
        <v>399</v>
      </c>
      <c r="F439" s="165" t="s">
        <v>931</v>
      </c>
      <c r="G439" s="165" t="s">
        <v>400</v>
      </c>
      <c r="H439" s="166">
        <v>0</v>
      </c>
      <c r="I439" s="166">
        <v>0</v>
      </c>
      <c r="J439" s="166">
        <v>0</v>
      </c>
      <c r="K439" s="166">
        <v>0</v>
      </c>
      <c r="L439" s="166">
        <v>3336</v>
      </c>
      <c r="M439" s="166">
        <v>139</v>
      </c>
    </row>
    <row r="440" spans="1:13" hidden="1">
      <c r="A440" s="165" t="s">
        <v>923</v>
      </c>
      <c r="B440" s="165" t="s">
        <v>935</v>
      </c>
      <c r="C440" s="165" t="s">
        <v>898</v>
      </c>
      <c r="D440" s="165" t="s">
        <v>398</v>
      </c>
      <c r="E440" s="165" t="s">
        <v>399</v>
      </c>
      <c r="F440" s="165" t="s">
        <v>931</v>
      </c>
      <c r="G440" s="165" t="s">
        <v>400</v>
      </c>
      <c r="H440" s="166">
        <v>0</v>
      </c>
      <c r="I440" s="166">
        <v>0</v>
      </c>
      <c r="J440" s="166">
        <v>0</v>
      </c>
      <c r="K440" s="166">
        <v>0</v>
      </c>
      <c r="L440" s="166">
        <v>1272</v>
      </c>
      <c r="M440" s="166">
        <v>53</v>
      </c>
    </row>
    <row r="441" spans="1:13" hidden="1">
      <c r="A441" s="165" t="s">
        <v>923</v>
      </c>
      <c r="B441" s="165" t="s">
        <v>937</v>
      </c>
      <c r="C441" s="165" t="s">
        <v>898</v>
      </c>
      <c r="D441" s="165" t="s">
        <v>398</v>
      </c>
      <c r="E441" s="165" t="s">
        <v>399</v>
      </c>
      <c r="F441" s="165" t="s">
        <v>931</v>
      </c>
      <c r="G441" s="165" t="s">
        <v>400</v>
      </c>
      <c r="H441" s="166">
        <v>0</v>
      </c>
      <c r="I441" s="166">
        <v>0</v>
      </c>
      <c r="J441" s="166">
        <v>0</v>
      </c>
      <c r="K441" s="166">
        <v>0</v>
      </c>
      <c r="L441" s="166">
        <v>1728</v>
      </c>
      <c r="M441" s="166">
        <v>72</v>
      </c>
    </row>
    <row r="442" spans="1:13" hidden="1">
      <c r="A442" s="165" t="s">
        <v>923</v>
      </c>
      <c r="B442" s="165" t="s">
        <v>938</v>
      </c>
      <c r="C442" s="165" t="s">
        <v>898</v>
      </c>
      <c r="D442" s="165" t="s">
        <v>398</v>
      </c>
      <c r="E442" s="165" t="s">
        <v>399</v>
      </c>
      <c r="F442" s="165" t="s">
        <v>931</v>
      </c>
      <c r="G442" s="165" t="s">
        <v>400</v>
      </c>
      <c r="H442" s="166">
        <v>0</v>
      </c>
      <c r="I442" s="166">
        <v>0</v>
      </c>
      <c r="J442" s="166">
        <v>0</v>
      </c>
      <c r="K442" s="166">
        <v>0</v>
      </c>
      <c r="L442" s="166">
        <v>1704</v>
      </c>
      <c r="M442" s="166">
        <v>71</v>
      </c>
    </row>
    <row r="443" spans="1:13" hidden="1">
      <c r="A443" s="165" t="s">
        <v>923</v>
      </c>
      <c r="B443" s="165" t="s">
        <v>939</v>
      </c>
      <c r="C443" s="165" t="s">
        <v>898</v>
      </c>
      <c r="D443" s="165" t="s">
        <v>398</v>
      </c>
      <c r="E443" s="165" t="s">
        <v>399</v>
      </c>
      <c r="F443" s="165" t="s">
        <v>936</v>
      </c>
      <c r="G443" s="165" t="s">
        <v>400</v>
      </c>
      <c r="H443" s="166">
        <v>0</v>
      </c>
      <c r="I443" s="166">
        <v>0</v>
      </c>
      <c r="J443" s="166">
        <v>0</v>
      </c>
      <c r="K443" s="166">
        <v>0</v>
      </c>
      <c r="L443" s="166">
        <v>3984</v>
      </c>
      <c r="M443" s="166">
        <v>166</v>
      </c>
    </row>
    <row r="444" spans="1:13" hidden="1">
      <c r="A444" s="165" t="s">
        <v>923</v>
      </c>
      <c r="B444" s="165" t="s">
        <v>940</v>
      </c>
      <c r="C444" s="165" t="s">
        <v>898</v>
      </c>
      <c r="D444" s="165" t="s">
        <v>398</v>
      </c>
      <c r="E444" s="165" t="s">
        <v>399</v>
      </c>
      <c r="F444" s="165" t="s">
        <v>936</v>
      </c>
      <c r="G444" s="165" t="s">
        <v>400</v>
      </c>
      <c r="H444" s="166">
        <v>0</v>
      </c>
      <c r="I444" s="166">
        <v>0</v>
      </c>
      <c r="J444" s="166">
        <v>0</v>
      </c>
      <c r="K444" s="166">
        <v>0</v>
      </c>
      <c r="L444" s="166">
        <v>3408</v>
      </c>
      <c r="M444" s="166">
        <v>142</v>
      </c>
    </row>
    <row r="445" spans="1:13" hidden="1">
      <c r="A445" s="165" t="s">
        <v>923</v>
      </c>
      <c r="B445" s="165" t="s">
        <v>941</v>
      </c>
      <c r="C445" s="165" t="s">
        <v>898</v>
      </c>
      <c r="D445" s="165" t="s">
        <v>398</v>
      </c>
      <c r="E445" s="165" t="s">
        <v>399</v>
      </c>
      <c r="F445" s="165" t="s">
        <v>936</v>
      </c>
      <c r="G445" s="165" t="s">
        <v>400</v>
      </c>
      <c r="H445" s="166">
        <v>0</v>
      </c>
      <c r="I445" s="166">
        <v>0</v>
      </c>
      <c r="J445" s="166">
        <v>0</v>
      </c>
      <c r="K445" s="166">
        <v>0</v>
      </c>
      <c r="L445" s="166">
        <v>1992</v>
      </c>
      <c r="M445" s="166">
        <v>83</v>
      </c>
    </row>
    <row r="446" spans="1:13" hidden="1">
      <c r="A446" s="165" t="s">
        <v>923</v>
      </c>
      <c r="B446" s="165" t="s">
        <v>942</v>
      </c>
      <c r="C446" s="165" t="s">
        <v>898</v>
      </c>
      <c r="D446" s="165" t="s">
        <v>398</v>
      </c>
      <c r="E446" s="165" t="s">
        <v>399</v>
      </c>
      <c r="F446" s="165" t="s">
        <v>936</v>
      </c>
      <c r="G446" s="165" t="s">
        <v>400</v>
      </c>
      <c r="H446" s="166">
        <v>0</v>
      </c>
      <c r="I446" s="166">
        <v>0</v>
      </c>
      <c r="J446" s="166">
        <v>0</v>
      </c>
      <c r="K446" s="166">
        <v>0</v>
      </c>
      <c r="L446" s="166">
        <v>1368</v>
      </c>
      <c r="M446" s="166">
        <v>57</v>
      </c>
    </row>
    <row r="447" spans="1:13" hidden="1">
      <c r="A447" s="165" t="s">
        <v>923</v>
      </c>
      <c r="B447" s="165" t="s">
        <v>943</v>
      </c>
      <c r="C447" s="165" t="s">
        <v>898</v>
      </c>
      <c r="D447" s="165" t="s">
        <v>398</v>
      </c>
      <c r="E447" s="165" t="s">
        <v>399</v>
      </c>
      <c r="F447" s="165" t="s">
        <v>936</v>
      </c>
      <c r="G447" s="165" t="s">
        <v>400</v>
      </c>
      <c r="H447" s="166">
        <v>0</v>
      </c>
      <c r="I447" s="166">
        <v>0</v>
      </c>
      <c r="J447" s="166">
        <v>0</v>
      </c>
      <c r="K447" s="166">
        <v>0</v>
      </c>
      <c r="L447" s="166">
        <v>4272</v>
      </c>
      <c r="M447" s="166">
        <v>178</v>
      </c>
    </row>
    <row r="448" spans="1:13" hidden="1">
      <c r="A448" s="165" t="s">
        <v>923</v>
      </c>
      <c r="B448" s="165" t="s">
        <v>1536</v>
      </c>
      <c r="C448" s="165" t="s">
        <v>898</v>
      </c>
      <c r="D448" s="165" t="s">
        <v>398</v>
      </c>
      <c r="E448" s="165" t="s">
        <v>399</v>
      </c>
      <c r="F448" s="165" t="s">
        <v>1537</v>
      </c>
      <c r="G448" s="165" t="s">
        <v>400</v>
      </c>
      <c r="H448" s="166">
        <v>0</v>
      </c>
      <c r="I448" s="166">
        <v>0</v>
      </c>
      <c r="J448" s="166">
        <v>0</v>
      </c>
      <c r="K448" s="166">
        <v>0</v>
      </c>
      <c r="L448" s="166">
        <v>4008</v>
      </c>
      <c r="M448" s="166">
        <v>167</v>
      </c>
    </row>
    <row r="449" spans="1:13" hidden="1">
      <c r="A449" s="165" t="s">
        <v>923</v>
      </c>
      <c r="B449" s="165" t="s">
        <v>1538</v>
      </c>
      <c r="C449" s="165" t="s">
        <v>898</v>
      </c>
      <c r="D449" s="165" t="s">
        <v>398</v>
      </c>
      <c r="E449" s="165" t="s">
        <v>399</v>
      </c>
      <c r="F449" s="165" t="s">
        <v>1537</v>
      </c>
      <c r="G449" s="165" t="s">
        <v>400</v>
      </c>
      <c r="H449" s="166">
        <v>0</v>
      </c>
      <c r="I449" s="166">
        <v>0</v>
      </c>
      <c r="J449" s="166">
        <v>0</v>
      </c>
      <c r="K449" s="166">
        <v>0</v>
      </c>
      <c r="L449" s="166">
        <v>1800</v>
      </c>
      <c r="M449" s="166">
        <v>75</v>
      </c>
    </row>
    <row r="450" spans="1:13" hidden="1">
      <c r="A450" s="165" t="s">
        <v>923</v>
      </c>
      <c r="B450" s="165" t="s">
        <v>1933</v>
      </c>
      <c r="C450" s="165" t="s">
        <v>898</v>
      </c>
      <c r="D450" s="165" t="s">
        <v>398</v>
      </c>
      <c r="E450" s="165" t="s">
        <v>399</v>
      </c>
      <c r="F450" s="165" t="s">
        <v>1537</v>
      </c>
      <c r="G450" s="165" t="s">
        <v>400</v>
      </c>
      <c r="H450" s="166">
        <v>0</v>
      </c>
      <c r="I450" s="166">
        <v>0</v>
      </c>
      <c r="J450" s="166">
        <v>0</v>
      </c>
      <c r="K450" s="166">
        <v>0</v>
      </c>
      <c r="L450" s="166">
        <v>4320</v>
      </c>
      <c r="M450" s="166">
        <v>180</v>
      </c>
    </row>
    <row r="451" spans="1:13" hidden="1">
      <c r="A451" s="165" t="s">
        <v>923</v>
      </c>
      <c r="B451" s="165" t="s">
        <v>1407</v>
      </c>
      <c r="C451" s="165" t="s">
        <v>898</v>
      </c>
      <c r="D451" s="165" t="s">
        <v>398</v>
      </c>
      <c r="E451" s="165" t="s">
        <v>405</v>
      </c>
      <c r="F451" s="165" t="s">
        <v>487</v>
      </c>
      <c r="G451" s="165" t="s">
        <v>400</v>
      </c>
      <c r="H451" s="166">
        <v>0</v>
      </c>
      <c r="I451" s="166">
        <v>1</v>
      </c>
      <c r="J451" s="166">
        <v>12</v>
      </c>
      <c r="K451" s="166">
        <v>2</v>
      </c>
      <c r="L451" s="166">
        <v>72</v>
      </c>
      <c r="M451" s="166">
        <v>3</v>
      </c>
    </row>
    <row r="452" spans="1:13" hidden="1">
      <c r="A452" s="165" t="s">
        <v>923</v>
      </c>
      <c r="B452" s="165" t="s">
        <v>1407</v>
      </c>
      <c r="C452" s="165" t="s">
        <v>898</v>
      </c>
      <c r="D452" s="165" t="s">
        <v>398</v>
      </c>
      <c r="E452" s="165" t="s">
        <v>399</v>
      </c>
      <c r="F452" s="165" t="s">
        <v>487</v>
      </c>
      <c r="G452" s="165" t="s">
        <v>400</v>
      </c>
      <c r="H452" s="166">
        <v>0</v>
      </c>
      <c r="I452" s="166">
        <v>0</v>
      </c>
      <c r="J452" s="166">
        <v>3888</v>
      </c>
      <c r="K452" s="166">
        <v>162</v>
      </c>
      <c r="L452" s="166">
        <v>1128</v>
      </c>
      <c r="M452" s="166">
        <v>47</v>
      </c>
    </row>
    <row r="453" spans="1:13" hidden="1">
      <c r="A453" s="165" t="s">
        <v>923</v>
      </c>
      <c r="B453" s="165" t="s">
        <v>2074</v>
      </c>
      <c r="C453" s="165" t="s">
        <v>898</v>
      </c>
      <c r="D453" s="165" t="s">
        <v>398</v>
      </c>
      <c r="E453" s="165" t="s">
        <v>399</v>
      </c>
      <c r="F453" s="165" t="s">
        <v>1537</v>
      </c>
      <c r="G453" s="165" t="s">
        <v>400</v>
      </c>
      <c r="H453" s="166">
        <v>0</v>
      </c>
      <c r="I453" s="166">
        <v>0</v>
      </c>
      <c r="J453" s="166">
        <v>0</v>
      </c>
      <c r="K453" s="166">
        <v>0</v>
      </c>
      <c r="L453" s="166">
        <v>1704</v>
      </c>
      <c r="M453" s="166">
        <v>71</v>
      </c>
    </row>
    <row r="454" spans="1:13" hidden="1">
      <c r="A454" s="165" t="s">
        <v>419</v>
      </c>
      <c r="B454" s="165" t="s">
        <v>946</v>
      </c>
      <c r="C454" s="165" t="s">
        <v>947</v>
      </c>
      <c r="D454" s="165" t="s">
        <v>398</v>
      </c>
      <c r="E454" s="165" t="s">
        <v>405</v>
      </c>
      <c r="F454" s="165" t="s">
        <v>948</v>
      </c>
      <c r="G454" s="165" t="s">
        <v>400</v>
      </c>
      <c r="H454" s="166">
        <v>0</v>
      </c>
      <c r="I454" s="166">
        <v>0</v>
      </c>
      <c r="J454" s="166">
        <v>0</v>
      </c>
      <c r="K454" s="166">
        <v>0</v>
      </c>
      <c r="L454" s="166">
        <v>96</v>
      </c>
      <c r="M454" s="166">
        <v>4</v>
      </c>
    </row>
    <row r="455" spans="1:13" hidden="1">
      <c r="A455" s="165" t="s">
        <v>419</v>
      </c>
      <c r="B455" s="165" t="s">
        <v>946</v>
      </c>
      <c r="C455" s="165" t="s">
        <v>947</v>
      </c>
      <c r="D455" s="165" t="s">
        <v>398</v>
      </c>
      <c r="E455" s="165" t="s">
        <v>399</v>
      </c>
      <c r="F455" s="165" t="s">
        <v>948</v>
      </c>
      <c r="G455" s="165" t="s">
        <v>400</v>
      </c>
      <c r="H455" s="166">
        <v>0</v>
      </c>
      <c r="I455" s="166">
        <v>0</v>
      </c>
      <c r="J455" s="166">
        <v>504</v>
      </c>
      <c r="K455" s="166">
        <v>21</v>
      </c>
      <c r="L455" s="166">
        <v>864</v>
      </c>
      <c r="M455" s="166">
        <v>36</v>
      </c>
    </row>
    <row r="456" spans="1:13" hidden="1">
      <c r="A456" s="165" t="s">
        <v>419</v>
      </c>
      <c r="B456" s="165" t="s">
        <v>949</v>
      </c>
      <c r="C456" s="165" t="s">
        <v>950</v>
      </c>
      <c r="D456" s="165" t="s">
        <v>398</v>
      </c>
      <c r="E456" s="165" t="s">
        <v>405</v>
      </c>
      <c r="F456" s="165" t="s">
        <v>951</v>
      </c>
      <c r="G456" s="165" t="s">
        <v>400</v>
      </c>
      <c r="H456" s="166">
        <v>0</v>
      </c>
      <c r="I456" s="166">
        <v>0</v>
      </c>
      <c r="J456" s="166">
        <v>0</v>
      </c>
      <c r="K456" s="166">
        <v>0</v>
      </c>
      <c r="L456" s="166">
        <v>10</v>
      </c>
      <c r="M456" s="166">
        <v>1</v>
      </c>
    </row>
    <row r="457" spans="1:13" hidden="1">
      <c r="A457" s="165" t="s">
        <v>419</v>
      </c>
      <c r="B457" s="165" t="s">
        <v>952</v>
      </c>
      <c r="C457" s="165" t="s">
        <v>953</v>
      </c>
      <c r="D457" s="165" t="s">
        <v>398</v>
      </c>
      <c r="E457" s="165" t="s">
        <v>405</v>
      </c>
      <c r="F457" s="165" t="s">
        <v>954</v>
      </c>
      <c r="G457" s="165" t="s">
        <v>400</v>
      </c>
      <c r="H457" s="166">
        <v>0</v>
      </c>
      <c r="I457" s="166">
        <v>0</v>
      </c>
      <c r="J457" s="166">
        <v>90</v>
      </c>
      <c r="K457" s="166">
        <v>3</v>
      </c>
      <c r="L457" s="166">
        <v>0</v>
      </c>
      <c r="M457" s="166">
        <v>0</v>
      </c>
    </row>
    <row r="458" spans="1:13" hidden="1">
      <c r="A458" s="165" t="s">
        <v>419</v>
      </c>
      <c r="B458" s="165" t="s">
        <v>956</v>
      </c>
      <c r="C458" s="165" t="s">
        <v>957</v>
      </c>
      <c r="D458" s="165" t="s">
        <v>398</v>
      </c>
      <c r="E458" s="165" t="s">
        <v>399</v>
      </c>
      <c r="F458" s="165" t="s">
        <v>958</v>
      </c>
      <c r="G458" s="165" t="s">
        <v>400</v>
      </c>
      <c r="H458" s="166">
        <v>0</v>
      </c>
      <c r="I458" s="166">
        <v>0</v>
      </c>
      <c r="J458" s="166">
        <v>0</v>
      </c>
      <c r="K458" s="166">
        <v>0</v>
      </c>
      <c r="L458" s="166">
        <v>1152</v>
      </c>
      <c r="M458" s="166">
        <v>48</v>
      </c>
    </row>
    <row r="459" spans="1:13" hidden="1">
      <c r="A459" s="165" t="s">
        <v>419</v>
      </c>
      <c r="B459" s="165" t="s">
        <v>959</v>
      </c>
      <c r="C459" s="165" t="s">
        <v>582</v>
      </c>
      <c r="D459" s="165" t="s">
        <v>398</v>
      </c>
      <c r="E459" s="165" t="s">
        <v>405</v>
      </c>
      <c r="F459" s="165" t="s">
        <v>960</v>
      </c>
      <c r="G459" s="165" t="s">
        <v>400</v>
      </c>
      <c r="H459" s="166">
        <v>0</v>
      </c>
      <c r="I459" s="166">
        <v>0</v>
      </c>
      <c r="J459" s="166">
        <v>90</v>
      </c>
      <c r="K459" s="166">
        <v>3</v>
      </c>
      <c r="L459" s="166">
        <v>0</v>
      </c>
      <c r="M459" s="166">
        <v>0</v>
      </c>
    </row>
    <row r="460" spans="1:13" hidden="1">
      <c r="A460" s="165" t="s">
        <v>419</v>
      </c>
      <c r="B460" s="165" t="s">
        <v>959</v>
      </c>
      <c r="C460" s="165" t="s">
        <v>582</v>
      </c>
      <c r="D460" s="165" t="s">
        <v>398</v>
      </c>
      <c r="E460" s="165" t="s">
        <v>399</v>
      </c>
      <c r="F460" s="165" t="s">
        <v>960</v>
      </c>
      <c r="G460" s="165" t="s">
        <v>400</v>
      </c>
      <c r="H460" s="166">
        <v>0</v>
      </c>
      <c r="I460" s="166">
        <v>0</v>
      </c>
      <c r="J460" s="166">
        <v>750</v>
      </c>
      <c r="K460" s="166">
        <v>25</v>
      </c>
      <c r="L460" s="166">
        <v>0</v>
      </c>
      <c r="M460" s="166">
        <v>0</v>
      </c>
    </row>
    <row r="461" spans="1:13" hidden="1">
      <c r="A461" s="165" t="s">
        <v>419</v>
      </c>
      <c r="B461" s="165" t="s">
        <v>961</v>
      </c>
      <c r="C461" s="165" t="s">
        <v>773</v>
      </c>
      <c r="D461" s="165" t="s">
        <v>398</v>
      </c>
      <c r="E461" s="165" t="s">
        <v>399</v>
      </c>
      <c r="F461" s="165" t="s">
        <v>960</v>
      </c>
      <c r="G461" s="165" t="s">
        <v>400</v>
      </c>
      <c r="H461" s="166">
        <v>0</v>
      </c>
      <c r="I461" s="166">
        <v>0</v>
      </c>
      <c r="J461" s="166">
        <v>150</v>
      </c>
      <c r="K461" s="166">
        <v>5</v>
      </c>
      <c r="L461" s="166">
        <v>0</v>
      </c>
      <c r="M461" s="166">
        <v>0</v>
      </c>
    </row>
    <row r="462" spans="1:13">
      <c r="A462" s="165" t="s">
        <v>419</v>
      </c>
      <c r="B462" s="165" t="s">
        <v>963</v>
      </c>
      <c r="C462" s="165" t="s">
        <v>546</v>
      </c>
      <c r="D462" s="165" t="s">
        <v>398</v>
      </c>
      <c r="E462" s="165" t="s">
        <v>405</v>
      </c>
      <c r="F462" s="165" t="s">
        <v>964</v>
      </c>
      <c r="G462" s="165" t="s">
        <v>537</v>
      </c>
      <c r="H462" s="166">
        <v>0</v>
      </c>
      <c r="I462" s="166">
        <v>0</v>
      </c>
      <c r="J462" s="166">
        <v>900</v>
      </c>
      <c r="K462" s="166">
        <v>4</v>
      </c>
      <c r="L462" s="166">
        <v>0</v>
      </c>
      <c r="M462" s="166">
        <v>0</v>
      </c>
    </row>
    <row r="463" spans="1:13" hidden="1">
      <c r="A463" s="165" t="s">
        <v>419</v>
      </c>
      <c r="B463" s="165" t="s">
        <v>965</v>
      </c>
      <c r="C463" s="165" t="s">
        <v>953</v>
      </c>
      <c r="D463" s="165" t="s">
        <v>398</v>
      </c>
      <c r="E463" s="165" t="s">
        <v>399</v>
      </c>
      <c r="F463" s="165" t="s">
        <v>966</v>
      </c>
      <c r="G463" s="165" t="s">
        <v>400</v>
      </c>
      <c r="H463" s="166">
        <v>0</v>
      </c>
      <c r="I463" s="166">
        <v>0</v>
      </c>
      <c r="J463" s="166">
        <v>0</v>
      </c>
      <c r="K463" s="166">
        <v>0</v>
      </c>
      <c r="L463" s="166">
        <v>1710</v>
      </c>
      <c r="M463" s="166">
        <v>57</v>
      </c>
    </row>
    <row r="464" spans="1:13" hidden="1">
      <c r="A464" s="165" t="s">
        <v>419</v>
      </c>
      <c r="B464" s="165" t="s">
        <v>967</v>
      </c>
      <c r="C464" s="165" t="s">
        <v>766</v>
      </c>
      <c r="D464" s="165" t="s">
        <v>398</v>
      </c>
      <c r="E464" s="165" t="s">
        <v>405</v>
      </c>
      <c r="F464" s="165" t="s">
        <v>968</v>
      </c>
      <c r="G464" s="165" t="s">
        <v>400</v>
      </c>
      <c r="H464" s="166">
        <v>0</v>
      </c>
      <c r="I464" s="166">
        <v>0</v>
      </c>
      <c r="J464" s="166">
        <v>34</v>
      </c>
      <c r="K464" s="166">
        <v>2</v>
      </c>
      <c r="L464" s="166">
        <v>0</v>
      </c>
      <c r="M464" s="166">
        <v>0</v>
      </c>
    </row>
    <row r="465" spans="1:13" hidden="1">
      <c r="A465" s="165" t="s">
        <v>419</v>
      </c>
      <c r="B465" s="165" t="s">
        <v>969</v>
      </c>
      <c r="C465" s="165" t="s">
        <v>970</v>
      </c>
      <c r="D465" s="165" t="s">
        <v>398</v>
      </c>
      <c r="E465" s="165" t="s">
        <v>405</v>
      </c>
      <c r="F465" s="165" t="s">
        <v>971</v>
      </c>
      <c r="G465" s="165" t="s">
        <v>400</v>
      </c>
      <c r="H465" s="166">
        <v>0</v>
      </c>
      <c r="I465" s="166">
        <v>0</v>
      </c>
      <c r="J465" s="166">
        <v>99</v>
      </c>
      <c r="K465" s="166">
        <v>3</v>
      </c>
      <c r="L465" s="166">
        <v>0</v>
      </c>
      <c r="M465" s="166">
        <v>0</v>
      </c>
    </row>
    <row r="466" spans="1:13" hidden="1">
      <c r="A466" s="165" t="s">
        <v>419</v>
      </c>
      <c r="B466" s="165" t="s">
        <v>969</v>
      </c>
      <c r="C466" s="165" t="s">
        <v>970</v>
      </c>
      <c r="D466" s="165" t="s">
        <v>398</v>
      </c>
      <c r="E466" s="165" t="s">
        <v>399</v>
      </c>
      <c r="F466" s="165" t="s">
        <v>971</v>
      </c>
      <c r="G466" s="165" t="s">
        <v>400</v>
      </c>
      <c r="H466" s="166">
        <v>0</v>
      </c>
      <c r="I466" s="166">
        <v>0</v>
      </c>
      <c r="J466" s="166">
        <v>330</v>
      </c>
      <c r="K466" s="166">
        <v>11</v>
      </c>
      <c r="L466" s="166">
        <v>0</v>
      </c>
      <c r="M466" s="166">
        <v>0</v>
      </c>
    </row>
    <row r="467" spans="1:13" hidden="1">
      <c r="A467" s="165" t="s">
        <v>419</v>
      </c>
      <c r="B467" s="165" t="s">
        <v>972</v>
      </c>
      <c r="C467" s="165" t="s">
        <v>953</v>
      </c>
      <c r="D467" s="165" t="s">
        <v>398</v>
      </c>
      <c r="E467" s="165" t="s">
        <v>405</v>
      </c>
      <c r="F467" s="165" t="s">
        <v>973</v>
      </c>
      <c r="G467" s="165" t="s">
        <v>400</v>
      </c>
      <c r="H467" s="166">
        <v>0</v>
      </c>
      <c r="I467" s="166">
        <v>0</v>
      </c>
      <c r="J467" s="166">
        <v>50</v>
      </c>
      <c r="K467" s="166">
        <v>2</v>
      </c>
      <c r="L467" s="166">
        <v>0</v>
      </c>
      <c r="M467" s="166">
        <v>0</v>
      </c>
    </row>
    <row r="468" spans="1:13" hidden="1">
      <c r="A468" s="165" t="s">
        <v>419</v>
      </c>
      <c r="B468" s="165" t="s">
        <v>974</v>
      </c>
      <c r="C468" s="165" t="s">
        <v>766</v>
      </c>
      <c r="D468" s="165" t="s">
        <v>398</v>
      </c>
      <c r="E468" s="165" t="s">
        <v>405</v>
      </c>
      <c r="F468" s="165" t="s">
        <v>975</v>
      </c>
      <c r="G468" s="165" t="s">
        <v>400</v>
      </c>
      <c r="H468" s="166">
        <v>0</v>
      </c>
      <c r="I468" s="166">
        <v>0</v>
      </c>
      <c r="J468" s="166">
        <v>6</v>
      </c>
      <c r="K468" s="166">
        <v>1</v>
      </c>
      <c r="L468" s="166">
        <v>0</v>
      </c>
      <c r="M468" s="166">
        <v>0</v>
      </c>
    </row>
    <row r="469" spans="1:13" hidden="1">
      <c r="A469" s="165" t="s">
        <v>419</v>
      </c>
      <c r="B469" s="165" t="s">
        <v>974</v>
      </c>
      <c r="C469" s="165" t="s">
        <v>766</v>
      </c>
      <c r="D469" s="165" t="s">
        <v>398</v>
      </c>
      <c r="E469" s="165" t="s">
        <v>399</v>
      </c>
      <c r="F469" s="165" t="s">
        <v>975</v>
      </c>
      <c r="G469" s="165" t="s">
        <v>400</v>
      </c>
      <c r="H469" s="166">
        <v>0</v>
      </c>
      <c r="I469" s="166">
        <v>0</v>
      </c>
      <c r="J469" s="166">
        <v>120</v>
      </c>
      <c r="K469" s="166">
        <v>6</v>
      </c>
      <c r="L469" s="166">
        <v>0</v>
      </c>
      <c r="M469" s="166">
        <v>0</v>
      </c>
    </row>
    <row r="470" spans="1:13" hidden="1">
      <c r="A470" s="165" t="s">
        <v>419</v>
      </c>
      <c r="B470" s="165" t="s">
        <v>976</v>
      </c>
      <c r="C470" s="165" t="s">
        <v>977</v>
      </c>
      <c r="D470" s="165" t="s">
        <v>398</v>
      </c>
      <c r="E470" s="165" t="s">
        <v>399</v>
      </c>
      <c r="F470" s="165" t="s">
        <v>768</v>
      </c>
      <c r="G470" s="165" t="s">
        <v>400</v>
      </c>
      <c r="H470" s="166">
        <v>0</v>
      </c>
      <c r="I470" s="166">
        <v>0</v>
      </c>
      <c r="J470" s="166">
        <v>390</v>
      </c>
      <c r="K470" s="166">
        <v>13</v>
      </c>
      <c r="L470" s="166">
        <v>0</v>
      </c>
      <c r="M470" s="166">
        <v>0</v>
      </c>
    </row>
    <row r="471" spans="1:13" hidden="1">
      <c r="A471" s="165" t="s">
        <v>419</v>
      </c>
      <c r="B471" s="165" t="s">
        <v>978</v>
      </c>
      <c r="C471" s="165" t="s">
        <v>582</v>
      </c>
      <c r="D471" s="165" t="s">
        <v>398</v>
      </c>
      <c r="E471" s="165" t="s">
        <v>399</v>
      </c>
      <c r="F471" s="165" t="s">
        <v>979</v>
      </c>
      <c r="G471" s="165" t="s">
        <v>400</v>
      </c>
      <c r="H471" s="166">
        <v>0</v>
      </c>
      <c r="I471" s="166">
        <v>0</v>
      </c>
      <c r="J471" s="166">
        <v>900</v>
      </c>
      <c r="K471" s="166">
        <v>30</v>
      </c>
      <c r="L471" s="166">
        <v>0</v>
      </c>
      <c r="M471" s="166">
        <v>0</v>
      </c>
    </row>
    <row r="472" spans="1:13" hidden="1">
      <c r="A472" s="165" t="s">
        <v>419</v>
      </c>
      <c r="B472" s="165" t="s">
        <v>981</v>
      </c>
      <c r="C472" s="165" t="s">
        <v>953</v>
      </c>
      <c r="D472" s="165" t="s">
        <v>398</v>
      </c>
      <c r="E472" s="165" t="s">
        <v>405</v>
      </c>
      <c r="F472" s="165" t="s">
        <v>982</v>
      </c>
      <c r="G472" s="165" t="s">
        <v>400</v>
      </c>
      <c r="H472" s="166">
        <v>0</v>
      </c>
      <c r="I472" s="166">
        <v>0</v>
      </c>
      <c r="J472" s="166">
        <v>60</v>
      </c>
      <c r="K472" s="166">
        <v>2</v>
      </c>
      <c r="L472" s="166">
        <v>30</v>
      </c>
      <c r="M472" s="166">
        <v>1</v>
      </c>
    </row>
    <row r="473" spans="1:13" hidden="1">
      <c r="A473" s="165" t="s">
        <v>419</v>
      </c>
      <c r="B473" s="165" t="s">
        <v>1268</v>
      </c>
      <c r="C473" s="165" t="s">
        <v>582</v>
      </c>
      <c r="D473" s="165" t="s">
        <v>398</v>
      </c>
      <c r="E473" s="165" t="s">
        <v>405</v>
      </c>
      <c r="F473" s="165" t="s">
        <v>1217</v>
      </c>
      <c r="G473" s="165" t="s">
        <v>400</v>
      </c>
      <c r="H473" s="166">
        <v>0</v>
      </c>
      <c r="I473" s="166">
        <v>0</v>
      </c>
      <c r="J473" s="166">
        <v>0</v>
      </c>
      <c r="K473" s="166">
        <v>0</v>
      </c>
      <c r="L473" s="166">
        <v>88</v>
      </c>
      <c r="M473" s="166">
        <v>3</v>
      </c>
    </row>
    <row r="474" spans="1:13" hidden="1">
      <c r="A474" s="165" t="s">
        <v>419</v>
      </c>
      <c r="B474" s="165" t="s">
        <v>1268</v>
      </c>
      <c r="C474" s="165" t="s">
        <v>582</v>
      </c>
      <c r="D474" s="165" t="s">
        <v>398</v>
      </c>
      <c r="E474" s="165" t="s">
        <v>399</v>
      </c>
      <c r="F474" s="165" t="s">
        <v>1217</v>
      </c>
      <c r="G474" s="165" t="s">
        <v>400</v>
      </c>
      <c r="H474" s="166">
        <v>0</v>
      </c>
      <c r="I474" s="166">
        <v>0</v>
      </c>
      <c r="J474" s="166">
        <v>330</v>
      </c>
      <c r="K474" s="166">
        <v>10</v>
      </c>
      <c r="L474" s="166">
        <v>0</v>
      </c>
      <c r="M474" s="166">
        <v>0</v>
      </c>
    </row>
    <row r="475" spans="1:13" hidden="1">
      <c r="A475" s="165" t="s">
        <v>419</v>
      </c>
      <c r="B475" s="165" t="s">
        <v>1280</v>
      </c>
      <c r="C475" s="165" t="s">
        <v>1281</v>
      </c>
      <c r="D475" s="165" t="s">
        <v>398</v>
      </c>
      <c r="E475" s="165" t="s">
        <v>405</v>
      </c>
      <c r="F475" s="165" t="s">
        <v>1282</v>
      </c>
      <c r="G475" s="165" t="s">
        <v>400</v>
      </c>
      <c r="H475" s="166">
        <v>0</v>
      </c>
      <c r="I475" s="166">
        <v>0</v>
      </c>
      <c r="J475" s="166">
        <v>0</v>
      </c>
      <c r="K475" s="166">
        <v>0</v>
      </c>
      <c r="L475" s="166">
        <v>48</v>
      </c>
      <c r="M475" s="166">
        <v>2</v>
      </c>
    </row>
    <row r="476" spans="1:13" hidden="1">
      <c r="A476" s="165" t="s">
        <v>419</v>
      </c>
      <c r="B476" s="165" t="s">
        <v>1539</v>
      </c>
      <c r="C476" s="165" t="s">
        <v>1074</v>
      </c>
      <c r="D476" s="165" t="s">
        <v>398</v>
      </c>
      <c r="E476" s="165" t="s">
        <v>405</v>
      </c>
      <c r="F476" s="165" t="s">
        <v>1540</v>
      </c>
      <c r="G476" s="165" t="s">
        <v>400</v>
      </c>
      <c r="H476" s="166">
        <v>0</v>
      </c>
      <c r="I476" s="166">
        <v>0</v>
      </c>
      <c r="J476" s="166">
        <v>220</v>
      </c>
      <c r="K476" s="166">
        <v>10</v>
      </c>
      <c r="L476" s="166">
        <v>0</v>
      </c>
      <c r="M476" s="166">
        <v>0</v>
      </c>
    </row>
    <row r="477" spans="1:13" hidden="1">
      <c r="A477" s="165" t="s">
        <v>419</v>
      </c>
      <c r="B477" s="165" t="s">
        <v>1727</v>
      </c>
      <c r="C477" s="165" t="s">
        <v>1281</v>
      </c>
      <c r="D477" s="165" t="s">
        <v>398</v>
      </c>
      <c r="E477" s="165" t="s">
        <v>405</v>
      </c>
      <c r="F477" s="165" t="s">
        <v>1728</v>
      </c>
      <c r="G477" s="165" t="s">
        <v>400</v>
      </c>
      <c r="H477" s="166">
        <v>0</v>
      </c>
      <c r="I477" s="166">
        <v>0</v>
      </c>
      <c r="J477" s="166">
        <v>0</v>
      </c>
      <c r="K477" s="166">
        <v>0</v>
      </c>
      <c r="L477" s="166">
        <v>168</v>
      </c>
      <c r="M477" s="166">
        <v>7</v>
      </c>
    </row>
    <row r="478" spans="1:13" hidden="1">
      <c r="A478" s="165" t="s">
        <v>419</v>
      </c>
      <c r="B478" s="165" t="s">
        <v>1737</v>
      </c>
      <c r="C478" s="165" t="s">
        <v>1738</v>
      </c>
      <c r="D478" s="165" t="s">
        <v>398</v>
      </c>
      <c r="E478" s="165" t="s">
        <v>399</v>
      </c>
      <c r="F478" s="165" t="s">
        <v>1739</v>
      </c>
      <c r="G478" s="165" t="s">
        <v>400</v>
      </c>
      <c r="H478" s="166">
        <v>0</v>
      </c>
      <c r="I478" s="166">
        <v>0</v>
      </c>
      <c r="J478" s="166">
        <v>360</v>
      </c>
      <c r="K478" s="166">
        <v>12</v>
      </c>
      <c r="L478" s="166">
        <v>0</v>
      </c>
      <c r="M478" s="166">
        <v>0</v>
      </c>
    </row>
    <row r="479" spans="1:13" hidden="1">
      <c r="A479" s="165" t="s">
        <v>419</v>
      </c>
      <c r="B479" s="165" t="s">
        <v>1784</v>
      </c>
      <c r="C479" s="165" t="s">
        <v>1043</v>
      </c>
      <c r="D479" s="165" t="s">
        <v>398</v>
      </c>
      <c r="E479" s="165" t="s">
        <v>405</v>
      </c>
      <c r="F479" s="165" t="s">
        <v>1785</v>
      </c>
      <c r="G479" s="165" t="s">
        <v>400</v>
      </c>
      <c r="H479" s="166">
        <v>0</v>
      </c>
      <c r="I479" s="166">
        <v>0</v>
      </c>
      <c r="J479" s="166">
        <v>6</v>
      </c>
      <c r="K479" s="166">
        <v>1</v>
      </c>
      <c r="L479" s="166">
        <v>0</v>
      </c>
      <c r="M479" s="166">
        <v>0</v>
      </c>
    </row>
    <row r="480" spans="1:13" hidden="1">
      <c r="A480" s="165" t="s">
        <v>419</v>
      </c>
      <c r="B480" s="165" t="s">
        <v>1786</v>
      </c>
      <c r="C480" s="165" t="s">
        <v>970</v>
      </c>
      <c r="D480" s="165" t="s">
        <v>398</v>
      </c>
      <c r="E480" s="165" t="s">
        <v>399</v>
      </c>
      <c r="F480" s="165" t="s">
        <v>1787</v>
      </c>
      <c r="G480" s="165" t="s">
        <v>400</v>
      </c>
      <c r="H480" s="166">
        <v>0</v>
      </c>
      <c r="I480" s="166">
        <v>0</v>
      </c>
      <c r="J480" s="166">
        <v>150</v>
      </c>
      <c r="K480" s="166">
        <v>5</v>
      </c>
      <c r="L480" s="166">
        <v>0</v>
      </c>
      <c r="M480" s="166">
        <v>0</v>
      </c>
    </row>
    <row r="481" spans="1:13" hidden="1">
      <c r="A481" s="165" t="s">
        <v>419</v>
      </c>
      <c r="B481" s="165" t="s">
        <v>1934</v>
      </c>
      <c r="C481" s="165" t="s">
        <v>1935</v>
      </c>
      <c r="D481" s="165" t="s">
        <v>398</v>
      </c>
      <c r="E481" s="165" t="s">
        <v>399</v>
      </c>
      <c r="F481" s="165" t="s">
        <v>1936</v>
      </c>
      <c r="G481" s="165" t="s">
        <v>400</v>
      </c>
      <c r="H481" s="166">
        <v>0</v>
      </c>
      <c r="I481" s="166">
        <v>0</v>
      </c>
      <c r="J481" s="166">
        <v>0</v>
      </c>
      <c r="K481" s="166">
        <v>0</v>
      </c>
      <c r="L481" s="166">
        <v>240</v>
      </c>
      <c r="M481" s="166">
        <v>10</v>
      </c>
    </row>
    <row r="482" spans="1:13" hidden="1">
      <c r="A482" s="165" t="s">
        <v>419</v>
      </c>
      <c r="B482" s="165" t="s">
        <v>1937</v>
      </c>
      <c r="C482" s="165" t="s">
        <v>1935</v>
      </c>
      <c r="D482" s="165" t="s">
        <v>398</v>
      </c>
      <c r="E482" s="165" t="s">
        <v>405</v>
      </c>
      <c r="F482" s="165" t="s">
        <v>1936</v>
      </c>
      <c r="G482" s="165" t="s">
        <v>400</v>
      </c>
      <c r="H482" s="166">
        <v>0</v>
      </c>
      <c r="I482" s="166">
        <v>0</v>
      </c>
      <c r="J482" s="166">
        <v>0</v>
      </c>
      <c r="K482" s="166">
        <v>0</v>
      </c>
      <c r="L482" s="166">
        <v>8</v>
      </c>
      <c r="M482" s="166">
        <v>1</v>
      </c>
    </row>
    <row r="483" spans="1:13" hidden="1">
      <c r="A483" s="165" t="s">
        <v>419</v>
      </c>
      <c r="B483" s="165" t="s">
        <v>1937</v>
      </c>
      <c r="C483" s="165" t="s">
        <v>1935</v>
      </c>
      <c r="D483" s="165" t="s">
        <v>398</v>
      </c>
      <c r="E483" s="165" t="s">
        <v>399</v>
      </c>
      <c r="F483" s="165" t="s">
        <v>1936</v>
      </c>
      <c r="G483" s="165" t="s">
        <v>400</v>
      </c>
      <c r="H483" s="166">
        <v>0</v>
      </c>
      <c r="I483" s="166">
        <v>0</v>
      </c>
      <c r="J483" s="166">
        <v>0</v>
      </c>
      <c r="K483" s="166">
        <v>0</v>
      </c>
      <c r="L483" s="166">
        <v>216</v>
      </c>
      <c r="M483" s="166">
        <v>9</v>
      </c>
    </row>
    <row r="484" spans="1:13" hidden="1">
      <c r="A484" s="165" t="s">
        <v>419</v>
      </c>
      <c r="B484" s="165" t="s">
        <v>2146</v>
      </c>
      <c r="C484" s="165" t="s">
        <v>466</v>
      </c>
      <c r="D484" s="165" t="s">
        <v>398</v>
      </c>
      <c r="E484" s="165" t="s">
        <v>405</v>
      </c>
      <c r="F484" s="165" t="s">
        <v>2147</v>
      </c>
      <c r="G484" s="165" t="s">
        <v>400</v>
      </c>
      <c r="H484" s="166">
        <v>11</v>
      </c>
      <c r="I484" s="166">
        <v>1</v>
      </c>
      <c r="J484" s="166">
        <v>0</v>
      </c>
      <c r="K484" s="166">
        <v>0</v>
      </c>
      <c r="L484" s="166">
        <v>11</v>
      </c>
      <c r="M484" s="166">
        <v>1</v>
      </c>
    </row>
    <row r="485" spans="1:13" hidden="1">
      <c r="A485" s="165" t="s">
        <v>419</v>
      </c>
      <c r="B485" s="165" t="s">
        <v>2146</v>
      </c>
      <c r="C485" s="165" t="s">
        <v>466</v>
      </c>
      <c r="D485" s="165" t="s">
        <v>398</v>
      </c>
      <c r="E485" s="165" t="s">
        <v>399</v>
      </c>
      <c r="F485" s="165" t="s">
        <v>2147</v>
      </c>
      <c r="G485" s="165" t="s">
        <v>400</v>
      </c>
      <c r="H485" s="166">
        <v>380</v>
      </c>
      <c r="I485" s="166">
        <v>19</v>
      </c>
      <c r="J485" s="166">
        <v>0</v>
      </c>
      <c r="K485" s="166">
        <v>0</v>
      </c>
      <c r="L485" s="166">
        <v>380</v>
      </c>
      <c r="M485" s="166">
        <v>19</v>
      </c>
    </row>
    <row r="486" spans="1:13" hidden="1">
      <c r="A486" s="165" t="s">
        <v>419</v>
      </c>
      <c r="B486" s="165" t="s">
        <v>2075</v>
      </c>
      <c r="C486" s="165" t="s">
        <v>1859</v>
      </c>
      <c r="D486" s="165" t="s">
        <v>398</v>
      </c>
      <c r="E486" s="165" t="s">
        <v>405</v>
      </c>
      <c r="F486" s="165" t="s">
        <v>417</v>
      </c>
      <c r="G486" s="165" t="s">
        <v>400</v>
      </c>
      <c r="H486" s="166">
        <v>528</v>
      </c>
      <c r="I486" s="166">
        <v>22</v>
      </c>
      <c r="J486" s="166">
        <v>408</v>
      </c>
      <c r="K486" s="166">
        <v>17</v>
      </c>
      <c r="L486" s="166">
        <v>120</v>
      </c>
      <c r="M486" s="166">
        <v>5</v>
      </c>
    </row>
    <row r="487" spans="1:13" hidden="1">
      <c r="A487" s="165" t="s">
        <v>419</v>
      </c>
      <c r="B487" s="165" t="s">
        <v>2075</v>
      </c>
      <c r="C487" s="165" t="s">
        <v>1859</v>
      </c>
      <c r="D487" s="165" t="s">
        <v>398</v>
      </c>
      <c r="E487" s="165" t="s">
        <v>399</v>
      </c>
      <c r="F487" s="165" t="s">
        <v>417</v>
      </c>
      <c r="G487" s="165" t="s">
        <v>400</v>
      </c>
      <c r="H487" s="166">
        <v>1944</v>
      </c>
      <c r="I487" s="166">
        <v>81</v>
      </c>
      <c r="J487" s="166">
        <v>2280</v>
      </c>
      <c r="K487" s="166">
        <v>95</v>
      </c>
      <c r="L487" s="166">
        <v>264</v>
      </c>
      <c r="M487" s="166">
        <v>11</v>
      </c>
    </row>
    <row r="488" spans="1:13" hidden="1">
      <c r="A488" s="165" t="s">
        <v>419</v>
      </c>
      <c r="B488" s="165" t="s">
        <v>2148</v>
      </c>
      <c r="C488" s="165" t="s">
        <v>1859</v>
      </c>
      <c r="D488" s="165" t="s">
        <v>398</v>
      </c>
      <c r="E488" s="165" t="s">
        <v>405</v>
      </c>
      <c r="F488" s="165" t="s">
        <v>998</v>
      </c>
      <c r="G488" s="165" t="s">
        <v>400</v>
      </c>
      <c r="H488" s="166">
        <v>50</v>
      </c>
      <c r="I488" s="166">
        <v>3</v>
      </c>
      <c r="J488" s="166">
        <v>0</v>
      </c>
      <c r="K488" s="166">
        <v>0</v>
      </c>
      <c r="L488" s="166">
        <v>50</v>
      </c>
      <c r="M488" s="166">
        <v>3</v>
      </c>
    </row>
    <row r="489" spans="1:13" hidden="1">
      <c r="A489" s="165" t="s">
        <v>419</v>
      </c>
      <c r="B489" s="165" t="s">
        <v>2149</v>
      </c>
      <c r="C489" s="165" t="s">
        <v>2150</v>
      </c>
      <c r="D489" s="165" t="s">
        <v>398</v>
      </c>
      <c r="E489" s="165" t="s">
        <v>405</v>
      </c>
      <c r="F489" s="165" t="s">
        <v>417</v>
      </c>
      <c r="G489" s="165" t="s">
        <v>400</v>
      </c>
      <c r="H489" s="166">
        <v>888</v>
      </c>
      <c r="I489" s="166">
        <v>37</v>
      </c>
      <c r="J489" s="166">
        <v>888</v>
      </c>
      <c r="K489" s="166">
        <v>37</v>
      </c>
      <c r="L489" s="166">
        <v>0</v>
      </c>
      <c r="M489" s="166">
        <v>0</v>
      </c>
    </row>
    <row r="490" spans="1:13" hidden="1">
      <c r="A490" s="165" t="s">
        <v>419</v>
      </c>
      <c r="B490" s="165" t="s">
        <v>2149</v>
      </c>
      <c r="C490" s="165" t="s">
        <v>2150</v>
      </c>
      <c r="D490" s="165" t="s">
        <v>398</v>
      </c>
      <c r="E490" s="165" t="s">
        <v>399</v>
      </c>
      <c r="F490" s="165" t="s">
        <v>417</v>
      </c>
      <c r="G490" s="165" t="s">
        <v>400</v>
      </c>
      <c r="H490" s="166">
        <v>3000</v>
      </c>
      <c r="I490" s="166">
        <v>125</v>
      </c>
      <c r="J490" s="166">
        <v>1800</v>
      </c>
      <c r="K490" s="166">
        <v>75</v>
      </c>
      <c r="L490" s="166">
        <v>1200</v>
      </c>
      <c r="M490" s="166">
        <v>50</v>
      </c>
    </row>
    <row r="491" spans="1:13" hidden="1">
      <c r="A491" s="165" t="s">
        <v>531</v>
      </c>
      <c r="B491" s="165" t="s">
        <v>1697</v>
      </c>
      <c r="C491" s="165" t="s">
        <v>565</v>
      </c>
      <c r="D491" s="165" t="s">
        <v>398</v>
      </c>
      <c r="E491" s="165" t="s">
        <v>399</v>
      </c>
      <c r="F491" s="165" t="s">
        <v>621</v>
      </c>
      <c r="G491" s="165" t="s">
        <v>400</v>
      </c>
      <c r="H491" s="166">
        <v>0</v>
      </c>
      <c r="I491" s="166">
        <v>0</v>
      </c>
      <c r="J491" s="166">
        <v>0</v>
      </c>
      <c r="K491" s="166">
        <v>0</v>
      </c>
      <c r="L491" s="166">
        <v>4950</v>
      </c>
      <c r="M491" s="166">
        <v>165</v>
      </c>
    </row>
    <row r="492" spans="1:13" hidden="1">
      <c r="A492" s="165" t="s">
        <v>645</v>
      </c>
      <c r="B492" s="165" t="s">
        <v>1788</v>
      </c>
      <c r="C492" s="165" t="s">
        <v>646</v>
      </c>
      <c r="D492" s="165" t="s">
        <v>398</v>
      </c>
      <c r="E492" s="165" t="s">
        <v>405</v>
      </c>
      <c r="F492" s="165" t="s">
        <v>1414</v>
      </c>
      <c r="G492" s="165" t="s">
        <v>400</v>
      </c>
      <c r="H492" s="166">
        <v>0</v>
      </c>
      <c r="I492" s="166">
        <v>0</v>
      </c>
      <c r="J492" s="166">
        <v>0</v>
      </c>
      <c r="K492" s="166">
        <v>0</v>
      </c>
      <c r="L492" s="166">
        <v>120</v>
      </c>
      <c r="M492" s="166">
        <v>4</v>
      </c>
    </row>
    <row r="493" spans="1:13" hidden="1">
      <c r="A493" s="165" t="s">
        <v>645</v>
      </c>
      <c r="B493" s="165" t="s">
        <v>1788</v>
      </c>
      <c r="C493" s="165" t="s">
        <v>646</v>
      </c>
      <c r="D493" s="165" t="s">
        <v>398</v>
      </c>
      <c r="E493" s="165" t="s">
        <v>399</v>
      </c>
      <c r="F493" s="165" t="s">
        <v>1414</v>
      </c>
      <c r="G493" s="165" t="s">
        <v>400</v>
      </c>
      <c r="H493" s="166">
        <v>-30</v>
      </c>
      <c r="I493" s="166">
        <v>-1</v>
      </c>
      <c r="J493" s="166">
        <v>0</v>
      </c>
      <c r="K493" s="166">
        <v>0</v>
      </c>
      <c r="L493" s="166">
        <v>1350</v>
      </c>
      <c r="M493" s="166">
        <v>45</v>
      </c>
    </row>
    <row r="494" spans="1:13" hidden="1">
      <c r="A494" s="165" t="s">
        <v>531</v>
      </c>
      <c r="B494" s="165" t="s">
        <v>1789</v>
      </c>
      <c r="C494" s="165" t="s">
        <v>533</v>
      </c>
      <c r="D494" s="165" t="s">
        <v>398</v>
      </c>
      <c r="E494" s="165" t="s">
        <v>405</v>
      </c>
      <c r="F494" s="165" t="s">
        <v>526</v>
      </c>
      <c r="G494" s="165" t="s">
        <v>400</v>
      </c>
      <c r="H494" s="166">
        <v>0</v>
      </c>
      <c r="I494" s="166">
        <v>0</v>
      </c>
      <c r="J494" s="166">
        <v>30</v>
      </c>
      <c r="K494" s="166">
        <v>1</v>
      </c>
      <c r="L494" s="166">
        <v>30</v>
      </c>
      <c r="M494" s="166">
        <v>1</v>
      </c>
    </row>
    <row r="495" spans="1:13" hidden="1">
      <c r="A495" s="165" t="s">
        <v>531</v>
      </c>
      <c r="B495" s="165" t="s">
        <v>1789</v>
      </c>
      <c r="C495" s="165" t="s">
        <v>533</v>
      </c>
      <c r="D495" s="165" t="s">
        <v>398</v>
      </c>
      <c r="E495" s="165" t="s">
        <v>399</v>
      </c>
      <c r="F495" s="165" t="s">
        <v>526</v>
      </c>
      <c r="G495" s="165" t="s">
        <v>400</v>
      </c>
      <c r="H495" s="166">
        <v>0</v>
      </c>
      <c r="I495" s="166">
        <v>0</v>
      </c>
      <c r="J495" s="166">
        <v>1110</v>
      </c>
      <c r="K495" s="166">
        <v>37</v>
      </c>
      <c r="L495" s="166">
        <v>42570</v>
      </c>
      <c r="M495" s="166">
        <v>1419</v>
      </c>
    </row>
    <row r="496" spans="1:13" hidden="1">
      <c r="A496" s="165" t="s">
        <v>554</v>
      </c>
      <c r="B496" s="165" t="s">
        <v>1829</v>
      </c>
      <c r="C496" s="165" t="s">
        <v>555</v>
      </c>
      <c r="D496" s="165" t="s">
        <v>398</v>
      </c>
      <c r="E496" s="165" t="s">
        <v>399</v>
      </c>
      <c r="F496" s="165" t="s">
        <v>563</v>
      </c>
      <c r="G496" s="165" t="s">
        <v>400</v>
      </c>
      <c r="H496" s="166">
        <v>0</v>
      </c>
      <c r="I496" s="166">
        <v>0</v>
      </c>
      <c r="J496" s="166">
        <v>0</v>
      </c>
      <c r="K496" s="166">
        <v>0</v>
      </c>
      <c r="L496" s="166">
        <v>1152</v>
      </c>
      <c r="M496" s="166">
        <v>48</v>
      </c>
    </row>
    <row r="497" spans="1:13" hidden="1">
      <c r="A497" s="165" t="s">
        <v>554</v>
      </c>
      <c r="B497" s="165" t="s">
        <v>1938</v>
      </c>
      <c r="C497" s="165" t="s">
        <v>555</v>
      </c>
      <c r="D497" s="165" t="s">
        <v>398</v>
      </c>
      <c r="E497" s="165" t="s">
        <v>399</v>
      </c>
      <c r="F497" s="165" t="s">
        <v>556</v>
      </c>
      <c r="G497" s="165" t="s">
        <v>400</v>
      </c>
      <c r="H497" s="166">
        <v>0</v>
      </c>
      <c r="I497" s="166">
        <v>0</v>
      </c>
      <c r="J497" s="166">
        <v>0</v>
      </c>
      <c r="K497" s="166">
        <v>0</v>
      </c>
      <c r="L497" s="166">
        <v>1368</v>
      </c>
      <c r="M497" s="166">
        <v>57</v>
      </c>
    </row>
    <row r="498" spans="1:13" hidden="1">
      <c r="A498" s="165" t="s">
        <v>1830</v>
      </c>
      <c r="B498" s="165" t="s">
        <v>1831</v>
      </c>
      <c r="C498" s="165" t="s">
        <v>984</v>
      </c>
      <c r="D498" s="165" t="s">
        <v>398</v>
      </c>
      <c r="E498" s="165" t="s">
        <v>399</v>
      </c>
      <c r="F498" s="165" t="s">
        <v>496</v>
      </c>
      <c r="G498" s="165" t="s">
        <v>400</v>
      </c>
      <c r="H498" s="166">
        <v>0</v>
      </c>
      <c r="I498" s="166">
        <v>0</v>
      </c>
      <c r="J498" s="166">
        <v>0</v>
      </c>
      <c r="K498" s="166">
        <v>0</v>
      </c>
      <c r="L498" s="166">
        <v>8664</v>
      </c>
      <c r="M498" s="166">
        <v>361</v>
      </c>
    </row>
    <row r="499" spans="1:13">
      <c r="A499" s="165" t="s">
        <v>545</v>
      </c>
      <c r="B499" s="165" t="s">
        <v>2076</v>
      </c>
      <c r="C499" s="165" t="s">
        <v>546</v>
      </c>
      <c r="D499" s="165" t="s">
        <v>398</v>
      </c>
      <c r="E499" s="165" t="s">
        <v>405</v>
      </c>
      <c r="F499" s="165" t="s">
        <v>496</v>
      </c>
      <c r="G499" s="165" t="s">
        <v>537</v>
      </c>
      <c r="H499" s="166">
        <v>720</v>
      </c>
      <c r="I499" s="166">
        <v>4</v>
      </c>
      <c r="J499" s="166">
        <v>720</v>
      </c>
      <c r="K499" s="166">
        <v>4</v>
      </c>
      <c r="L499" s="166">
        <v>0</v>
      </c>
      <c r="M499" s="166">
        <v>0</v>
      </c>
    </row>
    <row r="500" spans="1:13">
      <c r="A500" s="165" t="s">
        <v>545</v>
      </c>
      <c r="B500" s="165" t="s">
        <v>2076</v>
      </c>
      <c r="C500" s="165" t="s">
        <v>546</v>
      </c>
      <c r="D500" s="165" t="s">
        <v>398</v>
      </c>
      <c r="E500" s="165" t="s">
        <v>399</v>
      </c>
      <c r="F500" s="165" t="s">
        <v>496</v>
      </c>
      <c r="G500" s="165" t="s">
        <v>738</v>
      </c>
      <c r="H500" s="166">
        <v>0</v>
      </c>
      <c r="I500" s="166">
        <v>0</v>
      </c>
      <c r="J500" s="166">
        <v>480</v>
      </c>
      <c r="K500" s="166">
        <v>2</v>
      </c>
      <c r="L500" s="166">
        <v>0</v>
      </c>
      <c r="M500" s="166">
        <v>0</v>
      </c>
    </row>
    <row r="501" spans="1:13">
      <c r="A501" s="165" t="s">
        <v>545</v>
      </c>
      <c r="B501" s="165" t="s">
        <v>2076</v>
      </c>
      <c r="C501" s="165" t="s">
        <v>546</v>
      </c>
      <c r="D501" s="165" t="s">
        <v>398</v>
      </c>
      <c r="E501" s="165" t="s">
        <v>399</v>
      </c>
      <c r="F501" s="165" t="s">
        <v>496</v>
      </c>
      <c r="G501" s="165" t="s">
        <v>527</v>
      </c>
      <c r="H501" s="166">
        <v>11200</v>
      </c>
      <c r="I501" s="166">
        <v>35</v>
      </c>
      <c r="J501" s="166">
        <v>14080</v>
      </c>
      <c r="K501" s="166">
        <v>44</v>
      </c>
      <c r="L501" s="166">
        <v>0</v>
      </c>
      <c r="M501" s="166">
        <v>0</v>
      </c>
    </row>
    <row r="502" spans="1:13" hidden="1">
      <c r="A502" s="165" t="s">
        <v>523</v>
      </c>
      <c r="B502" s="165" t="s">
        <v>2151</v>
      </c>
      <c r="C502" s="165" t="s">
        <v>525</v>
      </c>
      <c r="D502" s="165" t="s">
        <v>398</v>
      </c>
      <c r="E502" s="165" t="s">
        <v>405</v>
      </c>
      <c r="F502" s="165" t="s">
        <v>526</v>
      </c>
      <c r="G502" s="165" t="s">
        <v>400</v>
      </c>
      <c r="H502" s="166">
        <v>300</v>
      </c>
      <c r="I502" s="166">
        <v>10</v>
      </c>
      <c r="J502" s="166">
        <v>300</v>
      </c>
      <c r="K502" s="166">
        <v>10</v>
      </c>
      <c r="L502" s="166">
        <v>0</v>
      </c>
      <c r="M502" s="166">
        <v>0</v>
      </c>
    </row>
    <row r="503" spans="1:13" hidden="1">
      <c r="A503" s="165" t="s">
        <v>523</v>
      </c>
      <c r="B503" s="165" t="s">
        <v>2151</v>
      </c>
      <c r="C503" s="165" t="s">
        <v>525</v>
      </c>
      <c r="D503" s="165" t="s">
        <v>398</v>
      </c>
      <c r="E503" s="165" t="s">
        <v>399</v>
      </c>
      <c r="F503" s="165" t="s">
        <v>526</v>
      </c>
      <c r="G503" s="165" t="s">
        <v>400</v>
      </c>
      <c r="H503" s="166">
        <v>17400</v>
      </c>
      <c r="I503" s="166">
        <v>580</v>
      </c>
      <c r="J503" s="166">
        <v>7500</v>
      </c>
      <c r="K503" s="166">
        <v>250</v>
      </c>
      <c r="L503" s="166">
        <v>9900</v>
      </c>
      <c r="M503" s="166">
        <v>330</v>
      </c>
    </row>
    <row r="504" spans="1:13" hidden="1">
      <c r="A504" s="165" t="s">
        <v>655</v>
      </c>
      <c r="B504" s="165" t="s">
        <v>2333</v>
      </c>
      <c r="C504" s="165" t="s">
        <v>657</v>
      </c>
      <c r="D504" s="165" t="s">
        <v>398</v>
      </c>
      <c r="E504" s="165" t="s">
        <v>405</v>
      </c>
      <c r="F504" s="165" t="s">
        <v>2334</v>
      </c>
      <c r="G504" s="165" t="s">
        <v>400</v>
      </c>
      <c r="H504" s="166">
        <v>120</v>
      </c>
      <c r="I504" s="166">
        <v>4</v>
      </c>
      <c r="J504" s="166">
        <v>0</v>
      </c>
      <c r="K504" s="166">
        <v>0</v>
      </c>
      <c r="L504" s="166">
        <v>120</v>
      </c>
      <c r="M504" s="166">
        <v>4</v>
      </c>
    </row>
    <row r="505" spans="1:13" hidden="1">
      <c r="A505" s="165" t="s">
        <v>1686</v>
      </c>
      <c r="B505" s="165" t="s">
        <v>2335</v>
      </c>
      <c r="C505" s="165" t="s">
        <v>1043</v>
      </c>
      <c r="D505" s="165" t="s">
        <v>398</v>
      </c>
      <c r="E505" s="165" t="s">
        <v>399</v>
      </c>
      <c r="F505" s="165" t="s">
        <v>1688</v>
      </c>
      <c r="G505" s="165" t="s">
        <v>400</v>
      </c>
      <c r="H505" s="166">
        <v>600</v>
      </c>
      <c r="I505" s="166">
        <v>25</v>
      </c>
      <c r="J505" s="166">
        <v>0</v>
      </c>
      <c r="K505" s="166">
        <v>0</v>
      </c>
      <c r="L505" s="166">
        <v>600</v>
      </c>
      <c r="M505" s="166">
        <v>25</v>
      </c>
    </row>
    <row r="506" spans="1:13" hidden="1">
      <c r="A506" s="165" t="s">
        <v>1686</v>
      </c>
      <c r="B506" s="165" t="s">
        <v>2272</v>
      </c>
      <c r="C506" s="165" t="s">
        <v>1043</v>
      </c>
      <c r="D506" s="165" t="s">
        <v>398</v>
      </c>
      <c r="E506" s="165" t="s">
        <v>399</v>
      </c>
      <c r="F506" s="165" t="s">
        <v>1688</v>
      </c>
      <c r="G506" s="165" t="s">
        <v>400</v>
      </c>
      <c r="H506" s="166">
        <v>2400</v>
      </c>
      <c r="I506" s="166">
        <v>100</v>
      </c>
      <c r="J506" s="166">
        <v>0</v>
      </c>
      <c r="K506" s="166">
        <v>0</v>
      </c>
      <c r="L506" s="166">
        <v>2400</v>
      </c>
      <c r="M506" s="166">
        <v>100</v>
      </c>
    </row>
    <row r="507" spans="1:13" hidden="1">
      <c r="A507" s="165" t="s">
        <v>987</v>
      </c>
      <c r="B507" s="165" t="s">
        <v>988</v>
      </c>
      <c r="C507" s="165" t="s">
        <v>617</v>
      </c>
      <c r="D507" s="165" t="s">
        <v>398</v>
      </c>
      <c r="E507" s="165" t="s">
        <v>399</v>
      </c>
      <c r="F507" s="165" t="s">
        <v>420</v>
      </c>
      <c r="G507" s="165" t="s">
        <v>400</v>
      </c>
      <c r="H507" s="166">
        <v>0</v>
      </c>
      <c r="I507" s="166">
        <v>0</v>
      </c>
      <c r="J507" s="166">
        <v>0</v>
      </c>
      <c r="K507" s="166">
        <v>0</v>
      </c>
      <c r="L507" s="166">
        <v>4698</v>
      </c>
      <c r="M507" s="166">
        <v>174</v>
      </c>
    </row>
    <row r="508" spans="1:13" hidden="1">
      <c r="A508" s="165" t="s">
        <v>987</v>
      </c>
      <c r="B508" s="165" t="s">
        <v>989</v>
      </c>
      <c r="C508" s="165" t="s">
        <v>617</v>
      </c>
      <c r="D508" s="165" t="s">
        <v>398</v>
      </c>
      <c r="E508" s="165" t="s">
        <v>399</v>
      </c>
      <c r="F508" s="165" t="s">
        <v>420</v>
      </c>
      <c r="G508" s="165" t="s">
        <v>400</v>
      </c>
      <c r="H508" s="166">
        <v>0</v>
      </c>
      <c r="I508" s="166">
        <v>0</v>
      </c>
      <c r="J508" s="166">
        <v>0</v>
      </c>
      <c r="K508" s="166">
        <v>0</v>
      </c>
      <c r="L508" s="166">
        <v>3537</v>
      </c>
      <c r="M508" s="166">
        <v>131</v>
      </c>
    </row>
    <row r="509" spans="1:13" hidden="1">
      <c r="A509" s="165" t="s">
        <v>985</v>
      </c>
      <c r="B509" s="165" t="s">
        <v>990</v>
      </c>
      <c r="C509" s="165" t="s">
        <v>991</v>
      </c>
      <c r="D509" s="165" t="s">
        <v>398</v>
      </c>
      <c r="E509" s="165" t="s">
        <v>399</v>
      </c>
      <c r="F509" s="165" t="s">
        <v>768</v>
      </c>
      <c r="G509" s="165" t="s">
        <v>400</v>
      </c>
      <c r="H509" s="166">
        <v>0</v>
      </c>
      <c r="I509" s="166">
        <v>0</v>
      </c>
      <c r="J509" s="166">
        <v>0</v>
      </c>
      <c r="K509" s="166">
        <v>0</v>
      </c>
      <c r="L509" s="166">
        <v>210</v>
      </c>
      <c r="M509" s="166">
        <v>7</v>
      </c>
    </row>
    <row r="510" spans="1:13" hidden="1">
      <c r="A510" s="165" t="s">
        <v>992</v>
      </c>
      <c r="B510" s="165" t="s">
        <v>993</v>
      </c>
      <c r="C510" s="165" t="s">
        <v>994</v>
      </c>
      <c r="D510" s="165" t="s">
        <v>398</v>
      </c>
      <c r="E510" s="165" t="s">
        <v>399</v>
      </c>
      <c r="F510" s="165" t="s">
        <v>711</v>
      </c>
      <c r="G510" s="165" t="s">
        <v>400</v>
      </c>
      <c r="H510" s="166">
        <v>0</v>
      </c>
      <c r="I510" s="166">
        <v>0</v>
      </c>
      <c r="J510" s="166">
        <v>0</v>
      </c>
      <c r="K510" s="166">
        <v>0</v>
      </c>
      <c r="L510" s="166">
        <v>3096</v>
      </c>
      <c r="M510" s="166">
        <v>129</v>
      </c>
    </row>
    <row r="511" spans="1:13" hidden="1">
      <c r="A511" s="165" t="s">
        <v>992</v>
      </c>
      <c r="B511" s="165" t="s">
        <v>995</v>
      </c>
      <c r="C511" s="165" t="s">
        <v>994</v>
      </c>
      <c r="D511" s="165" t="s">
        <v>398</v>
      </c>
      <c r="E511" s="165" t="s">
        <v>405</v>
      </c>
      <c r="F511" s="165" t="s">
        <v>500</v>
      </c>
      <c r="G511" s="165" t="s">
        <v>400</v>
      </c>
      <c r="H511" s="166">
        <v>0</v>
      </c>
      <c r="I511" s="166">
        <v>0</v>
      </c>
      <c r="J511" s="166">
        <v>0</v>
      </c>
      <c r="K511" s="166">
        <v>0</v>
      </c>
      <c r="L511" s="166">
        <v>96</v>
      </c>
      <c r="M511" s="166">
        <v>4</v>
      </c>
    </row>
    <row r="512" spans="1:13" hidden="1">
      <c r="A512" s="165" t="s">
        <v>992</v>
      </c>
      <c r="B512" s="165" t="s">
        <v>995</v>
      </c>
      <c r="C512" s="165" t="s">
        <v>994</v>
      </c>
      <c r="D512" s="165" t="s">
        <v>398</v>
      </c>
      <c r="E512" s="165" t="s">
        <v>399</v>
      </c>
      <c r="F512" s="165" t="s">
        <v>500</v>
      </c>
      <c r="G512" s="165" t="s">
        <v>400</v>
      </c>
      <c r="H512" s="166">
        <v>0</v>
      </c>
      <c r="I512" s="166">
        <v>0</v>
      </c>
      <c r="J512" s="166">
        <v>0</v>
      </c>
      <c r="K512" s="166">
        <v>0</v>
      </c>
      <c r="L512" s="166">
        <v>336</v>
      </c>
      <c r="M512" s="166">
        <v>14</v>
      </c>
    </row>
    <row r="513" spans="1:13" hidden="1">
      <c r="A513" s="165" t="s">
        <v>985</v>
      </c>
      <c r="B513" s="165" t="s">
        <v>996</v>
      </c>
      <c r="C513" s="165" t="s">
        <v>997</v>
      </c>
      <c r="D513" s="165" t="s">
        <v>398</v>
      </c>
      <c r="E513" s="165" t="s">
        <v>405</v>
      </c>
      <c r="F513" s="165" t="s">
        <v>998</v>
      </c>
      <c r="G513" s="165" t="s">
        <v>400</v>
      </c>
      <c r="H513" s="166">
        <v>0</v>
      </c>
      <c r="I513" s="166">
        <v>0</v>
      </c>
      <c r="J513" s="166">
        <v>0</v>
      </c>
      <c r="K513" s="166">
        <v>0</v>
      </c>
      <c r="L513" s="166">
        <v>8</v>
      </c>
      <c r="M513" s="166">
        <v>1</v>
      </c>
    </row>
    <row r="514" spans="1:13" hidden="1">
      <c r="A514" s="165" t="s">
        <v>985</v>
      </c>
      <c r="B514" s="165" t="s">
        <v>999</v>
      </c>
      <c r="C514" s="165" t="s">
        <v>1000</v>
      </c>
      <c r="D514" s="165" t="s">
        <v>398</v>
      </c>
      <c r="E514" s="165" t="s">
        <v>405</v>
      </c>
      <c r="F514" s="165" t="s">
        <v>998</v>
      </c>
      <c r="G514" s="165" t="s">
        <v>400</v>
      </c>
      <c r="H514" s="166">
        <v>0</v>
      </c>
      <c r="I514" s="166">
        <v>0</v>
      </c>
      <c r="J514" s="166">
        <v>0</v>
      </c>
      <c r="K514" s="166">
        <v>0</v>
      </c>
      <c r="L514" s="166">
        <v>4</v>
      </c>
      <c r="M514" s="166">
        <v>1</v>
      </c>
    </row>
    <row r="515" spans="1:13" hidden="1">
      <c r="A515" s="165" t="s">
        <v>985</v>
      </c>
      <c r="B515" s="165" t="s">
        <v>1001</v>
      </c>
      <c r="C515" s="165" t="s">
        <v>1002</v>
      </c>
      <c r="D515" s="165" t="s">
        <v>398</v>
      </c>
      <c r="E515" s="165" t="s">
        <v>405</v>
      </c>
      <c r="F515" s="165" t="s">
        <v>699</v>
      </c>
      <c r="G515" s="165" t="s">
        <v>400</v>
      </c>
      <c r="H515" s="166">
        <v>0</v>
      </c>
      <c r="I515" s="166">
        <v>0</v>
      </c>
      <c r="J515" s="166">
        <v>0</v>
      </c>
      <c r="K515" s="166">
        <v>0</v>
      </c>
      <c r="L515" s="166">
        <v>2</v>
      </c>
      <c r="M515" s="166">
        <v>1</v>
      </c>
    </row>
    <row r="516" spans="1:13" hidden="1">
      <c r="A516" s="165" t="s">
        <v>985</v>
      </c>
      <c r="B516" s="165" t="s">
        <v>1003</v>
      </c>
      <c r="C516" s="165" t="s">
        <v>1004</v>
      </c>
      <c r="D516" s="165" t="s">
        <v>398</v>
      </c>
      <c r="E516" s="165" t="s">
        <v>405</v>
      </c>
      <c r="F516" s="165" t="s">
        <v>1005</v>
      </c>
      <c r="G516" s="165" t="s">
        <v>400</v>
      </c>
      <c r="H516" s="166">
        <v>0</v>
      </c>
      <c r="I516" s="166">
        <v>0</v>
      </c>
      <c r="J516" s="166">
        <v>0</v>
      </c>
      <c r="K516" s="166">
        <v>0</v>
      </c>
      <c r="L516" s="166">
        <v>72</v>
      </c>
      <c r="M516" s="166">
        <v>3</v>
      </c>
    </row>
    <row r="517" spans="1:13" hidden="1">
      <c r="A517" s="165" t="s">
        <v>985</v>
      </c>
      <c r="B517" s="165" t="s">
        <v>1006</v>
      </c>
      <c r="C517" s="165" t="s">
        <v>1007</v>
      </c>
      <c r="D517" s="165" t="s">
        <v>398</v>
      </c>
      <c r="E517" s="165" t="s">
        <v>405</v>
      </c>
      <c r="F517" s="165" t="s">
        <v>1008</v>
      </c>
      <c r="G517" s="165" t="s">
        <v>400</v>
      </c>
      <c r="H517" s="166">
        <v>-120</v>
      </c>
      <c r="I517" s="166">
        <v>-4</v>
      </c>
      <c r="J517" s="166">
        <v>0</v>
      </c>
      <c r="K517" s="166">
        <v>0</v>
      </c>
      <c r="L517" s="166">
        <v>24</v>
      </c>
      <c r="M517" s="166">
        <v>1</v>
      </c>
    </row>
    <row r="518" spans="1:13" hidden="1">
      <c r="A518" s="165" t="s">
        <v>985</v>
      </c>
      <c r="B518" s="165" t="s">
        <v>1009</v>
      </c>
      <c r="C518" s="165" t="s">
        <v>1007</v>
      </c>
      <c r="D518" s="165" t="s">
        <v>398</v>
      </c>
      <c r="E518" s="165" t="s">
        <v>405</v>
      </c>
      <c r="F518" s="165" t="s">
        <v>1010</v>
      </c>
      <c r="G518" s="165" t="s">
        <v>400</v>
      </c>
      <c r="H518" s="166">
        <v>0</v>
      </c>
      <c r="I518" s="166">
        <v>0</v>
      </c>
      <c r="J518" s="166">
        <v>0</v>
      </c>
      <c r="K518" s="166">
        <v>0</v>
      </c>
      <c r="L518" s="166">
        <v>57</v>
      </c>
      <c r="M518" s="166">
        <v>3</v>
      </c>
    </row>
    <row r="519" spans="1:13" hidden="1">
      <c r="A519" s="165" t="s">
        <v>985</v>
      </c>
      <c r="B519" s="165" t="s">
        <v>1011</v>
      </c>
      <c r="C519" s="165" t="s">
        <v>1012</v>
      </c>
      <c r="D519" s="165" t="s">
        <v>398</v>
      </c>
      <c r="E519" s="165" t="s">
        <v>405</v>
      </c>
      <c r="F519" s="165" t="s">
        <v>1010</v>
      </c>
      <c r="G519" s="165" t="s">
        <v>400</v>
      </c>
      <c r="H519" s="166">
        <v>0</v>
      </c>
      <c r="I519" s="166">
        <v>0</v>
      </c>
      <c r="J519" s="166">
        <v>0</v>
      </c>
      <c r="K519" s="166">
        <v>0</v>
      </c>
      <c r="L519" s="166">
        <v>15</v>
      </c>
      <c r="M519" s="166">
        <v>1</v>
      </c>
    </row>
    <row r="520" spans="1:13" hidden="1">
      <c r="A520" s="165" t="s">
        <v>985</v>
      </c>
      <c r="B520" s="165" t="s">
        <v>1013</v>
      </c>
      <c r="C520" s="165" t="s">
        <v>1014</v>
      </c>
      <c r="D520" s="165" t="s">
        <v>398</v>
      </c>
      <c r="E520" s="165" t="s">
        <v>405</v>
      </c>
      <c r="F520" s="165" t="s">
        <v>983</v>
      </c>
      <c r="G520" s="165" t="s">
        <v>400</v>
      </c>
      <c r="H520" s="166">
        <v>0</v>
      </c>
      <c r="I520" s="166">
        <v>0</v>
      </c>
      <c r="J520" s="166">
        <v>0</v>
      </c>
      <c r="K520" s="166">
        <v>0</v>
      </c>
      <c r="L520" s="166">
        <v>75</v>
      </c>
      <c r="M520" s="166">
        <v>5</v>
      </c>
    </row>
    <row r="521" spans="1:13" hidden="1">
      <c r="A521" s="165" t="s">
        <v>985</v>
      </c>
      <c r="B521" s="165" t="s">
        <v>1015</v>
      </c>
      <c r="C521" s="165" t="s">
        <v>1016</v>
      </c>
      <c r="D521" s="165" t="s">
        <v>398</v>
      </c>
      <c r="E521" s="165" t="s">
        <v>405</v>
      </c>
      <c r="F521" s="165" t="s">
        <v>983</v>
      </c>
      <c r="G521" s="165" t="s">
        <v>400</v>
      </c>
      <c r="H521" s="166">
        <v>0</v>
      </c>
      <c r="I521" s="166">
        <v>0</v>
      </c>
      <c r="J521" s="166">
        <v>0</v>
      </c>
      <c r="K521" s="166">
        <v>0</v>
      </c>
      <c r="L521" s="166">
        <v>15</v>
      </c>
      <c r="M521" s="166">
        <v>1</v>
      </c>
    </row>
    <row r="522" spans="1:13" hidden="1">
      <c r="A522" s="165" t="s">
        <v>985</v>
      </c>
      <c r="B522" s="165" t="s">
        <v>1017</v>
      </c>
      <c r="C522" s="165" t="s">
        <v>1018</v>
      </c>
      <c r="D522" s="165" t="s">
        <v>398</v>
      </c>
      <c r="E522" s="165" t="s">
        <v>405</v>
      </c>
      <c r="F522" s="165" t="s">
        <v>983</v>
      </c>
      <c r="G522" s="165" t="s">
        <v>400</v>
      </c>
      <c r="H522" s="166">
        <v>0</v>
      </c>
      <c r="I522" s="166">
        <v>0</v>
      </c>
      <c r="J522" s="166">
        <v>0</v>
      </c>
      <c r="K522" s="166">
        <v>0</v>
      </c>
      <c r="L522" s="166">
        <v>5</v>
      </c>
      <c r="M522" s="166">
        <v>1</v>
      </c>
    </row>
    <row r="523" spans="1:13" hidden="1">
      <c r="A523" s="165" t="s">
        <v>985</v>
      </c>
      <c r="B523" s="165" t="s">
        <v>1019</v>
      </c>
      <c r="C523" s="165" t="s">
        <v>977</v>
      </c>
      <c r="D523" s="165" t="s">
        <v>398</v>
      </c>
      <c r="E523" s="165" t="s">
        <v>405</v>
      </c>
      <c r="F523" s="165" t="s">
        <v>1020</v>
      </c>
      <c r="G523" s="165" t="s">
        <v>400</v>
      </c>
      <c r="H523" s="166">
        <v>0</v>
      </c>
      <c r="I523" s="166">
        <v>0</v>
      </c>
      <c r="J523" s="166">
        <v>0</v>
      </c>
      <c r="K523" s="166">
        <v>0</v>
      </c>
      <c r="L523" s="166">
        <v>36</v>
      </c>
      <c r="M523" s="166">
        <v>2</v>
      </c>
    </row>
    <row r="524" spans="1:13" hidden="1">
      <c r="A524" s="165" t="s">
        <v>985</v>
      </c>
      <c r="B524" s="165" t="s">
        <v>1021</v>
      </c>
      <c r="C524" s="165" t="s">
        <v>1022</v>
      </c>
      <c r="D524" s="165" t="s">
        <v>398</v>
      </c>
      <c r="E524" s="165" t="s">
        <v>405</v>
      </c>
      <c r="F524" s="165" t="s">
        <v>1023</v>
      </c>
      <c r="G524" s="165" t="s">
        <v>400</v>
      </c>
      <c r="H524" s="166">
        <v>0</v>
      </c>
      <c r="I524" s="166">
        <v>0</v>
      </c>
      <c r="J524" s="166">
        <v>0</v>
      </c>
      <c r="K524" s="166">
        <v>0</v>
      </c>
      <c r="L524" s="166">
        <v>36</v>
      </c>
      <c r="M524" s="166">
        <v>3</v>
      </c>
    </row>
    <row r="525" spans="1:13" hidden="1">
      <c r="A525" s="165" t="s">
        <v>985</v>
      </c>
      <c r="B525" s="165" t="s">
        <v>2057</v>
      </c>
      <c r="C525" s="165" t="s">
        <v>1022</v>
      </c>
      <c r="D525" s="165" t="s">
        <v>398</v>
      </c>
      <c r="E525" s="165" t="s">
        <v>405</v>
      </c>
      <c r="F525" s="165" t="s">
        <v>1005</v>
      </c>
      <c r="G525" s="165" t="s">
        <v>400</v>
      </c>
      <c r="H525" s="166">
        <v>0</v>
      </c>
      <c r="I525" s="166">
        <v>0</v>
      </c>
      <c r="J525" s="166">
        <v>0</v>
      </c>
      <c r="K525" s="166">
        <v>0</v>
      </c>
      <c r="L525" s="166">
        <v>34</v>
      </c>
      <c r="M525" s="166">
        <v>2</v>
      </c>
    </row>
    <row r="526" spans="1:13" hidden="1">
      <c r="A526" s="165" t="s">
        <v>985</v>
      </c>
      <c r="B526" s="165" t="s">
        <v>1024</v>
      </c>
      <c r="C526" s="165" t="s">
        <v>1025</v>
      </c>
      <c r="D526" s="165" t="s">
        <v>398</v>
      </c>
      <c r="E526" s="165" t="s">
        <v>405</v>
      </c>
      <c r="F526" s="165" t="s">
        <v>1026</v>
      </c>
      <c r="G526" s="165" t="s">
        <v>400</v>
      </c>
      <c r="H526" s="166">
        <v>0</v>
      </c>
      <c r="I526" s="166">
        <v>0</v>
      </c>
      <c r="J526" s="166">
        <v>0</v>
      </c>
      <c r="K526" s="166">
        <v>0</v>
      </c>
      <c r="L526" s="166">
        <v>18</v>
      </c>
      <c r="M526" s="166">
        <v>1</v>
      </c>
    </row>
    <row r="527" spans="1:13" hidden="1">
      <c r="A527" s="165" t="s">
        <v>985</v>
      </c>
      <c r="B527" s="165" t="s">
        <v>1027</v>
      </c>
      <c r="C527" s="165" t="s">
        <v>1028</v>
      </c>
      <c r="D527" s="165" t="s">
        <v>398</v>
      </c>
      <c r="E527" s="165" t="s">
        <v>405</v>
      </c>
      <c r="F527" s="165" t="s">
        <v>1026</v>
      </c>
      <c r="G527" s="165" t="s">
        <v>400</v>
      </c>
      <c r="H527" s="166">
        <v>0</v>
      </c>
      <c r="I527" s="166">
        <v>0</v>
      </c>
      <c r="J527" s="166">
        <v>0</v>
      </c>
      <c r="K527" s="166">
        <v>0</v>
      </c>
      <c r="L527" s="166">
        <v>40</v>
      </c>
      <c r="M527" s="166">
        <v>2</v>
      </c>
    </row>
    <row r="528" spans="1:13" hidden="1">
      <c r="A528" s="165" t="s">
        <v>985</v>
      </c>
      <c r="B528" s="165" t="s">
        <v>1029</v>
      </c>
      <c r="C528" s="165" t="s">
        <v>953</v>
      </c>
      <c r="D528" s="165" t="s">
        <v>398</v>
      </c>
      <c r="E528" s="165" t="s">
        <v>405</v>
      </c>
      <c r="F528" s="165" t="s">
        <v>1026</v>
      </c>
      <c r="G528" s="165" t="s">
        <v>400</v>
      </c>
      <c r="H528" s="166">
        <v>0</v>
      </c>
      <c r="I528" s="166">
        <v>0</v>
      </c>
      <c r="J528" s="166">
        <v>0</v>
      </c>
      <c r="K528" s="166">
        <v>0</v>
      </c>
      <c r="L528" s="166">
        <v>10</v>
      </c>
      <c r="M528" s="166">
        <v>1</v>
      </c>
    </row>
    <row r="529" spans="1:13" hidden="1">
      <c r="A529" s="165" t="s">
        <v>985</v>
      </c>
      <c r="B529" s="165" t="s">
        <v>1032</v>
      </c>
      <c r="C529" s="165" t="s">
        <v>1031</v>
      </c>
      <c r="D529" s="165" t="s">
        <v>398</v>
      </c>
      <c r="E529" s="165" t="s">
        <v>399</v>
      </c>
      <c r="F529" s="165" t="s">
        <v>566</v>
      </c>
      <c r="G529" s="165" t="s">
        <v>400</v>
      </c>
      <c r="H529" s="166">
        <v>0</v>
      </c>
      <c r="I529" s="166">
        <v>0</v>
      </c>
      <c r="J529" s="166">
        <v>0</v>
      </c>
      <c r="K529" s="166">
        <v>0</v>
      </c>
      <c r="L529" s="166">
        <v>140</v>
      </c>
      <c r="M529" s="166">
        <v>7</v>
      </c>
    </row>
    <row r="530" spans="1:13" hidden="1">
      <c r="A530" s="165" t="s">
        <v>985</v>
      </c>
      <c r="B530" s="165" t="s">
        <v>1034</v>
      </c>
      <c r="C530" s="165" t="s">
        <v>1035</v>
      </c>
      <c r="D530" s="165" t="s">
        <v>398</v>
      </c>
      <c r="E530" s="165" t="s">
        <v>405</v>
      </c>
      <c r="F530" s="165" t="s">
        <v>983</v>
      </c>
      <c r="G530" s="165" t="s">
        <v>400</v>
      </c>
      <c r="H530" s="166">
        <v>0</v>
      </c>
      <c r="I530" s="166">
        <v>0</v>
      </c>
      <c r="J530" s="166">
        <v>0</v>
      </c>
      <c r="K530" s="166">
        <v>0</v>
      </c>
      <c r="L530" s="166">
        <v>14</v>
      </c>
      <c r="M530" s="166">
        <v>1</v>
      </c>
    </row>
    <row r="531" spans="1:13" hidden="1">
      <c r="A531" s="165" t="s">
        <v>985</v>
      </c>
      <c r="B531" s="165" t="s">
        <v>1036</v>
      </c>
      <c r="C531" s="165" t="s">
        <v>1037</v>
      </c>
      <c r="D531" s="165" t="s">
        <v>398</v>
      </c>
      <c r="E531" s="165" t="s">
        <v>405</v>
      </c>
      <c r="F531" s="165" t="s">
        <v>1038</v>
      </c>
      <c r="G531" s="165" t="s">
        <v>400</v>
      </c>
      <c r="H531" s="166">
        <v>0</v>
      </c>
      <c r="I531" s="166">
        <v>0</v>
      </c>
      <c r="J531" s="166">
        <v>0</v>
      </c>
      <c r="K531" s="166">
        <v>0</v>
      </c>
      <c r="L531" s="166">
        <v>136</v>
      </c>
      <c r="M531" s="166">
        <v>6</v>
      </c>
    </row>
    <row r="532" spans="1:13" hidden="1">
      <c r="A532" s="165" t="s">
        <v>985</v>
      </c>
      <c r="B532" s="165" t="s">
        <v>1039</v>
      </c>
      <c r="C532" s="165" t="s">
        <v>1040</v>
      </c>
      <c r="D532" s="165" t="s">
        <v>398</v>
      </c>
      <c r="E532" s="165" t="s">
        <v>405</v>
      </c>
      <c r="F532" s="165" t="s">
        <v>1041</v>
      </c>
      <c r="G532" s="165" t="s">
        <v>400</v>
      </c>
      <c r="H532" s="166">
        <v>0</v>
      </c>
      <c r="I532" s="166">
        <v>0</v>
      </c>
      <c r="J532" s="166">
        <v>0</v>
      </c>
      <c r="K532" s="166">
        <v>0</v>
      </c>
      <c r="L532" s="166">
        <v>4</v>
      </c>
      <c r="M532" s="166">
        <v>1</v>
      </c>
    </row>
    <row r="533" spans="1:13" hidden="1">
      <c r="A533" s="165" t="s">
        <v>985</v>
      </c>
      <c r="B533" s="165" t="s">
        <v>1042</v>
      </c>
      <c r="C533" s="165" t="s">
        <v>1043</v>
      </c>
      <c r="D533" s="165" t="s">
        <v>398</v>
      </c>
      <c r="E533" s="165" t="s">
        <v>405</v>
      </c>
      <c r="F533" s="165" t="s">
        <v>566</v>
      </c>
      <c r="G533" s="165" t="s">
        <v>400</v>
      </c>
      <c r="H533" s="166">
        <v>0</v>
      </c>
      <c r="I533" s="166">
        <v>0</v>
      </c>
      <c r="J533" s="166">
        <v>106</v>
      </c>
      <c r="K533" s="166">
        <v>6</v>
      </c>
      <c r="L533" s="166">
        <v>0</v>
      </c>
      <c r="M533" s="166">
        <v>0</v>
      </c>
    </row>
    <row r="534" spans="1:13" hidden="1">
      <c r="A534" s="165" t="s">
        <v>985</v>
      </c>
      <c r="B534" s="165" t="s">
        <v>1044</v>
      </c>
      <c r="C534" s="165" t="s">
        <v>1045</v>
      </c>
      <c r="D534" s="165" t="s">
        <v>398</v>
      </c>
      <c r="E534" s="165" t="s">
        <v>405</v>
      </c>
      <c r="F534" s="165" t="s">
        <v>1046</v>
      </c>
      <c r="G534" s="165" t="s">
        <v>400</v>
      </c>
      <c r="H534" s="166">
        <v>0</v>
      </c>
      <c r="I534" s="166">
        <v>0</v>
      </c>
      <c r="J534" s="166">
        <v>0</v>
      </c>
      <c r="K534" s="166">
        <v>0</v>
      </c>
      <c r="L534" s="166">
        <v>4</v>
      </c>
      <c r="M534" s="166">
        <v>1</v>
      </c>
    </row>
    <row r="535" spans="1:13" hidden="1">
      <c r="A535" s="165" t="s">
        <v>985</v>
      </c>
      <c r="B535" s="165" t="s">
        <v>1047</v>
      </c>
      <c r="C535" s="165" t="s">
        <v>1048</v>
      </c>
      <c r="D535" s="165" t="s">
        <v>398</v>
      </c>
      <c r="E535" s="165" t="s">
        <v>405</v>
      </c>
      <c r="F535" s="165" t="s">
        <v>1049</v>
      </c>
      <c r="G535" s="165" t="s">
        <v>400</v>
      </c>
      <c r="H535" s="166">
        <v>0</v>
      </c>
      <c r="I535" s="166">
        <v>0</v>
      </c>
      <c r="J535" s="166">
        <v>0</v>
      </c>
      <c r="K535" s="166">
        <v>0</v>
      </c>
      <c r="L535" s="166">
        <v>8</v>
      </c>
      <c r="M535" s="166">
        <v>1</v>
      </c>
    </row>
    <row r="536" spans="1:13" hidden="1">
      <c r="A536" s="165" t="s">
        <v>985</v>
      </c>
      <c r="B536" s="165" t="s">
        <v>1050</v>
      </c>
      <c r="C536" s="165" t="s">
        <v>1048</v>
      </c>
      <c r="D536" s="165" t="s">
        <v>398</v>
      </c>
      <c r="E536" s="165" t="s">
        <v>405</v>
      </c>
      <c r="F536" s="165" t="s">
        <v>983</v>
      </c>
      <c r="G536" s="165" t="s">
        <v>400</v>
      </c>
      <c r="H536" s="166">
        <v>0</v>
      </c>
      <c r="I536" s="166">
        <v>0</v>
      </c>
      <c r="J536" s="166">
        <v>0</v>
      </c>
      <c r="K536" s="166">
        <v>0</v>
      </c>
      <c r="L536" s="166">
        <v>63</v>
      </c>
      <c r="M536" s="166">
        <v>5</v>
      </c>
    </row>
    <row r="537" spans="1:13" hidden="1">
      <c r="A537" s="165" t="s">
        <v>985</v>
      </c>
      <c r="B537" s="165" t="s">
        <v>1051</v>
      </c>
      <c r="C537" s="165" t="s">
        <v>1052</v>
      </c>
      <c r="D537" s="165" t="s">
        <v>398</v>
      </c>
      <c r="E537" s="165" t="s">
        <v>405</v>
      </c>
      <c r="F537" s="165" t="s">
        <v>1049</v>
      </c>
      <c r="G537" s="165" t="s">
        <v>400</v>
      </c>
      <c r="H537" s="166">
        <v>0</v>
      </c>
      <c r="I537" s="166">
        <v>0</v>
      </c>
      <c r="J537" s="166">
        <v>0</v>
      </c>
      <c r="K537" s="166">
        <v>0</v>
      </c>
      <c r="L537" s="166">
        <v>22</v>
      </c>
      <c r="M537" s="166">
        <v>1</v>
      </c>
    </row>
    <row r="538" spans="1:13" hidden="1">
      <c r="A538" s="165" t="s">
        <v>985</v>
      </c>
      <c r="B538" s="165" t="s">
        <v>1053</v>
      </c>
      <c r="C538" s="165" t="s">
        <v>1054</v>
      </c>
      <c r="D538" s="165" t="s">
        <v>398</v>
      </c>
      <c r="E538" s="165" t="s">
        <v>405</v>
      </c>
      <c r="F538" s="165" t="s">
        <v>699</v>
      </c>
      <c r="G538" s="165" t="s">
        <v>400</v>
      </c>
      <c r="H538" s="166">
        <v>0</v>
      </c>
      <c r="I538" s="166">
        <v>0</v>
      </c>
      <c r="J538" s="166">
        <v>0</v>
      </c>
      <c r="K538" s="166">
        <v>0</v>
      </c>
      <c r="L538" s="166">
        <v>14</v>
      </c>
      <c r="M538" s="166">
        <v>1</v>
      </c>
    </row>
    <row r="539" spans="1:13" hidden="1">
      <c r="A539" s="165" t="s">
        <v>985</v>
      </c>
      <c r="B539" s="165" t="s">
        <v>1055</v>
      </c>
      <c r="C539" s="165" t="s">
        <v>1056</v>
      </c>
      <c r="D539" s="165" t="s">
        <v>398</v>
      </c>
      <c r="E539" s="165" t="s">
        <v>405</v>
      </c>
      <c r="F539" s="165" t="s">
        <v>1030</v>
      </c>
      <c r="G539" s="165" t="s">
        <v>400</v>
      </c>
      <c r="H539" s="166">
        <v>0</v>
      </c>
      <c r="I539" s="166">
        <v>0</v>
      </c>
      <c r="J539" s="166">
        <v>0</v>
      </c>
      <c r="K539" s="166">
        <v>0</v>
      </c>
      <c r="L539" s="166">
        <v>6</v>
      </c>
      <c r="M539" s="166">
        <v>1</v>
      </c>
    </row>
    <row r="540" spans="1:13" hidden="1">
      <c r="A540" s="165" t="s">
        <v>985</v>
      </c>
      <c r="B540" s="165" t="s">
        <v>1055</v>
      </c>
      <c r="C540" s="165" t="s">
        <v>1056</v>
      </c>
      <c r="D540" s="165" t="s">
        <v>398</v>
      </c>
      <c r="E540" s="165" t="s">
        <v>399</v>
      </c>
      <c r="F540" s="165" t="s">
        <v>1030</v>
      </c>
      <c r="G540" s="165" t="s">
        <v>400</v>
      </c>
      <c r="H540" s="166">
        <v>0</v>
      </c>
      <c r="I540" s="166">
        <v>0</v>
      </c>
      <c r="J540" s="166">
        <v>0</v>
      </c>
      <c r="K540" s="166">
        <v>0</v>
      </c>
      <c r="L540" s="166">
        <v>160</v>
      </c>
      <c r="M540" s="166">
        <v>8</v>
      </c>
    </row>
    <row r="541" spans="1:13" hidden="1">
      <c r="A541" s="165" t="s">
        <v>985</v>
      </c>
      <c r="B541" s="165" t="s">
        <v>1058</v>
      </c>
      <c r="C541" s="165" t="s">
        <v>1059</v>
      </c>
      <c r="D541" s="165" t="s">
        <v>398</v>
      </c>
      <c r="E541" s="165" t="s">
        <v>405</v>
      </c>
      <c r="F541" s="165" t="s">
        <v>1008</v>
      </c>
      <c r="G541" s="165" t="s">
        <v>400</v>
      </c>
      <c r="H541" s="166">
        <v>0</v>
      </c>
      <c r="I541" s="166">
        <v>0</v>
      </c>
      <c r="J541" s="166">
        <v>0</v>
      </c>
      <c r="K541" s="166">
        <v>0</v>
      </c>
      <c r="L541" s="166">
        <v>15</v>
      </c>
      <c r="M541" s="166">
        <v>1</v>
      </c>
    </row>
    <row r="542" spans="1:13" hidden="1">
      <c r="A542" s="165" t="s">
        <v>985</v>
      </c>
      <c r="B542" s="165" t="s">
        <v>1060</v>
      </c>
      <c r="C542" s="165" t="s">
        <v>1061</v>
      </c>
      <c r="D542" s="165" t="s">
        <v>398</v>
      </c>
      <c r="E542" s="165" t="s">
        <v>405</v>
      </c>
      <c r="F542" s="165" t="s">
        <v>1062</v>
      </c>
      <c r="G542" s="165" t="s">
        <v>400</v>
      </c>
      <c r="H542" s="166">
        <v>0</v>
      </c>
      <c r="I542" s="166">
        <v>0</v>
      </c>
      <c r="J542" s="166">
        <v>0</v>
      </c>
      <c r="K542" s="166">
        <v>0</v>
      </c>
      <c r="L542" s="166">
        <v>14</v>
      </c>
      <c r="M542" s="166">
        <v>1</v>
      </c>
    </row>
    <row r="543" spans="1:13" hidden="1">
      <c r="A543" s="165" t="s">
        <v>985</v>
      </c>
      <c r="B543" s="165" t="s">
        <v>1063</v>
      </c>
      <c r="C543" s="165" t="s">
        <v>1064</v>
      </c>
      <c r="D543" s="165" t="s">
        <v>398</v>
      </c>
      <c r="E543" s="165" t="s">
        <v>405</v>
      </c>
      <c r="F543" s="165" t="s">
        <v>553</v>
      </c>
      <c r="G543" s="165" t="s">
        <v>400</v>
      </c>
      <c r="H543" s="166">
        <v>0</v>
      </c>
      <c r="I543" s="166">
        <v>0</v>
      </c>
      <c r="J543" s="166">
        <v>0</v>
      </c>
      <c r="K543" s="166">
        <v>0</v>
      </c>
      <c r="L543" s="166">
        <v>9</v>
      </c>
      <c r="M543" s="166">
        <v>1</v>
      </c>
    </row>
    <row r="544" spans="1:13" hidden="1">
      <c r="A544" s="165" t="s">
        <v>985</v>
      </c>
      <c r="B544" s="165" t="s">
        <v>1063</v>
      </c>
      <c r="C544" s="165" t="s">
        <v>1064</v>
      </c>
      <c r="D544" s="165" t="s">
        <v>398</v>
      </c>
      <c r="E544" s="165" t="s">
        <v>399</v>
      </c>
      <c r="F544" s="165" t="s">
        <v>553</v>
      </c>
      <c r="G544" s="165" t="s">
        <v>400</v>
      </c>
      <c r="H544" s="166">
        <v>0</v>
      </c>
      <c r="I544" s="166">
        <v>0</v>
      </c>
      <c r="J544" s="166">
        <v>0</v>
      </c>
      <c r="K544" s="166">
        <v>0</v>
      </c>
      <c r="L544" s="166">
        <v>168</v>
      </c>
      <c r="M544" s="166">
        <v>7</v>
      </c>
    </row>
    <row r="545" spans="1:13" hidden="1">
      <c r="A545" s="165" t="s">
        <v>985</v>
      </c>
      <c r="B545" s="165" t="s">
        <v>1065</v>
      </c>
      <c r="C545" s="165" t="s">
        <v>1066</v>
      </c>
      <c r="D545" s="165" t="s">
        <v>398</v>
      </c>
      <c r="E545" s="165" t="s">
        <v>405</v>
      </c>
      <c r="F545" s="165" t="s">
        <v>417</v>
      </c>
      <c r="G545" s="165" t="s">
        <v>400</v>
      </c>
      <c r="H545" s="166">
        <v>0</v>
      </c>
      <c r="I545" s="166">
        <v>0</v>
      </c>
      <c r="J545" s="166">
        <v>0</v>
      </c>
      <c r="K545" s="166">
        <v>0</v>
      </c>
      <c r="L545" s="166">
        <v>80</v>
      </c>
      <c r="M545" s="166">
        <v>4</v>
      </c>
    </row>
    <row r="546" spans="1:13" hidden="1">
      <c r="A546" s="165" t="s">
        <v>985</v>
      </c>
      <c r="B546" s="165" t="s">
        <v>1359</v>
      </c>
      <c r="C546" s="165" t="s">
        <v>1360</v>
      </c>
      <c r="D546" s="165" t="s">
        <v>398</v>
      </c>
      <c r="E546" s="165" t="s">
        <v>405</v>
      </c>
      <c r="F546" s="165" t="s">
        <v>1361</v>
      </c>
      <c r="G546" s="165" t="s">
        <v>400</v>
      </c>
      <c r="H546" s="166">
        <v>0</v>
      </c>
      <c r="I546" s="166">
        <v>0</v>
      </c>
      <c r="J546" s="166">
        <v>0</v>
      </c>
      <c r="K546" s="166">
        <v>0</v>
      </c>
      <c r="L546" s="166">
        <v>6</v>
      </c>
      <c r="M546" s="166">
        <v>1</v>
      </c>
    </row>
    <row r="547" spans="1:13" hidden="1">
      <c r="A547" s="165" t="s">
        <v>985</v>
      </c>
      <c r="B547" s="165" t="s">
        <v>1368</v>
      </c>
      <c r="C547" s="165" t="s">
        <v>1369</v>
      </c>
      <c r="D547" s="165" t="s">
        <v>398</v>
      </c>
      <c r="E547" s="165" t="s">
        <v>405</v>
      </c>
      <c r="F547" s="165" t="s">
        <v>998</v>
      </c>
      <c r="G547" s="165" t="s">
        <v>400</v>
      </c>
      <c r="H547" s="166">
        <v>0</v>
      </c>
      <c r="I547" s="166">
        <v>0</v>
      </c>
      <c r="J547" s="166">
        <v>0</v>
      </c>
      <c r="K547" s="166">
        <v>0</v>
      </c>
      <c r="L547" s="166">
        <v>7</v>
      </c>
      <c r="M547" s="166">
        <v>1</v>
      </c>
    </row>
    <row r="548" spans="1:13" hidden="1">
      <c r="A548" s="165" t="s">
        <v>985</v>
      </c>
      <c r="B548" s="165" t="s">
        <v>1367</v>
      </c>
      <c r="C548" s="165" t="s">
        <v>1043</v>
      </c>
      <c r="D548" s="165" t="s">
        <v>398</v>
      </c>
      <c r="E548" s="165" t="s">
        <v>405</v>
      </c>
      <c r="F548" s="165" t="s">
        <v>566</v>
      </c>
      <c r="G548" s="165" t="s">
        <v>400</v>
      </c>
      <c r="H548" s="166">
        <v>0</v>
      </c>
      <c r="I548" s="166">
        <v>0</v>
      </c>
      <c r="J548" s="166">
        <v>0</v>
      </c>
      <c r="K548" s="166">
        <v>0</v>
      </c>
      <c r="L548" s="166">
        <v>68</v>
      </c>
      <c r="M548" s="166">
        <v>4</v>
      </c>
    </row>
    <row r="549" spans="1:13" hidden="1">
      <c r="A549" s="165" t="s">
        <v>985</v>
      </c>
      <c r="B549" s="165" t="s">
        <v>1386</v>
      </c>
      <c r="C549" s="165" t="s">
        <v>1004</v>
      </c>
      <c r="D549" s="165" t="s">
        <v>398</v>
      </c>
      <c r="E549" s="165" t="s">
        <v>405</v>
      </c>
      <c r="F549" s="165" t="s">
        <v>1387</v>
      </c>
      <c r="G549" s="165" t="s">
        <v>400</v>
      </c>
      <c r="H549" s="166">
        <v>0</v>
      </c>
      <c r="I549" s="166">
        <v>0</v>
      </c>
      <c r="J549" s="166">
        <v>0</v>
      </c>
      <c r="K549" s="166">
        <v>0</v>
      </c>
      <c r="L549" s="166">
        <v>27</v>
      </c>
      <c r="M549" s="166">
        <v>2</v>
      </c>
    </row>
    <row r="550" spans="1:13" hidden="1">
      <c r="A550" s="165" t="s">
        <v>985</v>
      </c>
      <c r="B550" s="165" t="s">
        <v>1388</v>
      </c>
      <c r="C550" s="165" t="s">
        <v>1389</v>
      </c>
      <c r="D550" s="165" t="s">
        <v>398</v>
      </c>
      <c r="E550" s="165" t="s">
        <v>405</v>
      </c>
      <c r="F550" s="165" t="s">
        <v>1023</v>
      </c>
      <c r="G550" s="165" t="s">
        <v>400</v>
      </c>
      <c r="H550" s="166">
        <v>0</v>
      </c>
      <c r="I550" s="166">
        <v>0</v>
      </c>
      <c r="J550" s="166">
        <v>0</v>
      </c>
      <c r="K550" s="166">
        <v>0</v>
      </c>
      <c r="L550" s="166">
        <v>12</v>
      </c>
      <c r="M550" s="166">
        <v>1</v>
      </c>
    </row>
    <row r="551" spans="1:13" hidden="1">
      <c r="A551" s="165" t="s">
        <v>985</v>
      </c>
      <c r="B551" s="165" t="s">
        <v>1390</v>
      </c>
      <c r="C551" s="165" t="s">
        <v>1391</v>
      </c>
      <c r="D551" s="165" t="s">
        <v>398</v>
      </c>
      <c r="E551" s="165" t="s">
        <v>405</v>
      </c>
      <c r="F551" s="165" t="s">
        <v>983</v>
      </c>
      <c r="G551" s="165" t="s">
        <v>400</v>
      </c>
      <c r="H551" s="166">
        <v>0</v>
      </c>
      <c r="I551" s="166">
        <v>0</v>
      </c>
      <c r="J551" s="166">
        <v>0</v>
      </c>
      <c r="K551" s="166">
        <v>0</v>
      </c>
      <c r="L551" s="166">
        <v>6</v>
      </c>
      <c r="M551" s="166">
        <v>1</v>
      </c>
    </row>
    <row r="552" spans="1:13" hidden="1">
      <c r="A552" s="165" t="s">
        <v>985</v>
      </c>
      <c r="B552" s="165" t="s">
        <v>1607</v>
      </c>
      <c r="C552" s="165" t="s">
        <v>1408</v>
      </c>
      <c r="D552" s="165" t="s">
        <v>398</v>
      </c>
      <c r="E552" s="165" t="s">
        <v>405</v>
      </c>
      <c r="F552" s="165" t="s">
        <v>983</v>
      </c>
      <c r="G552" s="165" t="s">
        <v>400</v>
      </c>
      <c r="H552" s="166">
        <v>0</v>
      </c>
      <c r="I552" s="166">
        <v>0</v>
      </c>
      <c r="J552" s="166">
        <v>0</v>
      </c>
      <c r="K552" s="166">
        <v>0</v>
      </c>
      <c r="L552" s="166">
        <v>6</v>
      </c>
      <c r="M552" s="166">
        <v>1</v>
      </c>
    </row>
    <row r="553" spans="1:13" hidden="1">
      <c r="A553" s="165" t="s">
        <v>985</v>
      </c>
      <c r="B553" s="165" t="s">
        <v>1607</v>
      </c>
      <c r="C553" s="165" t="s">
        <v>1408</v>
      </c>
      <c r="D553" s="165" t="s">
        <v>398</v>
      </c>
      <c r="E553" s="165" t="s">
        <v>399</v>
      </c>
      <c r="F553" s="165" t="s">
        <v>983</v>
      </c>
      <c r="G553" s="165" t="s">
        <v>400</v>
      </c>
      <c r="H553" s="166">
        <v>0</v>
      </c>
      <c r="I553" s="166">
        <v>0</v>
      </c>
      <c r="J553" s="166">
        <v>0</v>
      </c>
      <c r="K553" s="166">
        <v>0</v>
      </c>
      <c r="L553" s="166">
        <v>75</v>
      </c>
      <c r="M553" s="166">
        <v>5</v>
      </c>
    </row>
    <row r="554" spans="1:13" hidden="1">
      <c r="A554" s="165" t="s">
        <v>985</v>
      </c>
      <c r="B554" s="165" t="s">
        <v>1434</v>
      </c>
      <c r="C554" s="165" t="s">
        <v>1435</v>
      </c>
      <c r="D554" s="165" t="s">
        <v>398</v>
      </c>
      <c r="E554" s="165" t="s">
        <v>405</v>
      </c>
      <c r="F554" s="165" t="s">
        <v>998</v>
      </c>
      <c r="G554" s="165" t="s">
        <v>400</v>
      </c>
      <c r="H554" s="166">
        <v>0</v>
      </c>
      <c r="I554" s="166">
        <v>0</v>
      </c>
      <c r="J554" s="166">
        <v>0</v>
      </c>
      <c r="K554" s="166">
        <v>0</v>
      </c>
      <c r="L554" s="166">
        <v>12</v>
      </c>
      <c r="M554" s="166">
        <v>1</v>
      </c>
    </row>
    <row r="555" spans="1:13" hidden="1">
      <c r="A555" s="165" t="s">
        <v>985</v>
      </c>
      <c r="B555" s="165" t="s">
        <v>1436</v>
      </c>
      <c r="C555" s="165" t="s">
        <v>582</v>
      </c>
      <c r="D555" s="165" t="s">
        <v>398</v>
      </c>
      <c r="E555" s="165" t="s">
        <v>405</v>
      </c>
      <c r="F555" s="165" t="s">
        <v>699</v>
      </c>
      <c r="G555" s="165" t="s">
        <v>400</v>
      </c>
      <c r="H555" s="166">
        <v>0</v>
      </c>
      <c r="I555" s="166">
        <v>0</v>
      </c>
      <c r="J555" s="166">
        <v>0</v>
      </c>
      <c r="K555" s="166">
        <v>0</v>
      </c>
      <c r="L555" s="166">
        <v>10</v>
      </c>
      <c r="M555" s="166">
        <v>1</v>
      </c>
    </row>
    <row r="556" spans="1:13" hidden="1">
      <c r="A556" s="165" t="s">
        <v>985</v>
      </c>
      <c r="B556" s="165" t="s">
        <v>1437</v>
      </c>
      <c r="C556" s="165" t="s">
        <v>1438</v>
      </c>
      <c r="D556" s="165" t="s">
        <v>398</v>
      </c>
      <c r="E556" s="165" t="s">
        <v>405</v>
      </c>
      <c r="F556" s="165" t="s">
        <v>1101</v>
      </c>
      <c r="G556" s="165" t="s">
        <v>400</v>
      </c>
      <c r="H556" s="166">
        <v>0</v>
      </c>
      <c r="I556" s="166">
        <v>0</v>
      </c>
      <c r="J556" s="166">
        <v>0</v>
      </c>
      <c r="K556" s="166">
        <v>0</v>
      </c>
      <c r="L556" s="166">
        <v>20</v>
      </c>
      <c r="M556" s="166">
        <v>1</v>
      </c>
    </row>
    <row r="557" spans="1:13" hidden="1">
      <c r="A557" s="165" t="s">
        <v>985</v>
      </c>
      <c r="B557" s="165" t="s">
        <v>1478</v>
      </c>
      <c r="C557" s="165" t="s">
        <v>1479</v>
      </c>
      <c r="D557" s="165" t="s">
        <v>398</v>
      </c>
      <c r="E557" s="165" t="s">
        <v>405</v>
      </c>
      <c r="F557" s="165" t="s">
        <v>1465</v>
      </c>
      <c r="G557" s="165" t="s">
        <v>400</v>
      </c>
      <c r="H557" s="166">
        <v>0</v>
      </c>
      <c r="I557" s="166">
        <v>0</v>
      </c>
      <c r="J557" s="166">
        <v>0</v>
      </c>
      <c r="K557" s="166">
        <v>0</v>
      </c>
      <c r="L557" s="166">
        <v>4</v>
      </c>
      <c r="M557" s="166">
        <v>1</v>
      </c>
    </row>
    <row r="558" spans="1:13" hidden="1">
      <c r="A558" s="165" t="s">
        <v>985</v>
      </c>
      <c r="B558" s="165" t="s">
        <v>1480</v>
      </c>
      <c r="C558" s="165" t="s">
        <v>1481</v>
      </c>
      <c r="D558" s="165" t="s">
        <v>398</v>
      </c>
      <c r="E558" s="165" t="s">
        <v>405</v>
      </c>
      <c r="F558" s="165" t="s">
        <v>1465</v>
      </c>
      <c r="G558" s="165" t="s">
        <v>400</v>
      </c>
      <c r="H558" s="166">
        <v>0</v>
      </c>
      <c r="I558" s="166">
        <v>0</v>
      </c>
      <c r="J558" s="166">
        <v>0</v>
      </c>
      <c r="K558" s="166">
        <v>0</v>
      </c>
      <c r="L558" s="166">
        <v>12</v>
      </c>
      <c r="M558" s="166">
        <v>1</v>
      </c>
    </row>
    <row r="559" spans="1:13" hidden="1">
      <c r="A559" s="165" t="s">
        <v>985</v>
      </c>
      <c r="B559" s="165" t="s">
        <v>1495</v>
      </c>
      <c r="C559" s="165" t="s">
        <v>1496</v>
      </c>
      <c r="D559" s="165" t="s">
        <v>398</v>
      </c>
      <c r="E559" s="165" t="s">
        <v>405</v>
      </c>
      <c r="F559" s="165" t="s">
        <v>1465</v>
      </c>
      <c r="G559" s="165" t="s">
        <v>400</v>
      </c>
      <c r="H559" s="166">
        <v>0</v>
      </c>
      <c r="I559" s="166">
        <v>0</v>
      </c>
      <c r="J559" s="166">
        <v>0</v>
      </c>
      <c r="K559" s="166">
        <v>0</v>
      </c>
      <c r="L559" s="166">
        <v>231</v>
      </c>
      <c r="M559" s="166">
        <v>13</v>
      </c>
    </row>
    <row r="560" spans="1:13" hidden="1">
      <c r="A560" s="165" t="s">
        <v>985</v>
      </c>
      <c r="B560" s="165" t="s">
        <v>1858</v>
      </c>
      <c r="C560" s="165" t="s">
        <v>1859</v>
      </c>
      <c r="D560" s="165" t="s">
        <v>398</v>
      </c>
      <c r="E560" s="165" t="s">
        <v>405</v>
      </c>
      <c r="F560" s="165" t="s">
        <v>1860</v>
      </c>
      <c r="G560" s="165" t="s">
        <v>400</v>
      </c>
      <c r="H560" s="166">
        <v>0</v>
      </c>
      <c r="I560" s="166">
        <v>0</v>
      </c>
      <c r="J560" s="166">
        <v>0</v>
      </c>
      <c r="K560" s="166">
        <v>0</v>
      </c>
      <c r="L560" s="166">
        <v>14</v>
      </c>
      <c r="M560" s="166">
        <v>1</v>
      </c>
    </row>
    <row r="561" spans="1:13" hidden="1">
      <c r="A561" s="165" t="s">
        <v>985</v>
      </c>
      <c r="B561" s="165" t="s">
        <v>1067</v>
      </c>
      <c r="C561" s="165" t="s">
        <v>1033</v>
      </c>
      <c r="D561" s="165" t="s">
        <v>398</v>
      </c>
      <c r="E561" s="165" t="s">
        <v>405</v>
      </c>
      <c r="F561" s="165" t="s">
        <v>980</v>
      </c>
      <c r="G561" s="165" t="s">
        <v>400</v>
      </c>
      <c r="H561" s="166">
        <v>0</v>
      </c>
      <c r="I561" s="166">
        <v>0</v>
      </c>
      <c r="J561" s="166">
        <v>0</v>
      </c>
      <c r="K561" s="166">
        <v>0</v>
      </c>
      <c r="L561" s="166">
        <v>60</v>
      </c>
      <c r="M561" s="166">
        <v>3</v>
      </c>
    </row>
    <row r="562" spans="1:13" hidden="1">
      <c r="A562" s="165" t="s">
        <v>985</v>
      </c>
      <c r="B562" s="165" t="s">
        <v>1068</v>
      </c>
      <c r="C562" s="165" t="s">
        <v>871</v>
      </c>
      <c r="D562" s="165" t="s">
        <v>398</v>
      </c>
      <c r="E562" s="165" t="s">
        <v>405</v>
      </c>
      <c r="F562" s="165" t="s">
        <v>986</v>
      </c>
      <c r="G562" s="165" t="s">
        <v>400</v>
      </c>
      <c r="H562" s="166">
        <v>0</v>
      </c>
      <c r="I562" s="166">
        <v>0</v>
      </c>
      <c r="J562" s="166">
        <v>0</v>
      </c>
      <c r="K562" s="166">
        <v>0</v>
      </c>
      <c r="L562" s="166">
        <v>10</v>
      </c>
      <c r="M562" s="166">
        <v>1</v>
      </c>
    </row>
    <row r="563" spans="1:13" hidden="1">
      <c r="A563" s="165" t="s">
        <v>985</v>
      </c>
      <c r="B563" s="165" t="s">
        <v>1069</v>
      </c>
      <c r="C563" s="165" t="s">
        <v>1070</v>
      </c>
      <c r="D563" s="165" t="s">
        <v>398</v>
      </c>
      <c r="E563" s="165" t="s">
        <v>399</v>
      </c>
      <c r="F563" s="165" t="s">
        <v>768</v>
      </c>
      <c r="G563" s="165" t="s">
        <v>400</v>
      </c>
      <c r="H563" s="166">
        <v>0</v>
      </c>
      <c r="I563" s="166">
        <v>0</v>
      </c>
      <c r="J563" s="166">
        <v>0</v>
      </c>
      <c r="K563" s="166">
        <v>0</v>
      </c>
      <c r="L563" s="166">
        <v>210</v>
      </c>
      <c r="M563" s="166">
        <v>7</v>
      </c>
    </row>
    <row r="564" spans="1:13" hidden="1">
      <c r="A564" s="165" t="s">
        <v>985</v>
      </c>
      <c r="B564" s="165" t="s">
        <v>1071</v>
      </c>
      <c r="C564" s="165" t="s">
        <v>1072</v>
      </c>
      <c r="D564" s="165" t="s">
        <v>398</v>
      </c>
      <c r="E564" s="165" t="s">
        <v>405</v>
      </c>
      <c r="F564" s="165" t="s">
        <v>487</v>
      </c>
      <c r="G564" s="165" t="s">
        <v>400</v>
      </c>
      <c r="H564" s="166">
        <v>0</v>
      </c>
      <c r="I564" s="166">
        <v>0</v>
      </c>
      <c r="J564" s="166">
        <v>0</v>
      </c>
      <c r="K564" s="166">
        <v>0</v>
      </c>
      <c r="L564" s="166">
        <v>12</v>
      </c>
      <c r="M564" s="166">
        <v>1</v>
      </c>
    </row>
    <row r="565" spans="1:13" hidden="1">
      <c r="A565" s="165" t="s">
        <v>985</v>
      </c>
      <c r="B565" s="165" t="s">
        <v>1501</v>
      </c>
      <c r="C565" s="165" t="s">
        <v>977</v>
      </c>
      <c r="D565" s="165" t="s">
        <v>398</v>
      </c>
      <c r="E565" s="165" t="s">
        <v>399</v>
      </c>
      <c r="F565" s="165" t="s">
        <v>1020</v>
      </c>
      <c r="G565" s="165" t="s">
        <v>400</v>
      </c>
      <c r="H565" s="166">
        <v>0</v>
      </c>
      <c r="I565" s="166">
        <v>0</v>
      </c>
      <c r="J565" s="166">
        <v>0</v>
      </c>
      <c r="K565" s="166">
        <v>0</v>
      </c>
      <c r="L565" s="166">
        <v>360</v>
      </c>
      <c r="M565" s="166">
        <v>15</v>
      </c>
    </row>
    <row r="566" spans="1:13" hidden="1">
      <c r="A566" s="165" t="s">
        <v>985</v>
      </c>
      <c r="B566" s="165" t="s">
        <v>1512</v>
      </c>
      <c r="C566" s="165" t="s">
        <v>1513</v>
      </c>
      <c r="D566" s="165" t="s">
        <v>398</v>
      </c>
      <c r="E566" s="165" t="s">
        <v>405</v>
      </c>
      <c r="F566" s="165" t="s">
        <v>727</v>
      </c>
      <c r="G566" s="165" t="s">
        <v>400</v>
      </c>
      <c r="H566" s="166">
        <v>0</v>
      </c>
      <c r="I566" s="166">
        <v>0</v>
      </c>
      <c r="J566" s="166">
        <v>0</v>
      </c>
      <c r="K566" s="166">
        <v>0</v>
      </c>
      <c r="L566" s="166">
        <v>40</v>
      </c>
      <c r="M566" s="166">
        <v>2</v>
      </c>
    </row>
    <row r="567" spans="1:13" hidden="1">
      <c r="A567" s="165" t="s">
        <v>985</v>
      </c>
      <c r="B567" s="165" t="s">
        <v>1541</v>
      </c>
      <c r="C567" s="165" t="s">
        <v>1513</v>
      </c>
      <c r="D567" s="165" t="s">
        <v>398</v>
      </c>
      <c r="E567" s="165" t="s">
        <v>405</v>
      </c>
      <c r="F567" s="165" t="s">
        <v>1542</v>
      </c>
      <c r="G567" s="165" t="s">
        <v>400</v>
      </c>
      <c r="H567" s="166">
        <v>0</v>
      </c>
      <c r="I567" s="166">
        <v>0</v>
      </c>
      <c r="J567" s="166">
        <v>0</v>
      </c>
      <c r="K567" s="166">
        <v>0</v>
      </c>
      <c r="L567" s="166">
        <v>42</v>
      </c>
      <c r="M567" s="166">
        <v>6</v>
      </c>
    </row>
    <row r="568" spans="1:13" hidden="1">
      <c r="A568" s="165" t="s">
        <v>985</v>
      </c>
      <c r="B568" s="165" t="s">
        <v>1507</v>
      </c>
      <c r="C568" s="165" t="s">
        <v>1508</v>
      </c>
      <c r="D568" s="165" t="s">
        <v>398</v>
      </c>
      <c r="E568" s="165" t="s">
        <v>405</v>
      </c>
      <c r="F568" s="165" t="s">
        <v>998</v>
      </c>
      <c r="G568" s="165" t="s">
        <v>400</v>
      </c>
      <c r="H568" s="166">
        <v>0</v>
      </c>
      <c r="I568" s="166">
        <v>0</v>
      </c>
      <c r="J568" s="166">
        <v>0</v>
      </c>
      <c r="K568" s="166">
        <v>0</v>
      </c>
      <c r="L568" s="166">
        <v>52</v>
      </c>
      <c r="M568" s="166">
        <v>3</v>
      </c>
    </row>
    <row r="569" spans="1:13" hidden="1">
      <c r="A569" s="165" t="s">
        <v>985</v>
      </c>
      <c r="B569" s="165" t="s">
        <v>1543</v>
      </c>
      <c r="C569" s="165" t="s">
        <v>1544</v>
      </c>
      <c r="D569" s="165" t="s">
        <v>398</v>
      </c>
      <c r="E569" s="165" t="s">
        <v>405</v>
      </c>
      <c r="F569" s="165" t="s">
        <v>998</v>
      </c>
      <c r="G569" s="165" t="s">
        <v>400</v>
      </c>
      <c r="H569" s="166">
        <v>0</v>
      </c>
      <c r="I569" s="166">
        <v>0</v>
      </c>
      <c r="J569" s="166">
        <v>0</v>
      </c>
      <c r="K569" s="166">
        <v>0</v>
      </c>
      <c r="L569" s="166">
        <v>7</v>
      </c>
      <c r="M569" s="166">
        <v>1</v>
      </c>
    </row>
    <row r="570" spans="1:13" hidden="1">
      <c r="A570" s="165" t="s">
        <v>985</v>
      </c>
      <c r="B570" s="165" t="s">
        <v>1545</v>
      </c>
      <c r="C570" s="165" t="s">
        <v>1546</v>
      </c>
      <c r="D570" s="165" t="s">
        <v>398</v>
      </c>
      <c r="E570" s="165" t="s">
        <v>405</v>
      </c>
      <c r="F570" s="165" t="s">
        <v>1547</v>
      </c>
      <c r="G570" s="165" t="s">
        <v>400</v>
      </c>
      <c r="H570" s="166">
        <v>0</v>
      </c>
      <c r="I570" s="166">
        <v>0</v>
      </c>
      <c r="J570" s="166">
        <v>0</v>
      </c>
      <c r="K570" s="166">
        <v>0</v>
      </c>
      <c r="L570" s="166">
        <v>192</v>
      </c>
      <c r="M570" s="166">
        <v>8</v>
      </c>
    </row>
    <row r="571" spans="1:13" hidden="1">
      <c r="A571" s="165" t="s">
        <v>985</v>
      </c>
      <c r="B571" s="165" t="s">
        <v>2152</v>
      </c>
      <c r="C571" s="165" t="s">
        <v>1045</v>
      </c>
      <c r="D571" s="165" t="s">
        <v>398</v>
      </c>
      <c r="E571" s="165" t="s">
        <v>405</v>
      </c>
      <c r="F571" s="165" t="s">
        <v>1465</v>
      </c>
      <c r="G571" s="165" t="s">
        <v>400</v>
      </c>
      <c r="H571" s="166">
        <v>6</v>
      </c>
      <c r="I571" s="166">
        <v>1</v>
      </c>
      <c r="J571" s="166">
        <v>0</v>
      </c>
      <c r="K571" s="166">
        <v>0</v>
      </c>
      <c r="L571" s="166">
        <v>6</v>
      </c>
      <c r="M571" s="166">
        <v>1</v>
      </c>
    </row>
    <row r="572" spans="1:13" hidden="1">
      <c r="A572" s="165" t="s">
        <v>985</v>
      </c>
      <c r="B572" s="165" t="s">
        <v>1608</v>
      </c>
      <c r="C572" s="165" t="s">
        <v>1400</v>
      </c>
      <c r="D572" s="165" t="s">
        <v>398</v>
      </c>
      <c r="E572" s="165" t="s">
        <v>405</v>
      </c>
      <c r="F572" s="165" t="s">
        <v>1609</v>
      </c>
      <c r="G572" s="165" t="s">
        <v>400</v>
      </c>
      <c r="H572" s="166">
        <v>0</v>
      </c>
      <c r="I572" s="166">
        <v>0</v>
      </c>
      <c r="J572" s="166">
        <v>0</v>
      </c>
      <c r="K572" s="166">
        <v>0</v>
      </c>
      <c r="L572" s="166">
        <v>25</v>
      </c>
      <c r="M572" s="166">
        <v>3</v>
      </c>
    </row>
    <row r="573" spans="1:13" hidden="1">
      <c r="A573" s="165" t="s">
        <v>985</v>
      </c>
      <c r="B573" s="165" t="s">
        <v>1790</v>
      </c>
      <c r="C573" s="165" t="s">
        <v>1043</v>
      </c>
      <c r="D573" s="165" t="s">
        <v>398</v>
      </c>
      <c r="E573" s="165" t="s">
        <v>405</v>
      </c>
      <c r="F573" s="165" t="s">
        <v>1114</v>
      </c>
      <c r="G573" s="165" t="s">
        <v>400</v>
      </c>
      <c r="H573" s="166">
        <v>-25</v>
      </c>
      <c r="I573" s="166">
        <v>-1</v>
      </c>
      <c r="J573" s="166">
        <v>0</v>
      </c>
      <c r="K573" s="166">
        <v>0</v>
      </c>
      <c r="L573" s="166">
        <v>55</v>
      </c>
      <c r="M573" s="166">
        <v>2</v>
      </c>
    </row>
    <row r="574" spans="1:13" hidden="1">
      <c r="A574" s="165" t="s">
        <v>985</v>
      </c>
      <c r="B574" s="165" t="s">
        <v>1790</v>
      </c>
      <c r="C574" s="165" t="s">
        <v>1043</v>
      </c>
      <c r="D574" s="165" t="s">
        <v>398</v>
      </c>
      <c r="E574" s="165" t="s">
        <v>399</v>
      </c>
      <c r="F574" s="165" t="s">
        <v>1114</v>
      </c>
      <c r="G574" s="165" t="s">
        <v>400</v>
      </c>
      <c r="H574" s="166">
        <v>0</v>
      </c>
      <c r="I574" s="166">
        <v>0</v>
      </c>
      <c r="J574" s="166">
        <v>0</v>
      </c>
      <c r="K574" s="166">
        <v>0</v>
      </c>
      <c r="L574" s="166">
        <v>270</v>
      </c>
      <c r="M574" s="166">
        <v>9</v>
      </c>
    </row>
    <row r="575" spans="1:13" hidden="1">
      <c r="A575" s="165" t="s">
        <v>985</v>
      </c>
      <c r="B575" s="165" t="s">
        <v>1792</v>
      </c>
      <c r="C575" s="165" t="s">
        <v>1793</v>
      </c>
      <c r="D575" s="165" t="s">
        <v>398</v>
      </c>
      <c r="E575" s="165" t="s">
        <v>405</v>
      </c>
      <c r="F575" s="165" t="s">
        <v>1791</v>
      </c>
      <c r="G575" s="165" t="s">
        <v>400</v>
      </c>
      <c r="H575" s="166">
        <v>0</v>
      </c>
      <c r="I575" s="166">
        <v>0</v>
      </c>
      <c r="J575" s="166">
        <v>0</v>
      </c>
      <c r="K575" s="166">
        <v>0</v>
      </c>
      <c r="L575" s="166">
        <v>45</v>
      </c>
      <c r="M575" s="166">
        <v>2</v>
      </c>
    </row>
    <row r="576" spans="1:13" hidden="1">
      <c r="A576" s="165" t="s">
        <v>985</v>
      </c>
      <c r="B576" s="165" t="s">
        <v>1794</v>
      </c>
      <c r="C576" s="165" t="s">
        <v>1085</v>
      </c>
      <c r="D576" s="165" t="s">
        <v>398</v>
      </c>
      <c r="E576" s="165" t="s">
        <v>405</v>
      </c>
      <c r="F576" s="165" t="s">
        <v>998</v>
      </c>
      <c r="G576" s="165" t="s">
        <v>400</v>
      </c>
      <c r="H576" s="166">
        <v>0</v>
      </c>
      <c r="I576" s="166">
        <v>0</v>
      </c>
      <c r="J576" s="166">
        <v>20</v>
      </c>
      <c r="K576" s="166">
        <v>1</v>
      </c>
      <c r="L576" s="166">
        <v>0</v>
      </c>
      <c r="M576" s="166">
        <v>0</v>
      </c>
    </row>
    <row r="577" spans="1:13" hidden="1">
      <c r="A577" s="165" t="s">
        <v>985</v>
      </c>
      <c r="B577" s="165" t="s">
        <v>1861</v>
      </c>
      <c r="C577" s="165" t="s">
        <v>1862</v>
      </c>
      <c r="D577" s="165" t="s">
        <v>398</v>
      </c>
      <c r="E577" s="165" t="s">
        <v>405</v>
      </c>
      <c r="F577" s="165" t="s">
        <v>1465</v>
      </c>
      <c r="G577" s="165" t="s">
        <v>400</v>
      </c>
      <c r="H577" s="166">
        <v>0</v>
      </c>
      <c r="I577" s="166">
        <v>0</v>
      </c>
      <c r="J577" s="166">
        <v>0</v>
      </c>
      <c r="K577" s="166">
        <v>0</v>
      </c>
      <c r="L577" s="166">
        <v>20</v>
      </c>
      <c r="M577" s="166">
        <v>1</v>
      </c>
    </row>
    <row r="578" spans="1:13" hidden="1">
      <c r="A578" s="165" t="s">
        <v>985</v>
      </c>
      <c r="B578" s="165" t="s">
        <v>1863</v>
      </c>
      <c r="C578" s="165" t="s">
        <v>1035</v>
      </c>
      <c r="D578" s="165" t="s">
        <v>398</v>
      </c>
      <c r="E578" s="165" t="s">
        <v>405</v>
      </c>
      <c r="F578" s="165" t="s">
        <v>1465</v>
      </c>
      <c r="G578" s="165" t="s">
        <v>400</v>
      </c>
      <c r="H578" s="166">
        <v>0</v>
      </c>
      <c r="I578" s="166">
        <v>0</v>
      </c>
      <c r="J578" s="166">
        <v>0</v>
      </c>
      <c r="K578" s="166">
        <v>0</v>
      </c>
      <c r="L578" s="166">
        <v>53</v>
      </c>
      <c r="M578" s="166">
        <v>3</v>
      </c>
    </row>
    <row r="579" spans="1:13" hidden="1">
      <c r="A579" s="165" t="s">
        <v>985</v>
      </c>
      <c r="B579" s="165" t="s">
        <v>1073</v>
      </c>
      <c r="C579" s="165" t="s">
        <v>1074</v>
      </c>
      <c r="D579" s="165" t="s">
        <v>398</v>
      </c>
      <c r="E579" s="165" t="s">
        <v>405</v>
      </c>
      <c r="F579" s="165" t="s">
        <v>476</v>
      </c>
      <c r="G579" s="165" t="s">
        <v>400</v>
      </c>
      <c r="H579" s="166">
        <v>0</v>
      </c>
      <c r="I579" s="166">
        <v>0</v>
      </c>
      <c r="J579" s="166">
        <v>0</v>
      </c>
      <c r="K579" s="166">
        <v>0</v>
      </c>
      <c r="L579" s="166">
        <v>11</v>
      </c>
      <c r="M579" s="166">
        <v>1</v>
      </c>
    </row>
    <row r="580" spans="1:13" hidden="1">
      <c r="A580" s="165" t="s">
        <v>985</v>
      </c>
      <c r="B580" s="165" t="s">
        <v>1075</v>
      </c>
      <c r="C580" s="165" t="s">
        <v>1054</v>
      </c>
      <c r="D580" s="165" t="s">
        <v>398</v>
      </c>
      <c r="E580" s="165" t="s">
        <v>405</v>
      </c>
      <c r="F580" s="165" t="s">
        <v>1023</v>
      </c>
      <c r="G580" s="165" t="s">
        <v>400</v>
      </c>
      <c r="H580" s="166">
        <v>0</v>
      </c>
      <c r="I580" s="166">
        <v>0</v>
      </c>
      <c r="J580" s="166">
        <v>0</v>
      </c>
      <c r="K580" s="166">
        <v>0</v>
      </c>
      <c r="L580" s="166">
        <v>29</v>
      </c>
      <c r="M580" s="166">
        <v>2</v>
      </c>
    </row>
    <row r="581" spans="1:13" hidden="1">
      <c r="A581" s="165" t="s">
        <v>985</v>
      </c>
      <c r="B581" s="165" t="s">
        <v>1076</v>
      </c>
      <c r="C581" s="165" t="s">
        <v>1077</v>
      </c>
      <c r="D581" s="165" t="s">
        <v>398</v>
      </c>
      <c r="E581" s="165" t="s">
        <v>405</v>
      </c>
      <c r="F581" s="165" t="s">
        <v>1078</v>
      </c>
      <c r="G581" s="165" t="s">
        <v>400</v>
      </c>
      <c r="H581" s="166">
        <v>0</v>
      </c>
      <c r="I581" s="166">
        <v>0</v>
      </c>
      <c r="J581" s="166">
        <v>0</v>
      </c>
      <c r="K581" s="166">
        <v>0</v>
      </c>
      <c r="L581" s="166">
        <v>20</v>
      </c>
      <c r="M581" s="166">
        <v>1</v>
      </c>
    </row>
    <row r="582" spans="1:13" hidden="1">
      <c r="A582" s="165" t="s">
        <v>985</v>
      </c>
      <c r="B582" s="165" t="s">
        <v>1079</v>
      </c>
      <c r="C582" s="165" t="s">
        <v>1080</v>
      </c>
      <c r="D582" s="165" t="s">
        <v>398</v>
      </c>
      <c r="E582" s="165" t="s">
        <v>405</v>
      </c>
      <c r="F582" s="165" t="s">
        <v>566</v>
      </c>
      <c r="G582" s="165" t="s">
        <v>400</v>
      </c>
      <c r="H582" s="166">
        <v>0</v>
      </c>
      <c r="I582" s="166">
        <v>0</v>
      </c>
      <c r="J582" s="166">
        <v>0</v>
      </c>
      <c r="K582" s="166">
        <v>0</v>
      </c>
      <c r="L582" s="166">
        <v>16</v>
      </c>
      <c r="M582" s="166">
        <v>1</v>
      </c>
    </row>
    <row r="583" spans="1:13" hidden="1">
      <c r="A583" s="165" t="s">
        <v>985</v>
      </c>
      <c r="B583" s="165" t="s">
        <v>1081</v>
      </c>
      <c r="C583" s="165" t="s">
        <v>1082</v>
      </c>
      <c r="D583" s="165" t="s">
        <v>398</v>
      </c>
      <c r="E583" s="165" t="s">
        <v>405</v>
      </c>
      <c r="F583" s="165" t="s">
        <v>983</v>
      </c>
      <c r="G583" s="165" t="s">
        <v>400</v>
      </c>
      <c r="H583" s="166">
        <v>0</v>
      </c>
      <c r="I583" s="166">
        <v>0</v>
      </c>
      <c r="J583" s="166">
        <v>0</v>
      </c>
      <c r="K583" s="166">
        <v>0</v>
      </c>
      <c r="L583" s="166">
        <v>9</v>
      </c>
      <c r="M583" s="166">
        <v>1</v>
      </c>
    </row>
    <row r="584" spans="1:13" hidden="1">
      <c r="A584" s="165" t="s">
        <v>985</v>
      </c>
      <c r="B584" s="165" t="s">
        <v>1864</v>
      </c>
      <c r="C584" s="165" t="s">
        <v>1865</v>
      </c>
      <c r="D584" s="165" t="s">
        <v>398</v>
      </c>
      <c r="E584" s="165" t="s">
        <v>405</v>
      </c>
      <c r="F584" s="165" t="s">
        <v>1465</v>
      </c>
      <c r="G584" s="165" t="s">
        <v>400</v>
      </c>
      <c r="H584" s="166">
        <v>-32</v>
      </c>
      <c r="I584" s="166">
        <v>-2</v>
      </c>
      <c r="J584" s="166">
        <v>0</v>
      </c>
      <c r="K584" s="166">
        <v>0</v>
      </c>
      <c r="L584" s="166">
        <v>0</v>
      </c>
      <c r="M584" s="166">
        <v>0</v>
      </c>
    </row>
    <row r="585" spans="1:13" hidden="1">
      <c r="A585" s="165" t="s">
        <v>985</v>
      </c>
      <c r="B585" s="165" t="s">
        <v>2153</v>
      </c>
      <c r="C585" s="165" t="s">
        <v>1865</v>
      </c>
      <c r="D585" s="165" t="s">
        <v>398</v>
      </c>
      <c r="E585" s="165" t="s">
        <v>405</v>
      </c>
      <c r="F585" s="165" t="s">
        <v>2154</v>
      </c>
      <c r="G585" s="165" t="s">
        <v>400</v>
      </c>
      <c r="H585" s="166">
        <v>19</v>
      </c>
      <c r="I585" s="166">
        <v>5</v>
      </c>
      <c r="J585" s="166">
        <v>0</v>
      </c>
      <c r="K585" s="166">
        <v>0</v>
      </c>
      <c r="L585" s="166">
        <v>19</v>
      </c>
      <c r="M585" s="166">
        <v>5</v>
      </c>
    </row>
    <row r="586" spans="1:13" hidden="1">
      <c r="A586" s="165" t="s">
        <v>985</v>
      </c>
      <c r="B586" s="165" t="s">
        <v>1939</v>
      </c>
      <c r="C586" s="165" t="s">
        <v>1940</v>
      </c>
      <c r="D586" s="165" t="s">
        <v>398</v>
      </c>
      <c r="E586" s="165" t="s">
        <v>405</v>
      </c>
      <c r="F586" s="165" t="s">
        <v>1026</v>
      </c>
      <c r="G586" s="165" t="s">
        <v>400</v>
      </c>
      <c r="H586" s="166">
        <v>0</v>
      </c>
      <c r="I586" s="166">
        <v>0</v>
      </c>
      <c r="J586" s="166">
        <v>0</v>
      </c>
      <c r="K586" s="166">
        <v>0</v>
      </c>
      <c r="L586" s="166">
        <v>66</v>
      </c>
      <c r="M586" s="166">
        <v>3</v>
      </c>
    </row>
    <row r="587" spans="1:13" hidden="1">
      <c r="A587" s="165" t="s">
        <v>985</v>
      </c>
      <c r="B587" s="165" t="s">
        <v>1866</v>
      </c>
      <c r="C587" s="165" t="s">
        <v>1867</v>
      </c>
      <c r="D587" s="165" t="s">
        <v>398</v>
      </c>
      <c r="E587" s="165" t="s">
        <v>405</v>
      </c>
      <c r="F587" s="165" t="s">
        <v>699</v>
      </c>
      <c r="G587" s="165" t="s">
        <v>400</v>
      </c>
      <c r="H587" s="166">
        <v>0</v>
      </c>
      <c r="I587" s="166">
        <v>0</v>
      </c>
      <c r="J587" s="166">
        <v>0</v>
      </c>
      <c r="K587" s="166">
        <v>0</v>
      </c>
      <c r="L587" s="166">
        <v>48</v>
      </c>
      <c r="M587" s="166">
        <v>2</v>
      </c>
    </row>
    <row r="588" spans="1:13" hidden="1">
      <c r="A588" s="165" t="s">
        <v>985</v>
      </c>
      <c r="B588" s="165" t="s">
        <v>1941</v>
      </c>
      <c r="C588" s="165" t="s">
        <v>1795</v>
      </c>
      <c r="D588" s="165" t="s">
        <v>398</v>
      </c>
      <c r="E588" s="165" t="s">
        <v>405</v>
      </c>
      <c r="F588" s="165" t="s">
        <v>1796</v>
      </c>
      <c r="G588" s="165" t="s">
        <v>400</v>
      </c>
      <c r="H588" s="166">
        <v>0</v>
      </c>
      <c r="I588" s="166">
        <v>0</v>
      </c>
      <c r="J588" s="166">
        <v>0</v>
      </c>
      <c r="K588" s="166">
        <v>0</v>
      </c>
      <c r="L588" s="166">
        <v>60</v>
      </c>
      <c r="M588" s="166">
        <v>4</v>
      </c>
    </row>
    <row r="589" spans="1:13" hidden="1">
      <c r="A589" s="165" t="s">
        <v>985</v>
      </c>
      <c r="B589" s="165" t="s">
        <v>1942</v>
      </c>
      <c r="C589" s="165" t="s">
        <v>724</v>
      </c>
      <c r="D589" s="165" t="s">
        <v>398</v>
      </c>
      <c r="E589" s="165" t="s">
        <v>405</v>
      </c>
      <c r="F589" s="165" t="s">
        <v>1005</v>
      </c>
      <c r="G589" s="165" t="s">
        <v>400</v>
      </c>
      <c r="H589" s="166">
        <v>0</v>
      </c>
      <c r="I589" s="166">
        <v>0</v>
      </c>
      <c r="J589" s="166">
        <v>0</v>
      </c>
      <c r="K589" s="166">
        <v>0</v>
      </c>
      <c r="L589" s="166">
        <v>24</v>
      </c>
      <c r="M589" s="166">
        <v>1</v>
      </c>
    </row>
    <row r="590" spans="1:13" hidden="1">
      <c r="A590" s="165" t="s">
        <v>985</v>
      </c>
      <c r="B590" s="165" t="s">
        <v>1942</v>
      </c>
      <c r="C590" s="165" t="s">
        <v>724</v>
      </c>
      <c r="D590" s="165" t="s">
        <v>398</v>
      </c>
      <c r="E590" s="165" t="s">
        <v>399</v>
      </c>
      <c r="F590" s="165" t="s">
        <v>1005</v>
      </c>
      <c r="G590" s="165" t="s">
        <v>400</v>
      </c>
      <c r="H590" s="166">
        <v>0</v>
      </c>
      <c r="I590" s="166">
        <v>0</v>
      </c>
      <c r="J590" s="166">
        <v>168</v>
      </c>
      <c r="K590" s="166">
        <v>7</v>
      </c>
      <c r="L590" s="166">
        <v>0</v>
      </c>
      <c r="M590" s="166">
        <v>0</v>
      </c>
    </row>
    <row r="591" spans="1:13" hidden="1">
      <c r="A591" s="165" t="s">
        <v>985</v>
      </c>
      <c r="B591" s="165" t="s">
        <v>2037</v>
      </c>
      <c r="C591" s="165" t="s">
        <v>1408</v>
      </c>
      <c r="D591" s="165" t="s">
        <v>398</v>
      </c>
      <c r="E591" s="165" t="s">
        <v>399</v>
      </c>
      <c r="F591" s="165" t="s">
        <v>998</v>
      </c>
      <c r="G591" s="165" t="s">
        <v>400</v>
      </c>
      <c r="H591" s="166">
        <v>0</v>
      </c>
      <c r="I591" s="166">
        <v>0</v>
      </c>
      <c r="J591" s="166">
        <v>0</v>
      </c>
      <c r="K591" s="166">
        <v>0</v>
      </c>
      <c r="L591" s="166">
        <v>100</v>
      </c>
      <c r="M591" s="166">
        <v>5</v>
      </c>
    </row>
    <row r="592" spans="1:13" hidden="1">
      <c r="A592" s="165" t="s">
        <v>985</v>
      </c>
      <c r="B592" s="165" t="s">
        <v>2049</v>
      </c>
      <c r="C592" s="165" t="s">
        <v>1054</v>
      </c>
      <c r="D592" s="165" t="s">
        <v>398</v>
      </c>
      <c r="E592" s="165" t="s">
        <v>405</v>
      </c>
      <c r="F592" s="165" t="s">
        <v>2050</v>
      </c>
      <c r="G592" s="165" t="s">
        <v>400</v>
      </c>
      <c r="H592" s="166">
        <v>0</v>
      </c>
      <c r="I592" s="166">
        <v>0</v>
      </c>
      <c r="J592" s="166">
        <v>5</v>
      </c>
      <c r="K592" s="166">
        <v>1</v>
      </c>
      <c r="L592" s="166">
        <v>68</v>
      </c>
      <c r="M592" s="166">
        <v>4</v>
      </c>
    </row>
    <row r="593" spans="1:13" hidden="1">
      <c r="A593" s="165" t="s">
        <v>985</v>
      </c>
      <c r="B593" s="165" t="s">
        <v>2049</v>
      </c>
      <c r="C593" s="165" t="s">
        <v>1054</v>
      </c>
      <c r="D593" s="165" t="s">
        <v>398</v>
      </c>
      <c r="E593" s="165" t="s">
        <v>399</v>
      </c>
      <c r="F593" s="165" t="s">
        <v>2050</v>
      </c>
      <c r="G593" s="165" t="s">
        <v>400</v>
      </c>
      <c r="H593" s="166">
        <v>0</v>
      </c>
      <c r="I593" s="166">
        <v>0</v>
      </c>
      <c r="J593" s="166">
        <v>60</v>
      </c>
      <c r="K593" s="166">
        <v>3</v>
      </c>
      <c r="L593" s="166">
        <v>0</v>
      </c>
      <c r="M593" s="166">
        <v>0</v>
      </c>
    </row>
    <row r="594" spans="1:13" hidden="1">
      <c r="A594" s="165" t="s">
        <v>985</v>
      </c>
      <c r="B594" s="165" t="s">
        <v>2051</v>
      </c>
      <c r="C594" s="165" t="s">
        <v>1054</v>
      </c>
      <c r="D594" s="165" t="s">
        <v>398</v>
      </c>
      <c r="E594" s="165" t="s">
        <v>405</v>
      </c>
      <c r="F594" s="165" t="s">
        <v>2052</v>
      </c>
      <c r="G594" s="165" t="s">
        <v>400</v>
      </c>
      <c r="H594" s="166">
        <v>0</v>
      </c>
      <c r="I594" s="166">
        <v>0</v>
      </c>
      <c r="J594" s="166">
        <v>5</v>
      </c>
      <c r="K594" s="166">
        <v>1</v>
      </c>
      <c r="L594" s="166">
        <v>40</v>
      </c>
      <c r="M594" s="166">
        <v>2</v>
      </c>
    </row>
    <row r="595" spans="1:13" hidden="1">
      <c r="A595" s="165" t="s">
        <v>985</v>
      </c>
      <c r="B595" s="165" t="s">
        <v>2051</v>
      </c>
      <c r="C595" s="165" t="s">
        <v>1054</v>
      </c>
      <c r="D595" s="165" t="s">
        <v>398</v>
      </c>
      <c r="E595" s="165" t="s">
        <v>399</v>
      </c>
      <c r="F595" s="165" t="s">
        <v>2052</v>
      </c>
      <c r="G595" s="165" t="s">
        <v>400</v>
      </c>
      <c r="H595" s="166">
        <v>0</v>
      </c>
      <c r="I595" s="166">
        <v>0</v>
      </c>
      <c r="J595" s="166">
        <v>60</v>
      </c>
      <c r="K595" s="166">
        <v>3</v>
      </c>
      <c r="L595" s="166">
        <v>0</v>
      </c>
      <c r="M595" s="166">
        <v>0</v>
      </c>
    </row>
    <row r="596" spans="1:13" hidden="1">
      <c r="A596" s="165" t="s">
        <v>985</v>
      </c>
      <c r="B596" s="165" t="s">
        <v>2038</v>
      </c>
      <c r="C596" s="165" t="s">
        <v>1369</v>
      </c>
      <c r="D596" s="165" t="s">
        <v>398</v>
      </c>
      <c r="E596" s="165" t="s">
        <v>405</v>
      </c>
      <c r="F596" s="165" t="s">
        <v>998</v>
      </c>
      <c r="G596" s="165" t="s">
        <v>400</v>
      </c>
      <c r="H596" s="166">
        <v>0</v>
      </c>
      <c r="I596" s="166">
        <v>0</v>
      </c>
      <c r="J596" s="166">
        <v>0</v>
      </c>
      <c r="K596" s="166">
        <v>0</v>
      </c>
      <c r="L596" s="166">
        <v>36</v>
      </c>
      <c r="M596" s="166">
        <v>2</v>
      </c>
    </row>
    <row r="597" spans="1:13" hidden="1">
      <c r="A597" s="165" t="s">
        <v>985</v>
      </c>
      <c r="B597" s="165" t="s">
        <v>2077</v>
      </c>
      <c r="C597" s="165" t="s">
        <v>2078</v>
      </c>
      <c r="D597" s="165" t="s">
        <v>398</v>
      </c>
      <c r="E597" s="165" t="s">
        <v>405</v>
      </c>
      <c r="F597" s="165" t="s">
        <v>998</v>
      </c>
      <c r="G597" s="165" t="s">
        <v>400</v>
      </c>
      <c r="H597" s="166">
        <v>0</v>
      </c>
      <c r="I597" s="166">
        <v>0</v>
      </c>
      <c r="J597" s="166">
        <v>65</v>
      </c>
      <c r="K597" s="166">
        <v>4</v>
      </c>
      <c r="L597" s="166">
        <v>40</v>
      </c>
      <c r="M597" s="166">
        <v>2</v>
      </c>
    </row>
    <row r="598" spans="1:13" hidden="1">
      <c r="A598" s="165" t="s">
        <v>985</v>
      </c>
      <c r="B598" s="165" t="s">
        <v>2079</v>
      </c>
      <c r="C598" s="165" t="s">
        <v>2078</v>
      </c>
      <c r="D598" s="165" t="s">
        <v>398</v>
      </c>
      <c r="E598" s="165" t="s">
        <v>405</v>
      </c>
      <c r="F598" s="165" t="s">
        <v>2052</v>
      </c>
      <c r="G598" s="165" t="s">
        <v>400</v>
      </c>
      <c r="H598" s="166">
        <v>0</v>
      </c>
      <c r="I598" s="166">
        <v>0</v>
      </c>
      <c r="J598" s="166">
        <v>65</v>
      </c>
      <c r="K598" s="166">
        <v>4</v>
      </c>
      <c r="L598" s="166">
        <v>8</v>
      </c>
      <c r="M598" s="166">
        <v>1</v>
      </c>
    </row>
    <row r="599" spans="1:13" hidden="1">
      <c r="A599" s="165" t="s">
        <v>985</v>
      </c>
      <c r="B599" s="165" t="s">
        <v>2155</v>
      </c>
      <c r="C599" s="165" t="s">
        <v>2156</v>
      </c>
      <c r="D599" s="165" t="s">
        <v>398</v>
      </c>
      <c r="E599" s="165" t="s">
        <v>405</v>
      </c>
      <c r="F599" s="165" t="s">
        <v>2157</v>
      </c>
      <c r="G599" s="165" t="s">
        <v>400</v>
      </c>
      <c r="H599" s="166">
        <v>34</v>
      </c>
      <c r="I599" s="166">
        <v>3</v>
      </c>
      <c r="J599" s="166">
        <v>34</v>
      </c>
      <c r="K599" s="166">
        <v>3</v>
      </c>
      <c r="L599" s="166">
        <v>0</v>
      </c>
      <c r="M599" s="166">
        <v>0</v>
      </c>
    </row>
    <row r="600" spans="1:13" hidden="1">
      <c r="A600" s="165" t="s">
        <v>985</v>
      </c>
      <c r="B600" s="165" t="s">
        <v>2158</v>
      </c>
      <c r="C600" s="165" t="s">
        <v>1077</v>
      </c>
      <c r="D600" s="165" t="s">
        <v>398</v>
      </c>
      <c r="E600" s="165" t="s">
        <v>405</v>
      </c>
      <c r="F600" s="165" t="s">
        <v>1114</v>
      </c>
      <c r="G600" s="165" t="s">
        <v>400</v>
      </c>
      <c r="H600" s="166">
        <v>25</v>
      </c>
      <c r="I600" s="166">
        <v>1</v>
      </c>
      <c r="J600" s="166">
        <v>0</v>
      </c>
      <c r="K600" s="166">
        <v>0</v>
      </c>
      <c r="L600" s="166">
        <v>25</v>
      </c>
      <c r="M600" s="166">
        <v>1</v>
      </c>
    </row>
    <row r="601" spans="1:13" hidden="1">
      <c r="A601" s="165" t="s">
        <v>985</v>
      </c>
      <c r="B601" s="165" t="s">
        <v>2158</v>
      </c>
      <c r="C601" s="165" t="s">
        <v>1077</v>
      </c>
      <c r="D601" s="165" t="s">
        <v>398</v>
      </c>
      <c r="E601" s="165" t="s">
        <v>399</v>
      </c>
      <c r="F601" s="165" t="s">
        <v>1114</v>
      </c>
      <c r="G601" s="165" t="s">
        <v>400</v>
      </c>
      <c r="H601" s="166">
        <v>480</v>
      </c>
      <c r="I601" s="166">
        <v>16</v>
      </c>
      <c r="J601" s="166">
        <v>480</v>
      </c>
      <c r="K601" s="166">
        <v>16</v>
      </c>
      <c r="L601" s="166">
        <v>0</v>
      </c>
      <c r="M601" s="166">
        <v>0</v>
      </c>
    </row>
    <row r="602" spans="1:13" hidden="1">
      <c r="A602" s="165" t="s">
        <v>985</v>
      </c>
      <c r="B602" s="165" t="s">
        <v>2159</v>
      </c>
      <c r="C602" s="165" t="s">
        <v>1862</v>
      </c>
      <c r="D602" s="165" t="s">
        <v>398</v>
      </c>
      <c r="E602" s="165" t="s">
        <v>405</v>
      </c>
      <c r="F602" s="165" t="s">
        <v>998</v>
      </c>
      <c r="G602" s="165" t="s">
        <v>400</v>
      </c>
      <c r="H602" s="166">
        <v>56</v>
      </c>
      <c r="I602" s="166">
        <v>3</v>
      </c>
      <c r="J602" s="166">
        <v>0</v>
      </c>
      <c r="K602" s="166">
        <v>0</v>
      </c>
      <c r="L602" s="166">
        <v>56</v>
      </c>
      <c r="M602" s="166">
        <v>3</v>
      </c>
    </row>
    <row r="603" spans="1:13" hidden="1">
      <c r="A603" s="165" t="s">
        <v>985</v>
      </c>
      <c r="B603" s="165" t="s">
        <v>2160</v>
      </c>
      <c r="C603" s="165" t="s">
        <v>1867</v>
      </c>
      <c r="D603" s="165" t="s">
        <v>398</v>
      </c>
      <c r="E603" s="165" t="s">
        <v>405</v>
      </c>
      <c r="F603" s="165" t="s">
        <v>699</v>
      </c>
      <c r="G603" s="165" t="s">
        <v>400</v>
      </c>
      <c r="H603" s="166">
        <v>134</v>
      </c>
      <c r="I603" s="166">
        <v>6</v>
      </c>
      <c r="J603" s="166">
        <v>134</v>
      </c>
      <c r="K603" s="166">
        <v>6</v>
      </c>
      <c r="L603" s="166">
        <v>0</v>
      </c>
      <c r="M603" s="166">
        <v>0</v>
      </c>
    </row>
    <row r="604" spans="1:13" hidden="1">
      <c r="A604" s="165" t="s">
        <v>985</v>
      </c>
      <c r="B604" s="165" t="s">
        <v>2161</v>
      </c>
      <c r="C604" s="165" t="s">
        <v>1408</v>
      </c>
      <c r="D604" s="165" t="s">
        <v>398</v>
      </c>
      <c r="E604" s="165" t="s">
        <v>405</v>
      </c>
      <c r="F604" s="165" t="s">
        <v>1361</v>
      </c>
      <c r="G604" s="165" t="s">
        <v>400</v>
      </c>
      <c r="H604" s="166">
        <v>64</v>
      </c>
      <c r="I604" s="166">
        <v>4</v>
      </c>
      <c r="J604" s="166">
        <v>64</v>
      </c>
      <c r="K604" s="166">
        <v>4</v>
      </c>
      <c r="L604" s="166">
        <v>0</v>
      </c>
      <c r="M604" s="166">
        <v>0</v>
      </c>
    </row>
    <row r="605" spans="1:13" hidden="1">
      <c r="A605" s="165" t="s">
        <v>985</v>
      </c>
      <c r="B605" s="165" t="s">
        <v>2162</v>
      </c>
      <c r="C605" s="165" t="s">
        <v>1408</v>
      </c>
      <c r="D605" s="165" t="s">
        <v>398</v>
      </c>
      <c r="E605" s="165" t="s">
        <v>405</v>
      </c>
      <c r="F605" s="165" t="s">
        <v>2163</v>
      </c>
      <c r="G605" s="165" t="s">
        <v>400</v>
      </c>
      <c r="H605" s="166">
        <v>57</v>
      </c>
      <c r="I605" s="166">
        <v>3</v>
      </c>
      <c r="J605" s="166">
        <v>57</v>
      </c>
      <c r="K605" s="166">
        <v>3</v>
      </c>
      <c r="L605" s="166">
        <v>0</v>
      </c>
      <c r="M605" s="166">
        <v>0</v>
      </c>
    </row>
    <row r="606" spans="1:13" hidden="1">
      <c r="A606" s="165" t="s">
        <v>985</v>
      </c>
      <c r="B606" s="165" t="s">
        <v>2164</v>
      </c>
      <c r="C606" s="165" t="s">
        <v>2165</v>
      </c>
      <c r="D606" s="165" t="s">
        <v>398</v>
      </c>
      <c r="E606" s="165" t="s">
        <v>405</v>
      </c>
      <c r="F606" s="165" t="s">
        <v>2166</v>
      </c>
      <c r="G606" s="165" t="s">
        <v>400</v>
      </c>
      <c r="H606" s="166">
        <v>39</v>
      </c>
      <c r="I606" s="166">
        <v>4</v>
      </c>
      <c r="J606" s="166">
        <v>0</v>
      </c>
      <c r="K606" s="166">
        <v>0</v>
      </c>
      <c r="L606" s="166">
        <v>39</v>
      </c>
      <c r="M606" s="166">
        <v>4</v>
      </c>
    </row>
    <row r="607" spans="1:13" hidden="1">
      <c r="A607" s="165" t="s">
        <v>985</v>
      </c>
      <c r="B607" s="165" t="s">
        <v>2273</v>
      </c>
      <c r="C607" s="165" t="s">
        <v>2274</v>
      </c>
      <c r="D607" s="165" t="s">
        <v>398</v>
      </c>
      <c r="E607" s="165" t="s">
        <v>405</v>
      </c>
      <c r="F607" s="165" t="s">
        <v>1101</v>
      </c>
      <c r="G607" s="165" t="s">
        <v>400</v>
      </c>
      <c r="H607" s="166">
        <v>35</v>
      </c>
      <c r="I607" s="166">
        <v>3</v>
      </c>
      <c r="J607" s="166">
        <v>8</v>
      </c>
      <c r="K607" s="166">
        <v>1</v>
      </c>
      <c r="L607" s="166">
        <v>27</v>
      </c>
      <c r="M607" s="166">
        <v>2</v>
      </c>
    </row>
    <row r="608" spans="1:13" hidden="1">
      <c r="A608" s="165" t="s">
        <v>985</v>
      </c>
      <c r="B608" s="165" t="s">
        <v>2273</v>
      </c>
      <c r="C608" s="165" t="s">
        <v>2274</v>
      </c>
      <c r="D608" s="165" t="s">
        <v>398</v>
      </c>
      <c r="E608" s="165" t="s">
        <v>399</v>
      </c>
      <c r="F608" s="165" t="s">
        <v>1101</v>
      </c>
      <c r="G608" s="165" t="s">
        <v>400</v>
      </c>
      <c r="H608" s="166">
        <v>160</v>
      </c>
      <c r="I608" s="166">
        <v>8</v>
      </c>
      <c r="J608" s="166">
        <v>160</v>
      </c>
      <c r="K608" s="166">
        <v>8</v>
      </c>
      <c r="L608" s="166">
        <v>0</v>
      </c>
      <c r="M608" s="166">
        <v>0</v>
      </c>
    </row>
    <row r="609" spans="1:13" hidden="1">
      <c r="A609" s="165" t="s">
        <v>985</v>
      </c>
      <c r="B609" s="165" t="s">
        <v>2356</v>
      </c>
      <c r="C609" s="165" t="s">
        <v>1400</v>
      </c>
      <c r="D609" s="165" t="s">
        <v>398</v>
      </c>
      <c r="E609" s="165" t="s">
        <v>405</v>
      </c>
      <c r="F609" s="165" t="s">
        <v>998</v>
      </c>
      <c r="G609" s="165" t="s">
        <v>400</v>
      </c>
      <c r="H609" s="166">
        <v>98</v>
      </c>
      <c r="I609" s="166">
        <v>6</v>
      </c>
      <c r="J609" s="166">
        <v>0</v>
      </c>
      <c r="K609" s="166">
        <v>0</v>
      </c>
      <c r="L609" s="166">
        <v>98</v>
      </c>
      <c r="M609" s="166">
        <v>6</v>
      </c>
    </row>
    <row r="610" spans="1:13" hidden="1">
      <c r="A610" s="165" t="s">
        <v>985</v>
      </c>
      <c r="B610" s="165" t="s">
        <v>2356</v>
      </c>
      <c r="C610" s="165" t="s">
        <v>1400</v>
      </c>
      <c r="D610" s="165" t="s">
        <v>398</v>
      </c>
      <c r="E610" s="165" t="s">
        <v>399</v>
      </c>
      <c r="F610" s="165" t="s">
        <v>998</v>
      </c>
      <c r="G610" s="165" t="s">
        <v>400</v>
      </c>
      <c r="H610" s="166">
        <v>140</v>
      </c>
      <c r="I610" s="166">
        <v>7</v>
      </c>
      <c r="J610" s="166">
        <v>0</v>
      </c>
      <c r="K610" s="166">
        <v>0</v>
      </c>
      <c r="L610" s="166">
        <v>140</v>
      </c>
      <c r="M610" s="166">
        <v>7</v>
      </c>
    </row>
    <row r="611" spans="1:13" hidden="1">
      <c r="A611" s="165" t="s">
        <v>985</v>
      </c>
      <c r="B611" s="165" t="s">
        <v>1083</v>
      </c>
      <c r="C611" s="165" t="s">
        <v>1084</v>
      </c>
      <c r="D611" s="165" t="s">
        <v>398</v>
      </c>
      <c r="E611" s="165" t="s">
        <v>405</v>
      </c>
      <c r="F611" s="165" t="s">
        <v>768</v>
      </c>
      <c r="G611" s="165" t="s">
        <v>400</v>
      </c>
      <c r="H611" s="166">
        <v>0</v>
      </c>
      <c r="I611" s="166">
        <v>0</v>
      </c>
      <c r="J611" s="166">
        <v>0</v>
      </c>
      <c r="K611" s="166">
        <v>0</v>
      </c>
      <c r="L611" s="166">
        <v>80</v>
      </c>
      <c r="M611" s="166">
        <v>3</v>
      </c>
    </row>
    <row r="612" spans="1:13" hidden="1">
      <c r="A612" s="165" t="s">
        <v>985</v>
      </c>
      <c r="B612" s="165" t="s">
        <v>1086</v>
      </c>
      <c r="C612" s="165" t="s">
        <v>1057</v>
      </c>
      <c r="D612" s="165" t="s">
        <v>398</v>
      </c>
      <c r="E612" s="165" t="s">
        <v>405</v>
      </c>
      <c r="F612" s="165" t="s">
        <v>983</v>
      </c>
      <c r="G612" s="165" t="s">
        <v>400</v>
      </c>
      <c r="H612" s="166">
        <v>0</v>
      </c>
      <c r="I612" s="166">
        <v>0</v>
      </c>
      <c r="J612" s="166">
        <v>0</v>
      </c>
      <c r="K612" s="166">
        <v>0</v>
      </c>
      <c r="L612" s="166">
        <v>15</v>
      </c>
      <c r="M612" s="166">
        <v>1</v>
      </c>
    </row>
    <row r="613" spans="1:13" hidden="1">
      <c r="A613" s="165" t="s">
        <v>985</v>
      </c>
      <c r="B613" s="165" t="s">
        <v>2336</v>
      </c>
      <c r="C613" s="165" t="s">
        <v>1391</v>
      </c>
      <c r="D613" s="165" t="s">
        <v>398</v>
      </c>
      <c r="E613" s="165" t="s">
        <v>405</v>
      </c>
      <c r="F613" s="165" t="s">
        <v>699</v>
      </c>
      <c r="G613" s="165" t="s">
        <v>400</v>
      </c>
      <c r="H613" s="166">
        <v>72</v>
      </c>
      <c r="I613" s="166">
        <v>3</v>
      </c>
      <c r="J613" s="166">
        <v>0</v>
      </c>
      <c r="K613" s="166">
        <v>0</v>
      </c>
      <c r="L613" s="166">
        <v>72</v>
      </c>
      <c r="M613" s="166">
        <v>3</v>
      </c>
    </row>
    <row r="614" spans="1:13" hidden="1">
      <c r="A614" s="165" t="s">
        <v>985</v>
      </c>
      <c r="B614" s="165" t="s">
        <v>2275</v>
      </c>
      <c r="C614" s="165" t="s">
        <v>2276</v>
      </c>
      <c r="D614" s="165" t="s">
        <v>398</v>
      </c>
      <c r="E614" s="165" t="s">
        <v>405</v>
      </c>
      <c r="F614" s="165" t="s">
        <v>998</v>
      </c>
      <c r="G614" s="165" t="s">
        <v>400</v>
      </c>
      <c r="H614" s="166">
        <v>125</v>
      </c>
      <c r="I614" s="166">
        <v>7</v>
      </c>
      <c r="J614" s="166">
        <v>60</v>
      </c>
      <c r="K614" s="166">
        <v>3</v>
      </c>
      <c r="L614" s="166">
        <v>65</v>
      </c>
      <c r="M614" s="166">
        <v>4</v>
      </c>
    </row>
    <row r="615" spans="1:13" hidden="1">
      <c r="A615" s="165" t="s">
        <v>985</v>
      </c>
      <c r="B615" s="165" t="s">
        <v>2337</v>
      </c>
      <c r="C615" s="165" t="s">
        <v>2338</v>
      </c>
      <c r="D615" s="165" t="s">
        <v>398</v>
      </c>
      <c r="E615" s="165" t="s">
        <v>405</v>
      </c>
      <c r="F615" s="165" t="s">
        <v>998</v>
      </c>
      <c r="G615" s="165" t="s">
        <v>400</v>
      </c>
      <c r="H615" s="166">
        <v>12</v>
      </c>
      <c r="I615" s="166">
        <v>1</v>
      </c>
      <c r="J615" s="166">
        <v>0</v>
      </c>
      <c r="K615" s="166">
        <v>0</v>
      </c>
      <c r="L615" s="166">
        <v>12</v>
      </c>
      <c r="M615" s="166">
        <v>1</v>
      </c>
    </row>
    <row r="616" spans="1:13" hidden="1">
      <c r="A616" s="165" t="s">
        <v>985</v>
      </c>
      <c r="B616" s="165" t="s">
        <v>2337</v>
      </c>
      <c r="C616" s="165" t="s">
        <v>2338</v>
      </c>
      <c r="D616" s="165" t="s">
        <v>398</v>
      </c>
      <c r="E616" s="165" t="s">
        <v>399</v>
      </c>
      <c r="F616" s="165" t="s">
        <v>998</v>
      </c>
      <c r="G616" s="165" t="s">
        <v>400</v>
      </c>
      <c r="H616" s="166">
        <v>180</v>
      </c>
      <c r="I616" s="166">
        <v>9</v>
      </c>
      <c r="J616" s="166">
        <v>60</v>
      </c>
      <c r="K616" s="166">
        <v>3</v>
      </c>
      <c r="L616" s="166">
        <v>120</v>
      </c>
      <c r="M616" s="166">
        <v>6</v>
      </c>
    </row>
    <row r="617" spans="1:13" hidden="1">
      <c r="A617" s="165" t="s">
        <v>985</v>
      </c>
      <c r="B617" s="165" t="s">
        <v>2277</v>
      </c>
      <c r="C617" s="165" t="s">
        <v>2278</v>
      </c>
      <c r="D617" s="165" t="s">
        <v>398</v>
      </c>
      <c r="E617" s="165" t="s">
        <v>405</v>
      </c>
      <c r="F617" s="165" t="s">
        <v>2279</v>
      </c>
      <c r="G617" s="165" t="s">
        <v>400</v>
      </c>
      <c r="H617" s="166">
        <v>100</v>
      </c>
      <c r="I617" s="166">
        <v>4</v>
      </c>
      <c r="J617" s="166">
        <v>70</v>
      </c>
      <c r="K617" s="166">
        <v>3</v>
      </c>
      <c r="L617" s="166">
        <v>30</v>
      </c>
      <c r="M617" s="166">
        <v>1</v>
      </c>
    </row>
    <row r="618" spans="1:13" hidden="1">
      <c r="A618" s="165" t="s">
        <v>985</v>
      </c>
      <c r="B618" s="165" t="s">
        <v>1087</v>
      </c>
      <c r="C618" s="165" t="s">
        <v>1088</v>
      </c>
      <c r="D618" s="165" t="s">
        <v>398</v>
      </c>
      <c r="E618" s="165" t="s">
        <v>405</v>
      </c>
      <c r="F618" s="165" t="s">
        <v>1023</v>
      </c>
      <c r="G618" s="165" t="s">
        <v>400</v>
      </c>
      <c r="H618" s="166">
        <v>0</v>
      </c>
      <c r="I618" s="166">
        <v>0</v>
      </c>
      <c r="J618" s="166">
        <v>0</v>
      </c>
      <c r="K618" s="166">
        <v>0</v>
      </c>
      <c r="L618" s="166">
        <v>30</v>
      </c>
      <c r="M618" s="166">
        <v>2</v>
      </c>
    </row>
    <row r="619" spans="1:13" hidden="1">
      <c r="A619" s="165" t="s">
        <v>985</v>
      </c>
      <c r="B619" s="165" t="s">
        <v>1089</v>
      </c>
      <c r="C619" s="165" t="s">
        <v>1090</v>
      </c>
      <c r="D619" s="165" t="s">
        <v>398</v>
      </c>
      <c r="E619" s="165" t="s">
        <v>405</v>
      </c>
      <c r="F619" s="165" t="s">
        <v>1091</v>
      </c>
      <c r="G619" s="165" t="s">
        <v>400</v>
      </c>
      <c r="H619" s="166">
        <v>0</v>
      </c>
      <c r="I619" s="166">
        <v>0</v>
      </c>
      <c r="J619" s="166">
        <v>0</v>
      </c>
      <c r="K619" s="166">
        <v>0</v>
      </c>
      <c r="L619" s="166">
        <v>90</v>
      </c>
      <c r="M619" s="166">
        <v>5</v>
      </c>
    </row>
    <row r="620" spans="1:13" hidden="1">
      <c r="A620" s="165" t="s">
        <v>985</v>
      </c>
      <c r="B620" s="165" t="s">
        <v>1092</v>
      </c>
      <c r="C620" s="165" t="s">
        <v>1084</v>
      </c>
      <c r="D620" s="165" t="s">
        <v>398</v>
      </c>
      <c r="E620" s="165" t="s">
        <v>405</v>
      </c>
      <c r="F620" s="165" t="s">
        <v>768</v>
      </c>
      <c r="G620" s="165" t="s">
        <v>400</v>
      </c>
      <c r="H620" s="166">
        <v>0</v>
      </c>
      <c r="I620" s="166">
        <v>0</v>
      </c>
      <c r="J620" s="166">
        <v>0</v>
      </c>
      <c r="K620" s="166">
        <v>0</v>
      </c>
      <c r="L620" s="166">
        <v>15</v>
      </c>
      <c r="M620" s="166">
        <v>1</v>
      </c>
    </row>
    <row r="621" spans="1:13" hidden="1">
      <c r="A621" s="165" t="s">
        <v>985</v>
      </c>
      <c r="B621" s="165" t="s">
        <v>1093</v>
      </c>
      <c r="C621" s="165" t="s">
        <v>1094</v>
      </c>
      <c r="D621" s="165" t="s">
        <v>398</v>
      </c>
      <c r="E621" s="165" t="s">
        <v>405</v>
      </c>
      <c r="F621" s="165" t="s">
        <v>487</v>
      </c>
      <c r="G621" s="165" t="s">
        <v>400</v>
      </c>
      <c r="H621" s="166">
        <v>0</v>
      </c>
      <c r="I621" s="166">
        <v>0</v>
      </c>
      <c r="J621" s="166">
        <v>0</v>
      </c>
      <c r="K621" s="166">
        <v>0</v>
      </c>
      <c r="L621" s="166">
        <v>96</v>
      </c>
      <c r="M621" s="166">
        <v>4</v>
      </c>
    </row>
    <row r="622" spans="1:13" hidden="1">
      <c r="A622" s="165" t="s">
        <v>985</v>
      </c>
      <c r="B622" s="165" t="s">
        <v>1095</v>
      </c>
      <c r="C622" s="165" t="s">
        <v>1096</v>
      </c>
      <c r="D622" s="165" t="s">
        <v>398</v>
      </c>
      <c r="E622" s="165" t="s">
        <v>405</v>
      </c>
      <c r="F622" s="165" t="s">
        <v>566</v>
      </c>
      <c r="G622" s="165" t="s">
        <v>400</v>
      </c>
      <c r="H622" s="166">
        <v>0</v>
      </c>
      <c r="I622" s="166">
        <v>0</v>
      </c>
      <c r="J622" s="166">
        <v>0</v>
      </c>
      <c r="K622" s="166">
        <v>0</v>
      </c>
      <c r="L622" s="166">
        <v>4</v>
      </c>
      <c r="M622" s="166">
        <v>1</v>
      </c>
    </row>
    <row r="623" spans="1:13" hidden="1">
      <c r="A623" s="165" t="s">
        <v>985</v>
      </c>
      <c r="B623" s="165" t="s">
        <v>1097</v>
      </c>
      <c r="C623" s="165" t="s">
        <v>1098</v>
      </c>
      <c r="D623" s="165" t="s">
        <v>398</v>
      </c>
      <c r="E623" s="165" t="s">
        <v>405</v>
      </c>
      <c r="F623" s="165" t="s">
        <v>566</v>
      </c>
      <c r="G623" s="165" t="s">
        <v>400</v>
      </c>
      <c r="H623" s="166">
        <v>0</v>
      </c>
      <c r="I623" s="166">
        <v>0</v>
      </c>
      <c r="J623" s="166">
        <v>0</v>
      </c>
      <c r="K623" s="166">
        <v>0</v>
      </c>
      <c r="L623" s="166">
        <v>8</v>
      </c>
      <c r="M623" s="166">
        <v>1</v>
      </c>
    </row>
    <row r="624" spans="1:13" hidden="1">
      <c r="A624" s="165" t="s">
        <v>985</v>
      </c>
      <c r="B624" s="165" t="s">
        <v>1099</v>
      </c>
      <c r="C624" s="165" t="s">
        <v>1100</v>
      </c>
      <c r="D624" s="165" t="s">
        <v>398</v>
      </c>
      <c r="E624" s="165" t="s">
        <v>405</v>
      </c>
      <c r="F624" s="165" t="s">
        <v>980</v>
      </c>
      <c r="G624" s="165" t="s">
        <v>400</v>
      </c>
      <c r="H624" s="166">
        <v>0</v>
      </c>
      <c r="I624" s="166">
        <v>0</v>
      </c>
      <c r="J624" s="166">
        <v>0</v>
      </c>
      <c r="K624" s="166">
        <v>0</v>
      </c>
      <c r="L624" s="166">
        <v>20</v>
      </c>
      <c r="M624" s="166">
        <v>2</v>
      </c>
    </row>
    <row r="625" spans="1:13" hidden="1">
      <c r="A625" s="165" t="s">
        <v>985</v>
      </c>
      <c r="B625" s="165" t="s">
        <v>1099</v>
      </c>
      <c r="C625" s="165" t="s">
        <v>1100</v>
      </c>
      <c r="D625" s="165" t="s">
        <v>398</v>
      </c>
      <c r="E625" s="165" t="s">
        <v>399</v>
      </c>
      <c r="F625" s="165" t="s">
        <v>980</v>
      </c>
      <c r="G625" s="165" t="s">
        <v>400</v>
      </c>
      <c r="H625" s="166">
        <v>0</v>
      </c>
      <c r="I625" s="166">
        <v>0</v>
      </c>
      <c r="J625" s="166">
        <v>0</v>
      </c>
      <c r="K625" s="166">
        <v>0</v>
      </c>
      <c r="L625" s="166">
        <v>140</v>
      </c>
      <c r="M625" s="166">
        <v>7</v>
      </c>
    </row>
    <row r="626" spans="1:13" hidden="1">
      <c r="A626" s="165" t="s">
        <v>985</v>
      </c>
      <c r="B626" s="165" t="s">
        <v>1569</v>
      </c>
      <c r="C626" s="165" t="s">
        <v>555</v>
      </c>
      <c r="D626" s="165" t="s">
        <v>398</v>
      </c>
      <c r="E626" s="165" t="s">
        <v>405</v>
      </c>
      <c r="F626" s="165" t="s">
        <v>1101</v>
      </c>
      <c r="G626" s="165" t="s">
        <v>400</v>
      </c>
      <c r="H626" s="166">
        <v>0</v>
      </c>
      <c r="I626" s="166">
        <v>0</v>
      </c>
      <c r="J626" s="166">
        <v>0</v>
      </c>
      <c r="K626" s="166">
        <v>0</v>
      </c>
      <c r="L626" s="166">
        <v>20</v>
      </c>
      <c r="M626" s="166">
        <v>1</v>
      </c>
    </row>
    <row r="627" spans="1:13" hidden="1">
      <c r="A627" s="165" t="s">
        <v>985</v>
      </c>
      <c r="B627" s="165" t="s">
        <v>1102</v>
      </c>
      <c r="C627" s="165" t="s">
        <v>555</v>
      </c>
      <c r="D627" s="165" t="s">
        <v>398</v>
      </c>
      <c r="E627" s="165" t="s">
        <v>405</v>
      </c>
      <c r="F627" s="165" t="s">
        <v>1101</v>
      </c>
      <c r="G627" s="165" t="s">
        <v>400</v>
      </c>
      <c r="H627" s="166">
        <v>0</v>
      </c>
      <c r="I627" s="166">
        <v>0</v>
      </c>
      <c r="J627" s="166">
        <v>0</v>
      </c>
      <c r="K627" s="166">
        <v>0</v>
      </c>
      <c r="L627" s="166">
        <v>12</v>
      </c>
      <c r="M627" s="166">
        <v>1</v>
      </c>
    </row>
    <row r="628" spans="1:13" hidden="1">
      <c r="A628" s="165" t="s">
        <v>985</v>
      </c>
      <c r="B628" s="165" t="s">
        <v>1102</v>
      </c>
      <c r="C628" s="165" t="s">
        <v>555</v>
      </c>
      <c r="D628" s="165" t="s">
        <v>398</v>
      </c>
      <c r="E628" s="165" t="s">
        <v>399</v>
      </c>
      <c r="F628" s="165" t="s">
        <v>1101</v>
      </c>
      <c r="G628" s="165" t="s">
        <v>400</v>
      </c>
      <c r="H628" s="166">
        <v>0</v>
      </c>
      <c r="I628" s="166">
        <v>0</v>
      </c>
      <c r="J628" s="166">
        <v>0</v>
      </c>
      <c r="K628" s="166">
        <v>0</v>
      </c>
      <c r="L628" s="166">
        <v>100</v>
      </c>
      <c r="M628" s="166">
        <v>5</v>
      </c>
    </row>
    <row r="629" spans="1:13" hidden="1">
      <c r="A629" s="165" t="s">
        <v>985</v>
      </c>
      <c r="B629" s="165" t="s">
        <v>1103</v>
      </c>
      <c r="C629" s="165" t="s">
        <v>555</v>
      </c>
      <c r="D629" s="165" t="s">
        <v>398</v>
      </c>
      <c r="E629" s="165" t="s">
        <v>399</v>
      </c>
      <c r="F629" s="165" t="s">
        <v>1101</v>
      </c>
      <c r="G629" s="165" t="s">
        <v>400</v>
      </c>
      <c r="H629" s="166">
        <v>0</v>
      </c>
      <c r="I629" s="166">
        <v>0</v>
      </c>
      <c r="J629" s="166">
        <v>0</v>
      </c>
      <c r="K629" s="166">
        <v>0</v>
      </c>
      <c r="L629" s="166">
        <v>180</v>
      </c>
      <c r="M629" s="166">
        <v>9</v>
      </c>
    </row>
    <row r="630" spans="1:13" hidden="1">
      <c r="A630" s="165" t="s">
        <v>985</v>
      </c>
      <c r="B630" s="165" t="s">
        <v>1104</v>
      </c>
      <c r="C630" s="165" t="s">
        <v>1037</v>
      </c>
      <c r="D630" s="165" t="s">
        <v>398</v>
      </c>
      <c r="E630" s="165" t="s">
        <v>405</v>
      </c>
      <c r="F630" s="165" t="s">
        <v>1105</v>
      </c>
      <c r="G630" s="165" t="s">
        <v>400</v>
      </c>
      <c r="H630" s="166">
        <v>0</v>
      </c>
      <c r="I630" s="166">
        <v>0</v>
      </c>
      <c r="J630" s="166">
        <v>0</v>
      </c>
      <c r="K630" s="166">
        <v>0</v>
      </c>
      <c r="L630" s="166">
        <v>42</v>
      </c>
      <c r="M630" s="166">
        <v>4</v>
      </c>
    </row>
    <row r="631" spans="1:13" hidden="1">
      <c r="A631" s="165" t="s">
        <v>985</v>
      </c>
      <c r="B631" s="165" t="s">
        <v>1106</v>
      </c>
      <c r="C631" s="165" t="s">
        <v>1082</v>
      </c>
      <c r="D631" s="165" t="s">
        <v>398</v>
      </c>
      <c r="E631" s="165" t="s">
        <v>405</v>
      </c>
      <c r="F631" s="165" t="s">
        <v>998</v>
      </c>
      <c r="G631" s="165" t="s">
        <v>400</v>
      </c>
      <c r="H631" s="166">
        <v>0</v>
      </c>
      <c r="I631" s="166">
        <v>0</v>
      </c>
      <c r="J631" s="166">
        <v>0</v>
      </c>
      <c r="K631" s="166">
        <v>0</v>
      </c>
      <c r="L631" s="166">
        <v>20</v>
      </c>
      <c r="M631" s="166">
        <v>1</v>
      </c>
    </row>
    <row r="632" spans="1:13" hidden="1">
      <c r="A632" s="165" t="s">
        <v>985</v>
      </c>
      <c r="B632" s="165" t="s">
        <v>1107</v>
      </c>
      <c r="C632" s="165" t="s">
        <v>1108</v>
      </c>
      <c r="D632" s="165" t="s">
        <v>398</v>
      </c>
      <c r="E632" s="165" t="s">
        <v>405</v>
      </c>
      <c r="F632" s="165" t="s">
        <v>566</v>
      </c>
      <c r="G632" s="165" t="s">
        <v>400</v>
      </c>
      <c r="H632" s="166">
        <v>0</v>
      </c>
      <c r="I632" s="166">
        <v>0</v>
      </c>
      <c r="J632" s="166">
        <v>0</v>
      </c>
      <c r="K632" s="166">
        <v>0</v>
      </c>
      <c r="L632" s="166">
        <v>126</v>
      </c>
      <c r="M632" s="166">
        <v>8</v>
      </c>
    </row>
    <row r="633" spans="1:13" hidden="1">
      <c r="A633" s="165" t="s">
        <v>985</v>
      </c>
      <c r="B633" s="165" t="s">
        <v>1109</v>
      </c>
      <c r="C633" s="165" t="s">
        <v>633</v>
      </c>
      <c r="D633" s="165" t="s">
        <v>398</v>
      </c>
      <c r="E633" s="165" t="s">
        <v>405</v>
      </c>
      <c r="F633" s="165" t="s">
        <v>699</v>
      </c>
      <c r="G633" s="165" t="s">
        <v>400</v>
      </c>
      <c r="H633" s="166">
        <v>0</v>
      </c>
      <c r="I633" s="166">
        <v>0</v>
      </c>
      <c r="J633" s="166">
        <v>0</v>
      </c>
      <c r="K633" s="166">
        <v>0</v>
      </c>
      <c r="L633" s="166">
        <v>14</v>
      </c>
      <c r="M633" s="166">
        <v>1</v>
      </c>
    </row>
    <row r="634" spans="1:13" hidden="1">
      <c r="A634" s="165" t="s">
        <v>985</v>
      </c>
      <c r="B634" s="165" t="s">
        <v>1110</v>
      </c>
      <c r="C634" s="165" t="s">
        <v>1043</v>
      </c>
      <c r="D634" s="165" t="s">
        <v>398</v>
      </c>
      <c r="E634" s="165" t="s">
        <v>405</v>
      </c>
      <c r="F634" s="165" t="s">
        <v>699</v>
      </c>
      <c r="G634" s="165" t="s">
        <v>400</v>
      </c>
      <c r="H634" s="166">
        <v>0</v>
      </c>
      <c r="I634" s="166">
        <v>0</v>
      </c>
      <c r="J634" s="166">
        <v>0</v>
      </c>
      <c r="K634" s="166">
        <v>0</v>
      </c>
      <c r="L634" s="166">
        <v>54</v>
      </c>
      <c r="M634" s="166">
        <v>3</v>
      </c>
    </row>
    <row r="635" spans="1:13" hidden="1">
      <c r="A635" s="165" t="s">
        <v>985</v>
      </c>
      <c r="B635" s="165" t="s">
        <v>1111</v>
      </c>
      <c r="C635" s="165" t="s">
        <v>1031</v>
      </c>
      <c r="D635" s="165" t="s">
        <v>398</v>
      </c>
      <c r="E635" s="165" t="s">
        <v>405</v>
      </c>
      <c r="F635" s="165" t="s">
        <v>566</v>
      </c>
      <c r="G635" s="165" t="s">
        <v>400</v>
      </c>
      <c r="H635" s="166">
        <v>0</v>
      </c>
      <c r="I635" s="166">
        <v>0</v>
      </c>
      <c r="J635" s="166">
        <v>0</v>
      </c>
      <c r="K635" s="166">
        <v>0</v>
      </c>
      <c r="L635" s="166">
        <v>16</v>
      </c>
      <c r="M635" s="166">
        <v>1</v>
      </c>
    </row>
    <row r="636" spans="1:13" hidden="1">
      <c r="A636" s="165" t="s">
        <v>985</v>
      </c>
      <c r="B636" s="165" t="s">
        <v>1112</v>
      </c>
      <c r="C636" s="165" t="s">
        <v>633</v>
      </c>
      <c r="D636" s="165" t="s">
        <v>398</v>
      </c>
      <c r="E636" s="165" t="s">
        <v>405</v>
      </c>
      <c r="F636" s="165" t="s">
        <v>998</v>
      </c>
      <c r="G636" s="165" t="s">
        <v>400</v>
      </c>
      <c r="H636" s="166">
        <v>0</v>
      </c>
      <c r="I636" s="166">
        <v>0</v>
      </c>
      <c r="J636" s="166">
        <v>0</v>
      </c>
      <c r="K636" s="166">
        <v>0</v>
      </c>
      <c r="L636" s="166">
        <v>12</v>
      </c>
      <c r="M636" s="166">
        <v>1</v>
      </c>
    </row>
    <row r="637" spans="1:13" hidden="1">
      <c r="A637" s="165" t="s">
        <v>985</v>
      </c>
      <c r="B637" s="165" t="s">
        <v>1113</v>
      </c>
      <c r="C637" s="165" t="s">
        <v>1077</v>
      </c>
      <c r="D637" s="165" t="s">
        <v>398</v>
      </c>
      <c r="E637" s="165" t="s">
        <v>405</v>
      </c>
      <c r="F637" s="165" t="s">
        <v>1114</v>
      </c>
      <c r="G637" s="165" t="s">
        <v>400</v>
      </c>
      <c r="H637" s="166">
        <v>0</v>
      </c>
      <c r="I637" s="166">
        <v>0</v>
      </c>
      <c r="J637" s="166">
        <v>0</v>
      </c>
      <c r="K637" s="166">
        <v>0</v>
      </c>
      <c r="L637" s="166">
        <v>80</v>
      </c>
      <c r="M637" s="166">
        <v>3</v>
      </c>
    </row>
    <row r="638" spans="1:13" hidden="1">
      <c r="A638" s="165" t="s">
        <v>412</v>
      </c>
      <c r="B638" s="165" t="s">
        <v>421</v>
      </c>
      <c r="C638" s="165" t="s">
        <v>406</v>
      </c>
      <c r="D638" s="165" t="s">
        <v>398</v>
      </c>
      <c r="E638" s="165" t="s">
        <v>399</v>
      </c>
      <c r="F638" s="165" t="s">
        <v>417</v>
      </c>
      <c r="G638" s="165" t="s">
        <v>400</v>
      </c>
      <c r="H638" s="166">
        <v>0</v>
      </c>
      <c r="I638" s="166">
        <v>0</v>
      </c>
      <c r="J638" s="166">
        <v>72</v>
      </c>
      <c r="K638" s="166">
        <v>3</v>
      </c>
      <c r="L638" s="166">
        <v>1248</v>
      </c>
      <c r="M638" s="166">
        <v>52</v>
      </c>
    </row>
    <row r="639" spans="1:13" hidden="1">
      <c r="A639" s="165" t="s">
        <v>412</v>
      </c>
      <c r="B639" s="165" t="s">
        <v>422</v>
      </c>
      <c r="C639" s="165" t="s">
        <v>406</v>
      </c>
      <c r="D639" s="165" t="s">
        <v>398</v>
      </c>
      <c r="E639" s="165" t="s">
        <v>399</v>
      </c>
      <c r="F639" s="165" t="s">
        <v>417</v>
      </c>
      <c r="G639" s="165" t="s">
        <v>400</v>
      </c>
      <c r="H639" s="166">
        <v>0</v>
      </c>
      <c r="I639" s="166">
        <v>0</v>
      </c>
      <c r="J639" s="166">
        <v>0</v>
      </c>
      <c r="K639" s="166">
        <v>0</v>
      </c>
      <c r="L639" s="166">
        <v>3648</v>
      </c>
      <c r="M639" s="166">
        <v>152</v>
      </c>
    </row>
    <row r="640" spans="1:13" hidden="1">
      <c r="A640" s="165" t="s">
        <v>734</v>
      </c>
      <c r="B640" s="165" t="s">
        <v>1548</v>
      </c>
      <c r="C640" s="165" t="s">
        <v>695</v>
      </c>
      <c r="D640" s="165" t="s">
        <v>398</v>
      </c>
      <c r="E640" s="165" t="s">
        <v>405</v>
      </c>
      <c r="F640" s="165" t="s">
        <v>1008</v>
      </c>
      <c r="G640" s="165" t="s">
        <v>400</v>
      </c>
      <c r="H640" s="166">
        <v>0</v>
      </c>
      <c r="I640" s="166">
        <v>0</v>
      </c>
      <c r="J640" s="166">
        <v>0</v>
      </c>
      <c r="K640" s="166">
        <v>0</v>
      </c>
      <c r="L640" s="166">
        <v>30</v>
      </c>
      <c r="M640" s="166">
        <v>1</v>
      </c>
    </row>
    <row r="641" spans="1:13" hidden="1">
      <c r="A641" s="165" t="s">
        <v>734</v>
      </c>
      <c r="B641" s="165" t="s">
        <v>1548</v>
      </c>
      <c r="C641" s="165" t="s">
        <v>695</v>
      </c>
      <c r="D641" s="165" t="s">
        <v>398</v>
      </c>
      <c r="E641" s="165" t="s">
        <v>399</v>
      </c>
      <c r="F641" s="165" t="s">
        <v>1008</v>
      </c>
      <c r="G641" s="165" t="s">
        <v>400</v>
      </c>
      <c r="H641" s="166">
        <v>0</v>
      </c>
      <c r="I641" s="166">
        <v>0</v>
      </c>
      <c r="J641" s="166">
        <v>210</v>
      </c>
      <c r="K641" s="166">
        <v>7</v>
      </c>
      <c r="L641" s="166">
        <v>8640</v>
      </c>
      <c r="M641" s="166">
        <v>288</v>
      </c>
    </row>
    <row r="642" spans="1:13" hidden="1">
      <c r="A642" s="165" t="s">
        <v>944</v>
      </c>
      <c r="B642" s="165" t="s">
        <v>1115</v>
      </c>
      <c r="C642" s="165" t="s">
        <v>945</v>
      </c>
      <c r="D642" s="165" t="s">
        <v>398</v>
      </c>
      <c r="E642" s="165" t="s">
        <v>405</v>
      </c>
      <c r="F642" s="165" t="s">
        <v>583</v>
      </c>
      <c r="G642" s="165" t="s">
        <v>400</v>
      </c>
      <c r="H642" s="166">
        <v>0</v>
      </c>
      <c r="I642" s="166">
        <v>0</v>
      </c>
      <c r="J642" s="166">
        <v>240</v>
      </c>
      <c r="K642" s="166">
        <v>8</v>
      </c>
      <c r="L642" s="166">
        <v>0</v>
      </c>
      <c r="M642" s="166">
        <v>0</v>
      </c>
    </row>
    <row r="643" spans="1:13" hidden="1">
      <c r="A643" s="165" t="s">
        <v>944</v>
      </c>
      <c r="B643" s="165" t="s">
        <v>1115</v>
      </c>
      <c r="C643" s="165" t="s">
        <v>945</v>
      </c>
      <c r="D643" s="165" t="s">
        <v>398</v>
      </c>
      <c r="E643" s="165" t="s">
        <v>399</v>
      </c>
      <c r="F643" s="165" t="s">
        <v>583</v>
      </c>
      <c r="G643" s="165" t="s">
        <v>400</v>
      </c>
      <c r="H643" s="166">
        <v>0</v>
      </c>
      <c r="I643" s="166">
        <v>0</v>
      </c>
      <c r="J643" s="166">
        <v>2910</v>
      </c>
      <c r="K643" s="166">
        <v>97</v>
      </c>
      <c r="L643" s="166">
        <v>1470</v>
      </c>
      <c r="M643" s="166">
        <v>49</v>
      </c>
    </row>
    <row r="644" spans="1:13" hidden="1">
      <c r="A644" s="165" t="s">
        <v>461</v>
      </c>
      <c r="B644" s="165" t="s">
        <v>1116</v>
      </c>
      <c r="C644" s="165" t="s">
        <v>463</v>
      </c>
      <c r="D644" s="165" t="s">
        <v>423</v>
      </c>
      <c r="E644" s="165" t="s">
        <v>399</v>
      </c>
      <c r="F644" s="165" t="s">
        <v>464</v>
      </c>
      <c r="G644" s="165" t="s">
        <v>400</v>
      </c>
      <c r="H644" s="166">
        <v>0</v>
      </c>
      <c r="I644" s="166">
        <v>0</v>
      </c>
      <c r="J644" s="166">
        <v>0</v>
      </c>
      <c r="K644" s="166">
        <v>0</v>
      </c>
      <c r="L644" s="166">
        <v>1242</v>
      </c>
      <c r="M644" s="166">
        <v>69</v>
      </c>
    </row>
    <row r="645" spans="1:13" hidden="1">
      <c r="A645" s="165" t="s">
        <v>465</v>
      </c>
      <c r="B645" s="165" t="s">
        <v>1117</v>
      </c>
      <c r="C645" s="165" t="s">
        <v>466</v>
      </c>
      <c r="D645" s="165" t="s">
        <v>423</v>
      </c>
      <c r="E645" s="165" t="s">
        <v>399</v>
      </c>
      <c r="F645" s="165" t="s">
        <v>1118</v>
      </c>
      <c r="G645" s="165" t="s">
        <v>400</v>
      </c>
      <c r="H645" s="166">
        <v>0</v>
      </c>
      <c r="I645" s="166">
        <v>0</v>
      </c>
      <c r="J645" s="166">
        <v>0</v>
      </c>
      <c r="K645" s="166">
        <v>0</v>
      </c>
      <c r="L645" s="166">
        <v>1523</v>
      </c>
      <c r="M645" s="166">
        <v>66</v>
      </c>
    </row>
    <row r="646" spans="1:13" hidden="1">
      <c r="A646" s="165" t="s">
        <v>488</v>
      </c>
      <c r="B646" s="165" t="s">
        <v>1119</v>
      </c>
      <c r="C646" s="165" t="s">
        <v>489</v>
      </c>
      <c r="D646" s="165" t="s">
        <v>423</v>
      </c>
      <c r="E646" s="165" t="s">
        <v>399</v>
      </c>
      <c r="F646" s="165" t="s">
        <v>408</v>
      </c>
      <c r="G646" s="165" t="s">
        <v>400</v>
      </c>
      <c r="H646" s="166">
        <v>0</v>
      </c>
      <c r="I646" s="166">
        <v>0</v>
      </c>
      <c r="J646" s="166">
        <v>0</v>
      </c>
      <c r="K646" s="166">
        <v>0</v>
      </c>
      <c r="L646" s="166">
        <v>2034</v>
      </c>
      <c r="M646" s="166">
        <v>81</v>
      </c>
    </row>
    <row r="647" spans="1:13" hidden="1">
      <c r="A647" s="165" t="s">
        <v>465</v>
      </c>
      <c r="B647" s="165" t="s">
        <v>1120</v>
      </c>
      <c r="C647" s="165" t="s">
        <v>466</v>
      </c>
      <c r="D647" s="165" t="s">
        <v>423</v>
      </c>
      <c r="E647" s="165" t="s">
        <v>399</v>
      </c>
      <c r="F647" s="165" t="s">
        <v>1118</v>
      </c>
      <c r="G647" s="165" t="s">
        <v>400</v>
      </c>
      <c r="H647" s="166">
        <v>0</v>
      </c>
      <c r="I647" s="166">
        <v>0</v>
      </c>
      <c r="J647" s="166">
        <v>0</v>
      </c>
      <c r="K647" s="166">
        <v>0</v>
      </c>
      <c r="L647" s="166">
        <v>2086</v>
      </c>
      <c r="M647" s="166">
        <v>99</v>
      </c>
    </row>
    <row r="648" spans="1:13" hidden="1">
      <c r="A648" s="165" t="s">
        <v>465</v>
      </c>
      <c r="B648" s="165" t="s">
        <v>1121</v>
      </c>
      <c r="C648" s="165" t="s">
        <v>466</v>
      </c>
      <c r="D648" s="165" t="s">
        <v>423</v>
      </c>
      <c r="E648" s="165" t="s">
        <v>399</v>
      </c>
      <c r="F648" s="165" t="s">
        <v>1122</v>
      </c>
      <c r="G648" s="165" t="s">
        <v>400</v>
      </c>
      <c r="H648" s="166">
        <v>0</v>
      </c>
      <c r="I648" s="166">
        <v>0</v>
      </c>
      <c r="J648" s="166">
        <v>0</v>
      </c>
      <c r="K648" s="166">
        <v>0</v>
      </c>
      <c r="L648" s="166">
        <v>1999</v>
      </c>
      <c r="M648" s="166">
        <v>94</v>
      </c>
    </row>
    <row r="649" spans="1:13" hidden="1">
      <c r="A649" s="165" t="s">
        <v>465</v>
      </c>
      <c r="B649" s="165" t="s">
        <v>1123</v>
      </c>
      <c r="C649" s="165" t="s">
        <v>466</v>
      </c>
      <c r="D649" s="165" t="s">
        <v>423</v>
      </c>
      <c r="E649" s="165" t="s">
        <v>399</v>
      </c>
      <c r="F649" s="165" t="s">
        <v>1124</v>
      </c>
      <c r="G649" s="165" t="s">
        <v>400</v>
      </c>
      <c r="H649" s="166">
        <v>0</v>
      </c>
      <c r="I649" s="166">
        <v>0</v>
      </c>
      <c r="J649" s="166">
        <v>0</v>
      </c>
      <c r="K649" s="166">
        <v>0</v>
      </c>
      <c r="L649" s="166">
        <v>1286</v>
      </c>
      <c r="M649" s="166">
        <v>56</v>
      </c>
    </row>
    <row r="650" spans="1:13" hidden="1">
      <c r="A650" s="165" t="s">
        <v>465</v>
      </c>
      <c r="B650" s="165" t="s">
        <v>1126</v>
      </c>
      <c r="C650" s="165" t="s">
        <v>466</v>
      </c>
      <c r="D650" s="165" t="s">
        <v>423</v>
      </c>
      <c r="E650" s="165" t="s">
        <v>399</v>
      </c>
      <c r="F650" s="165" t="s">
        <v>1127</v>
      </c>
      <c r="G650" s="165" t="s">
        <v>400</v>
      </c>
      <c r="H650" s="166">
        <v>0</v>
      </c>
      <c r="I650" s="166">
        <v>0</v>
      </c>
      <c r="J650" s="166">
        <v>0</v>
      </c>
      <c r="K650" s="166">
        <v>0</v>
      </c>
      <c r="L650" s="166">
        <v>2526</v>
      </c>
      <c r="M650" s="166">
        <v>110</v>
      </c>
    </row>
    <row r="651" spans="1:13" hidden="1">
      <c r="A651" s="165" t="s">
        <v>480</v>
      </c>
      <c r="B651" s="165" t="s">
        <v>1128</v>
      </c>
      <c r="C651" s="165" t="s">
        <v>481</v>
      </c>
      <c r="D651" s="165" t="s">
        <v>423</v>
      </c>
      <c r="E651" s="165" t="s">
        <v>399</v>
      </c>
      <c r="F651" s="165" t="s">
        <v>464</v>
      </c>
      <c r="G651" s="165" t="s">
        <v>400</v>
      </c>
      <c r="H651" s="166">
        <v>0</v>
      </c>
      <c r="I651" s="166">
        <v>0</v>
      </c>
      <c r="J651" s="166">
        <v>0</v>
      </c>
      <c r="K651" s="166">
        <v>0</v>
      </c>
      <c r="L651" s="166">
        <v>3587</v>
      </c>
      <c r="M651" s="166">
        <v>144</v>
      </c>
    </row>
    <row r="652" spans="1:13" hidden="1">
      <c r="A652" s="165" t="s">
        <v>488</v>
      </c>
      <c r="B652" s="165" t="s">
        <v>1129</v>
      </c>
      <c r="C652" s="165" t="s">
        <v>489</v>
      </c>
      <c r="D652" s="165" t="s">
        <v>423</v>
      </c>
      <c r="E652" s="165" t="s">
        <v>399</v>
      </c>
      <c r="F652" s="165" t="s">
        <v>408</v>
      </c>
      <c r="G652" s="165" t="s">
        <v>400</v>
      </c>
      <c r="H652" s="166">
        <v>0</v>
      </c>
      <c r="I652" s="166">
        <v>0</v>
      </c>
      <c r="J652" s="166">
        <v>0</v>
      </c>
      <c r="K652" s="166">
        <v>0</v>
      </c>
      <c r="L652" s="166">
        <v>2420</v>
      </c>
      <c r="M652" s="166">
        <v>98</v>
      </c>
    </row>
    <row r="653" spans="1:13" hidden="1">
      <c r="A653" s="165" t="s">
        <v>465</v>
      </c>
      <c r="B653" s="165" t="s">
        <v>1130</v>
      </c>
      <c r="C653" s="165" t="s">
        <v>466</v>
      </c>
      <c r="D653" s="165" t="s">
        <v>423</v>
      </c>
      <c r="E653" s="165" t="s">
        <v>399</v>
      </c>
      <c r="F653" s="165" t="s">
        <v>478</v>
      </c>
      <c r="G653" s="165" t="s">
        <v>400</v>
      </c>
      <c r="H653" s="166">
        <v>0</v>
      </c>
      <c r="I653" s="166">
        <v>0</v>
      </c>
      <c r="J653" s="166">
        <v>0</v>
      </c>
      <c r="K653" s="166">
        <v>0</v>
      </c>
      <c r="L653" s="166">
        <v>1167</v>
      </c>
      <c r="M653" s="166">
        <v>52</v>
      </c>
    </row>
    <row r="654" spans="1:13" hidden="1">
      <c r="A654" s="165" t="s">
        <v>480</v>
      </c>
      <c r="B654" s="165" t="s">
        <v>1131</v>
      </c>
      <c r="C654" s="165" t="s">
        <v>481</v>
      </c>
      <c r="D654" s="165" t="s">
        <v>423</v>
      </c>
      <c r="E654" s="165" t="s">
        <v>399</v>
      </c>
      <c r="F654" s="165" t="s">
        <v>502</v>
      </c>
      <c r="G654" s="165" t="s">
        <v>400</v>
      </c>
      <c r="H654" s="166">
        <v>0</v>
      </c>
      <c r="I654" s="166">
        <v>0</v>
      </c>
      <c r="J654" s="166">
        <v>0</v>
      </c>
      <c r="K654" s="166">
        <v>0</v>
      </c>
      <c r="L654" s="166">
        <v>3844</v>
      </c>
      <c r="M654" s="166">
        <v>164</v>
      </c>
    </row>
    <row r="655" spans="1:13" hidden="1">
      <c r="A655" s="165" t="s">
        <v>465</v>
      </c>
      <c r="B655" s="165" t="s">
        <v>1132</v>
      </c>
      <c r="C655" s="165" t="s">
        <v>466</v>
      </c>
      <c r="D655" s="165" t="s">
        <v>423</v>
      </c>
      <c r="E655" s="165" t="s">
        <v>399</v>
      </c>
      <c r="F655" s="165" t="s">
        <v>494</v>
      </c>
      <c r="G655" s="165" t="s">
        <v>400</v>
      </c>
      <c r="H655" s="166">
        <v>0</v>
      </c>
      <c r="I655" s="166">
        <v>0</v>
      </c>
      <c r="J655" s="166">
        <v>0</v>
      </c>
      <c r="K655" s="166">
        <v>0</v>
      </c>
      <c r="L655" s="166">
        <v>1228</v>
      </c>
      <c r="M655" s="166">
        <v>55</v>
      </c>
    </row>
    <row r="656" spans="1:13" hidden="1">
      <c r="A656" s="165" t="s">
        <v>465</v>
      </c>
      <c r="B656" s="165" t="s">
        <v>1133</v>
      </c>
      <c r="C656" s="165" t="s">
        <v>466</v>
      </c>
      <c r="D656" s="165" t="s">
        <v>423</v>
      </c>
      <c r="E656" s="165" t="s">
        <v>399</v>
      </c>
      <c r="F656" s="165" t="s">
        <v>494</v>
      </c>
      <c r="G656" s="165" t="s">
        <v>400</v>
      </c>
      <c r="H656" s="166">
        <v>0</v>
      </c>
      <c r="I656" s="166">
        <v>0</v>
      </c>
      <c r="J656" s="166">
        <v>0</v>
      </c>
      <c r="K656" s="166">
        <v>0</v>
      </c>
      <c r="L656" s="166">
        <v>1899</v>
      </c>
      <c r="M656" s="166">
        <v>79</v>
      </c>
    </row>
    <row r="657" spans="1:13" hidden="1">
      <c r="A657" s="165" t="s">
        <v>482</v>
      </c>
      <c r="B657" s="165" t="s">
        <v>1134</v>
      </c>
      <c r="C657" s="165" t="s">
        <v>483</v>
      </c>
      <c r="D657" s="165" t="s">
        <v>423</v>
      </c>
      <c r="E657" s="165" t="s">
        <v>399</v>
      </c>
      <c r="F657" s="165" t="s">
        <v>495</v>
      </c>
      <c r="G657" s="165" t="s">
        <v>400</v>
      </c>
      <c r="H657" s="166">
        <v>0</v>
      </c>
      <c r="I657" s="166">
        <v>0</v>
      </c>
      <c r="J657" s="166">
        <v>0</v>
      </c>
      <c r="K657" s="166">
        <v>0</v>
      </c>
      <c r="L657" s="166">
        <v>1017</v>
      </c>
      <c r="M657" s="166">
        <v>39</v>
      </c>
    </row>
    <row r="658" spans="1:13" hidden="1">
      <c r="A658" s="165" t="s">
        <v>491</v>
      </c>
      <c r="B658" s="165" t="s">
        <v>1269</v>
      </c>
      <c r="C658" s="165" t="s">
        <v>493</v>
      </c>
      <c r="D658" s="165" t="s">
        <v>423</v>
      </c>
      <c r="E658" s="165" t="s">
        <v>399</v>
      </c>
      <c r="F658" s="165" t="s">
        <v>494</v>
      </c>
      <c r="G658" s="165" t="s">
        <v>400</v>
      </c>
      <c r="H658" s="166">
        <v>0</v>
      </c>
      <c r="I658" s="166">
        <v>0</v>
      </c>
      <c r="J658" s="166">
        <v>0</v>
      </c>
      <c r="K658" s="166">
        <v>0</v>
      </c>
      <c r="L658" s="166">
        <v>1114</v>
      </c>
      <c r="M658" s="166">
        <v>49</v>
      </c>
    </row>
    <row r="659" spans="1:13" hidden="1">
      <c r="A659" s="165" t="s">
        <v>465</v>
      </c>
      <c r="B659" s="165" t="s">
        <v>1375</v>
      </c>
      <c r="C659" s="165" t="s">
        <v>466</v>
      </c>
      <c r="D659" s="165" t="s">
        <v>423</v>
      </c>
      <c r="E659" s="165" t="s">
        <v>399</v>
      </c>
      <c r="F659" s="165" t="s">
        <v>494</v>
      </c>
      <c r="G659" s="165" t="s">
        <v>400</v>
      </c>
      <c r="H659" s="166">
        <v>0</v>
      </c>
      <c r="I659" s="166">
        <v>0</v>
      </c>
      <c r="J659" s="166">
        <v>0</v>
      </c>
      <c r="K659" s="166">
        <v>0</v>
      </c>
      <c r="L659" s="166">
        <v>1707</v>
      </c>
      <c r="M659" s="166">
        <v>71</v>
      </c>
    </row>
    <row r="660" spans="1:13" hidden="1">
      <c r="A660" s="165" t="s">
        <v>465</v>
      </c>
      <c r="B660" s="165" t="s">
        <v>1485</v>
      </c>
      <c r="C660" s="165" t="s">
        <v>466</v>
      </c>
      <c r="D660" s="165" t="s">
        <v>423</v>
      </c>
      <c r="E660" s="165" t="s">
        <v>399</v>
      </c>
      <c r="F660" s="165" t="s">
        <v>500</v>
      </c>
      <c r="G660" s="165" t="s">
        <v>400</v>
      </c>
      <c r="H660" s="166">
        <v>0</v>
      </c>
      <c r="I660" s="166">
        <v>0</v>
      </c>
      <c r="J660" s="166">
        <v>0</v>
      </c>
      <c r="K660" s="166">
        <v>0</v>
      </c>
      <c r="L660" s="166">
        <v>2744</v>
      </c>
      <c r="M660" s="166">
        <v>119</v>
      </c>
    </row>
    <row r="661" spans="1:13" hidden="1">
      <c r="A661" s="165" t="s">
        <v>465</v>
      </c>
      <c r="B661" s="165" t="s">
        <v>1509</v>
      </c>
      <c r="C661" s="165" t="s">
        <v>466</v>
      </c>
      <c r="D661" s="165" t="s">
        <v>1125</v>
      </c>
      <c r="E661" s="165" t="s">
        <v>399</v>
      </c>
      <c r="F661" s="165" t="s">
        <v>500</v>
      </c>
      <c r="G661" s="165" t="s">
        <v>400</v>
      </c>
      <c r="H661" s="166">
        <v>0</v>
      </c>
      <c r="I661" s="166">
        <v>0</v>
      </c>
      <c r="J661" s="166">
        <v>0</v>
      </c>
      <c r="K661" s="166">
        <v>0</v>
      </c>
      <c r="L661" s="166">
        <v>1153</v>
      </c>
      <c r="M661" s="166">
        <v>50</v>
      </c>
    </row>
    <row r="662" spans="1:13" hidden="1">
      <c r="A662" s="165" t="s">
        <v>465</v>
      </c>
      <c r="B662" s="165" t="s">
        <v>1659</v>
      </c>
      <c r="C662" s="165" t="s">
        <v>466</v>
      </c>
      <c r="D662" s="165" t="s">
        <v>423</v>
      </c>
      <c r="E662" s="165" t="s">
        <v>399</v>
      </c>
      <c r="F662" s="165" t="s">
        <v>500</v>
      </c>
      <c r="G662" s="165" t="s">
        <v>400</v>
      </c>
      <c r="H662" s="166">
        <v>0</v>
      </c>
      <c r="I662" s="166">
        <v>0</v>
      </c>
      <c r="J662" s="166">
        <v>0</v>
      </c>
      <c r="K662" s="166">
        <v>0</v>
      </c>
      <c r="L662" s="166">
        <v>1165</v>
      </c>
      <c r="M662" s="166">
        <v>50</v>
      </c>
    </row>
    <row r="663" spans="1:13" hidden="1">
      <c r="A663" s="165" t="s">
        <v>465</v>
      </c>
      <c r="B663" s="165" t="s">
        <v>1943</v>
      </c>
      <c r="C663" s="165" t="s">
        <v>466</v>
      </c>
      <c r="D663" s="165" t="s">
        <v>423</v>
      </c>
      <c r="E663" s="165" t="s">
        <v>399</v>
      </c>
      <c r="F663" s="165" t="s">
        <v>500</v>
      </c>
      <c r="G663" s="165" t="s">
        <v>400</v>
      </c>
      <c r="H663" s="166">
        <v>2124</v>
      </c>
      <c r="I663" s="166">
        <v>91</v>
      </c>
      <c r="J663" s="166">
        <v>0</v>
      </c>
      <c r="K663" s="166">
        <v>0</v>
      </c>
      <c r="L663" s="166">
        <v>3266</v>
      </c>
      <c r="M663" s="166">
        <v>141</v>
      </c>
    </row>
    <row r="664" spans="1:13" hidden="1">
      <c r="A664" s="165" t="s">
        <v>465</v>
      </c>
      <c r="B664" s="165" t="s">
        <v>2167</v>
      </c>
      <c r="C664" s="165" t="s">
        <v>466</v>
      </c>
      <c r="D664" s="165" t="s">
        <v>1125</v>
      </c>
      <c r="E664" s="165" t="s">
        <v>399</v>
      </c>
      <c r="F664" s="165" t="s">
        <v>500</v>
      </c>
      <c r="G664" s="165" t="s">
        <v>400</v>
      </c>
      <c r="H664" s="166">
        <v>1313</v>
      </c>
      <c r="I664" s="166">
        <v>57</v>
      </c>
      <c r="J664" s="166">
        <v>0</v>
      </c>
      <c r="K664" s="166">
        <v>0</v>
      </c>
      <c r="L664" s="166">
        <v>1313</v>
      </c>
      <c r="M664" s="166">
        <v>57</v>
      </c>
    </row>
    <row r="665" spans="1:13" hidden="1">
      <c r="A665" s="165" t="s">
        <v>401</v>
      </c>
      <c r="B665" s="165" t="s">
        <v>2168</v>
      </c>
      <c r="C665" s="165" t="s">
        <v>2124</v>
      </c>
      <c r="D665" s="165" t="s">
        <v>423</v>
      </c>
      <c r="E665" s="165" t="s">
        <v>405</v>
      </c>
      <c r="F665" s="165" t="s">
        <v>727</v>
      </c>
      <c r="G665" s="165" t="s">
        <v>400</v>
      </c>
      <c r="H665" s="166">
        <v>96</v>
      </c>
      <c r="I665" s="166">
        <v>4</v>
      </c>
      <c r="J665" s="166">
        <v>0</v>
      </c>
      <c r="K665" s="166">
        <v>0</v>
      </c>
      <c r="L665" s="166">
        <v>96</v>
      </c>
      <c r="M665" s="166">
        <v>4</v>
      </c>
    </row>
    <row r="666" spans="1:13" hidden="1">
      <c r="A666" s="165" t="s">
        <v>401</v>
      </c>
      <c r="B666" s="165" t="s">
        <v>2168</v>
      </c>
      <c r="C666" s="165" t="s">
        <v>2124</v>
      </c>
      <c r="D666" s="165" t="s">
        <v>423</v>
      </c>
      <c r="E666" s="165" t="s">
        <v>399</v>
      </c>
      <c r="F666" s="165" t="s">
        <v>727</v>
      </c>
      <c r="G666" s="165" t="s">
        <v>400</v>
      </c>
      <c r="H666" s="166">
        <v>1241</v>
      </c>
      <c r="I666" s="166">
        <v>50</v>
      </c>
      <c r="J666" s="166">
        <v>0</v>
      </c>
      <c r="K666" s="166">
        <v>0</v>
      </c>
      <c r="L666" s="166">
        <v>1241</v>
      </c>
      <c r="M666" s="166">
        <v>50</v>
      </c>
    </row>
    <row r="667" spans="1:13" hidden="1">
      <c r="A667" s="165" t="s">
        <v>401</v>
      </c>
      <c r="B667" s="165" t="s">
        <v>2280</v>
      </c>
      <c r="C667" s="165" t="s">
        <v>2124</v>
      </c>
      <c r="D667" s="165" t="s">
        <v>1125</v>
      </c>
      <c r="E667" s="165" t="s">
        <v>399</v>
      </c>
      <c r="F667" s="165" t="s">
        <v>2125</v>
      </c>
      <c r="G667" s="165" t="s">
        <v>400</v>
      </c>
      <c r="H667" s="166">
        <v>301</v>
      </c>
      <c r="I667" s="166">
        <v>12</v>
      </c>
      <c r="J667" s="166">
        <v>0</v>
      </c>
      <c r="K667" s="166">
        <v>0</v>
      </c>
      <c r="L667" s="166">
        <v>301</v>
      </c>
      <c r="M667" s="166">
        <v>12</v>
      </c>
    </row>
    <row r="668" spans="1:13" hidden="1">
      <c r="A668" s="165" t="s">
        <v>523</v>
      </c>
      <c r="B668" s="165" t="s">
        <v>1135</v>
      </c>
      <c r="C668" s="165" t="s">
        <v>525</v>
      </c>
      <c r="D668" s="165" t="s">
        <v>423</v>
      </c>
      <c r="E668" s="165" t="s">
        <v>399</v>
      </c>
      <c r="F668" s="165" t="s">
        <v>568</v>
      </c>
      <c r="G668" s="165" t="s">
        <v>400</v>
      </c>
      <c r="H668" s="166">
        <v>0</v>
      </c>
      <c r="I668" s="166">
        <v>0</v>
      </c>
      <c r="J668" s="166">
        <v>0</v>
      </c>
      <c r="K668" s="166">
        <v>0</v>
      </c>
      <c r="L668" s="166">
        <v>1866</v>
      </c>
      <c r="M668" s="166">
        <v>66</v>
      </c>
    </row>
    <row r="669" spans="1:13" hidden="1">
      <c r="A669" s="165" t="s">
        <v>542</v>
      </c>
      <c r="B669" s="165" t="s">
        <v>1136</v>
      </c>
      <c r="C669" s="165" t="s">
        <v>1137</v>
      </c>
      <c r="D669" s="165" t="s">
        <v>423</v>
      </c>
      <c r="E669" s="165" t="s">
        <v>399</v>
      </c>
      <c r="F669" s="165" t="s">
        <v>797</v>
      </c>
      <c r="G669" s="165" t="s">
        <v>400</v>
      </c>
      <c r="H669" s="166">
        <v>0</v>
      </c>
      <c r="I669" s="166">
        <v>0</v>
      </c>
      <c r="J669" s="166">
        <v>0</v>
      </c>
      <c r="K669" s="166">
        <v>0</v>
      </c>
      <c r="L669" s="166">
        <v>1261</v>
      </c>
      <c r="M669" s="166">
        <v>46</v>
      </c>
    </row>
    <row r="670" spans="1:13" hidden="1">
      <c r="A670" s="165" t="s">
        <v>523</v>
      </c>
      <c r="B670" s="165" t="s">
        <v>1138</v>
      </c>
      <c r="C670" s="165" t="s">
        <v>525</v>
      </c>
      <c r="D670" s="165" t="s">
        <v>423</v>
      </c>
      <c r="E670" s="165" t="s">
        <v>399</v>
      </c>
      <c r="F670" s="165" t="s">
        <v>570</v>
      </c>
      <c r="G670" s="165" t="s">
        <v>400</v>
      </c>
      <c r="H670" s="166">
        <v>0</v>
      </c>
      <c r="I670" s="166">
        <v>0</v>
      </c>
      <c r="J670" s="166">
        <v>0</v>
      </c>
      <c r="K670" s="166">
        <v>0</v>
      </c>
      <c r="L670" s="166">
        <v>1598</v>
      </c>
      <c r="M670" s="166">
        <v>57</v>
      </c>
    </row>
    <row r="671" spans="1:13" hidden="1">
      <c r="A671" s="165" t="s">
        <v>534</v>
      </c>
      <c r="B671" s="165" t="s">
        <v>1139</v>
      </c>
      <c r="C671" s="165" t="s">
        <v>535</v>
      </c>
      <c r="D671" s="165" t="s">
        <v>423</v>
      </c>
      <c r="E671" s="165" t="s">
        <v>399</v>
      </c>
      <c r="F671" s="165" t="s">
        <v>576</v>
      </c>
      <c r="G671" s="165" t="s">
        <v>400</v>
      </c>
      <c r="H671" s="166">
        <v>0</v>
      </c>
      <c r="I671" s="166">
        <v>0</v>
      </c>
      <c r="J671" s="166">
        <v>0</v>
      </c>
      <c r="K671" s="166">
        <v>0</v>
      </c>
      <c r="L671" s="166">
        <v>1130</v>
      </c>
      <c r="M671" s="166">
        <v>45</v>
      </c>
    </row>
    <row r="672" spans="1:13" hidden="1">
      <c r="A672" s="165" t="s">
        <v>523</v>
      </c>
      <c r="B672" s="165" t="s">
        <v>1140</v>
      </c>
      <c r="C672" s="165" t="s">
        <v>525</v>
      </c>
      <c r="D672" s="165" t="s">
        <v>423</v>
      </c>
      <c r="E672" s="165" t="s">
        <v>399</v>
      </c>
      <c r="F672" s="165" t="s">
        <v>526</v>
      </c>
      <c r="G672" s="165" t="s">
        <v>400</v>
      </c>
      <c r="H672" s="166">
        <v>0</v>
      </c>
      <c r="I672" s="166">
        <v>0</v>
      </c>
      <c r="J672" s="166">
        <v>0</v>
      </c>
      <c r="K672" s="166">
        <v>0</v>
      </c>
      <c r="L672" s="166">
        <v>2441</v>
      </c>
      <c r="M672" s="166">
        <v>89</v>
      </c>
    </row>
    <row r="673" spans="1:13" hidden="1">
      <c r="A673" s="165" t="s">
        <v>534</v>
      </c>
      <c r="B673" s="165" t="s">
        <v>1141</v>
      </c>
      <c r="C673" s="165" t="s">
        <v>535</v>
      </c>
      <c r="D673" s="165" t="s">
        <v>423</v>
      </c>
      <c r="E673" s="165" t="s">
        <v>399</v>
      </c>
      <c r="F673" s="165" t="s">
        <v>576</v>
      </c>
      <c r="G673" s="165" t="s">
        <v>400</v>
      </c>
      <c r="H673" s="166">
        <v>0</v>
      </c>
      <c r="I673" s="166">
        <v>0</v>
      </c>
      <c r="J673" s="166">
        <v>0</v>
      </c>
      <c r="K673" s="166">
        <v>0</v>
      </c>
      <c r="L673" s="166">
        <v>1210</v>
      </c>
      <c r="M673" s="166">
        <v>48</v>
      </c>
    </row>
    <row r="674" spans="1:13" hidden="1">
      <c r="A674" s="165" t="s">
        <v>557</v>
      </c>
      <c r="B674" s="165" t="s">
        <v>1142</v>
      </c>
      <c r="C674" s="165" t="s">
        <v>558</v>
      </c>
      <c r="D674" s="165" t="s">
        <v>423</v>
      </c>
      <c r="E674" s="165" t="s">
        <v>399</v>
      </c>
      <c r="F674" s="165" t="s">
        <v>526</v>
      </c>
      <c r="G674" s="165" t="s">
        <v>400</v>
      </c>
      <c r="H674" s="166">
        <v>0</v>
      </c>
      <c r="I674" s="166">
        <v>0</v>
      </c>
      <c r="J674" s="166">
        <v>0</v>
      </c>
      <c r="K674" s="166">
        <v>0</v>
      </c>
      <c r="L674" s="166">
        <v>3585</v>
      </c>
      <c r="M674" s="166">
        <v>136</v>
      </c>
    </row>
    <row r="675" spans="1:13" hidden="1">
      <c r="A675" s="165" t="s">
        <v>523</v>
      </c>
      <c r="B675" s="165" t="s">
        <v>1143</v>
      </c>
      <c r="C675" s="165" t="s">
        <v>525</v>
      </c>
      <c r="D675" s="165" t="s">
        <v>423</v>
      </c>
      <c r="E675" s="165" t="s">
        <v>399</v>
      </c>
      <c r="F675" s="165" t="s">
        <v>589</v>
      </c>
      <c r="G675" s="165" t="s">
        <v>400</v>
      </c>
      <c r="H675" s="166">
        <v>0</v>
      </c>
      <c r="I675" s="166">
        <v>0</v>
      </c>
      <c r="J675" s="166">
        <v>0</v>
      </c>
      <c r="K675" s="166">
        <v>0</v>
      </c>
      <c r="L675" s="166">
        <v>2213</v>
      </c>
      <c r="M675" s="166">
        <v>79</v>
      </c>
    </row>
    <row r="676" spans="1:13" hidden="1">
      <c r="A676" s="165" t="s">
        <v>523</v>
      </c>
      <c r="B676" s="165" t="s">
        <v>1144</v>
      </c>
      <c r="C676" s="165" t="s">
        <v>525</v>
      </c>
      <c r="D676" s="165" t="s">
        <v>423</v>
      </c>
      <c r="E676" s="165" t="s">
        <v>399</v>
      </c>
      <c r="F676" s="165" t="s">
        <v>526</v>
      </c>
      <c r="G676" s="165" t="s">
        <v>400</v>
      </c>
      <c r="H676" s="166">
        <v>1</v>
      </c>
      <c r="I676" s="166">
        <v>0</v>
      </c>
      <c r="J676" s="166">
        <v>0</v>
      </c>
      <c r="K676" s="166">
        <v>0</v>
      </c>
      <c r="L676" s="166">
        <v>1824</v>
      </c>
      <c r="M676" s="166">
        <v>65</v>
      </c>
    </row>
    <row r="677" spans="1:13" hidden="1">
      <c r="A677" s="165" t="s">
        <v>557</v>
      </c>
      <c r="B677" s="165" t="s">
        <v>1145</v>
      </c>
      <c r="C677" s="165" t="s">
        <v>558</v>
      </c>
      <c r="D677" s="165" t="s">
        <v>423</v>
      </c>
      <c r="E677" s="165" t="s">
        <v>399</v>
      </c>
      <c r="F677" s="165" t="s">
        <v>596</v>
      </c>
      <c r="G677" s="165" t="s">
        <v>400</v>
      </c>
      <c r="H677" s="166">
        <v>0</v>
      </c>
      <c r="I677" s="166">
        <v>0</v>
      </c>
      <c r="J677" s="166">
        <v>0</v>
      </c>
      <c r="K677" s="166">
        <v>0</v>
      </c>
      <c r="L677" s="166">
        <v>4252</v>
      </c>
      <c r="M677" s="166">
        <v>153</v>
      </c>
    </row>
    <row r="678" spans="1:13" hidden="1">
      <c r="A678" s="165" t="s">
        <v>542</v>
      </c>
      <c r="B678" s="165" t="s">
        <v>1146</v>
      </c>
      <c r="C678" s="165" t="s">
        <v>543</v>
      </c>
      <c r="D678" s="165" t="s">
        <v>423</v>
      </c>
      <c r="E678" s="165" t="s">
        <v>399</v>
      </c>
      <c r="F678" s="165" t="s">
        <v>544</v>
      </c>
      <c r="G678" s="165" t="s">
        <v>400</v>
      </c>
      <c r="H678" s="166">
        <v>0</v>
      </c>
      <c r="I678" s="166">
        <v>0</v>
      </c>
      <c r="J678" s="166">
        <v>0</v>
      </c>
      <c r="K678" s="166">
        <v>0</v>
      </c>
      <c r="L678" s="166">
        <v>1361</v>
      </c>
      <c r="M678" s="166">
        <v>48</v>
      </c>
    </row>
    <row r="679" spans="1:13" hidden="1">
      <c r="A679" s="165" t="s">
        <v>523</v>
      </c>
      <c r="B679" s="165" t="s">
        <v>1147</v>
      </c>
      <c r="C679" s="165" t="s">
        <v>525</v>
      </c>
      <c r="D679" s="165" t="s">
        <v>423</v>
      </c>
      <c r="E679" s="165" t="s">
        <v>399</v>
      </c>
      <c r="F679" s="165" t="s">
        <v>599</v>
      </c>
      <c r="G679" s="165" t="s">
        <v>400</v>
      </c>
      <c r="H679" s="166">
        <v>0</v>
      </c>
      <c r="I679" s="166">
        <v>0</v>
      </c>
      <c r="J679" s="166">
        <v>0</v>
      </c>
      <c r="K679" s="166">
        <v>0</v>
      </c>
      <c r="L679" s="166">
        <v>1018</v>
      </c>
      <c r="M679" s="166">
        <v>36</v>
      </c>
    </row>
    <row r="680" spans="1:13" hidden="1">
      <c r="A680" s="165" t="s">
        <v>609</v>
      </c>
      <c r="B680" s="165" t="s">
        <v>1148</v>
      </c>
      <c r="C680" s="165" t="s">
        <v>611</v>
      </c>
      <c r="D680" s="165" t="s">
        <v>423</v>
      </c>
      <c r="E680" s="165" t="s">
        <v>399</v>
      </c>
      <c r="F680" s="165" t="s">
        <v>494</v>
      </c>
      <c r="G680" s="165" t="s">
        <v>400</v>
      </c>
      <c r="H680" s="166">
        <v>0</v>
      </c>
      <c r="I680" s="166">
        <v>0</v>
      </c>
      <c r="J680" s="166">
        <v>501</v>
      </c>
      <c r="K680" s="166">
        <v>24</v>
      </c>
      <c r="L680" s="166">
        <v>0</v>
      </c>
      <c r="M680" s="166">
        <v>0</v>
      </c>
    </row>
    <row r="681" spans="1:13" hidden="1">
      <c r="A681" s="165" t="s">
        <v>542</v>
      </c>
      <c r="B681" s="165" t="s">
        <v>1149</v>
      </c>
      <c r="C681" s="165" t="s">
        <v>543</v>
      </c>
      <c r="D681" s="165" t="s">
        <v>423</v>
      </c>
      <c r="E681" s="165" t="s">
        <v>399</v>
      </c>
      <c r="F681" s="165" t="s">
        <v>544</v>
      </c>
      <c r="G681" s="165" t="s">
        <v>400</v>
      </c>
      <c r="H681" s="166">
        <v>0</v>
      </c>
      <c r="I681" s="166">
        <v>0</v>
      </c>
      <c r="J681" s="166">
        <v>0</v>
      </c>
      <c r="K681" s="166">
        <v>0</v>
      </c>
      <c r="L681" s="166">
        <v>2633</v>
      </c>
      <c r="M681" s="166">
        <v>93</v>
      </c>
    </row>
    <row r="682" spans="1:13" hidden="1">
      <c r="A682" s="165" t="s">
        <v>523</v>
      </c>
      <c r="B682" s="165" t="s">
        <v>1150</v>
      </c>
      <c r="C682" s="165" t="s">
        <v>525</v>
      </c>
      <c r="D682" s="165" t="s">
        <v>423</v>
      </c>
      <c r="E682" s="165" t="s">
        <v>399</v>
      </c>
      <c r="F682" s="165" t="s">
        <v>526</v>
      </c>
      <c r="G682" s="165" t="s">
        <v>400</v>
      </c>
      <c r="H682" s="166">
        <v>0</v>
      </c>
      <c r="I682" s="166">
        <v>0</v>
      </c>
      <c r="J682" s="166">
        <v>0</v>
      </c>
      <c r="K682" s="166">
        <v>0</v>
      </c>
      <c r="L682" s="166">
        <v>2516</v>
      </c>
      <c r="M682" s="166">
        <v>89</v>
      </c>
    </row>
    <row r="683" spans="1:13" hidden="1">
      <c r="A683" s="165" t="s">
        <v>600</v>
      </c>
      <c r="B683" s="165" t="s">
        <v>1151</v>
      </c>
      <c r="C683" s="165" t="s">
        <v>1152</v>
      </c>
      <c r="D683" s="165" t="s">
        <v>423</v>
      </c>
      <c r="E683" s="165" t="s">
        <v>399</v>
      </c>
      <c r="F683" s="165" t="s">
        <v>1153</v>
      </c>
      <c r="G683" s="165" t="s">
        <v>400</v>
      </c>
      <c r="H683" s="166">
        <v>0</v>
      </c>
      <c r="I683" s="166">
        <v>0</v>
      </c>
      <c r="J683" s="166">
        <v>0</v>
      </c>
      <c r="K683" s="166">
        <v>0</v>
      </c>
      <c r="L683" s="166">
        <v>3724</v>
      </c>
      <c r="M683" s="166">
        <v>138</v>
      </c>
    </row>
    <row r="684" spans="1:13" hidden="1">
      <c r="A684" s="165" t="s">
        <v>618</v>
      </c>
      <c r="B684" s="165" t="s">
        <v>1154</v>
      </c>
      <c r="C684" s="165" t="s">
        <v>620</v>
      </c>
      <c r="D684" s="165" t="s">
        <v>423</v>
      </c>
      <c r="E684" s="165" t="s">
        <v>399</v>
      </c>
      <c r="F684" s="165" t="s">
        <v>621</v>
      </c>
      <c r="G684" s="165" t="s">
        <v>400</v>
      </c>
      <c r="H684" s="166">
        <v>0</v>
      </c>
      <c r="I684" s="166">
        <v>0</v>
      </c>
      <c r="J684" s="166">
        <v>0</v>
      </c>
      <c r="K684" s="166">
        <v>0</v>
      </c>
      <c r="L684" s="166">
        <v>7432</v>
      </c>
      <c r="M684" s="166">
        <v>281</v>
      </c>
    </row>
    <row r="685" spans="1:13" hidden="1">
      <c r="A685" s="165" t="s">
        <v>542</v>
      </c>
      <c r="B685" s="165" t="s">
        <v>1155</v>
      </c>
      <c r="C685" s="165" t="s">
        <v>543</v>
      </c>
      <c r="D685" s="165" t="s">
        <v>423</v>
      </c>
      <c r="E685" s="165" t="s">
        <v>399</v>
      </c>
      <c r="F685" s="165" t="s">
        <v>544</v>
      </c>
      <c r="G685" s="165" t="s">
        <v>400</v>
      </c>
      <c r="H685" s="166">
        <v>0</v>
      </c>
      <c r="I685" s="166">
        <v>0</v>
      </c>
      <c r="J685" s="166">
        <v>0</v>
      </c>
      <c r="K685" s="166">
        <v>0</v>
      </c>
      <c r="L685" s="166">
        <v>1565</v>
      </c>
      <c r="M685" s="166">
        <v>56</v>
      </c>
    </row>
    <row r="686" spans="1:13" hidden="1">
      <c r="A686" s="165" t="s">
        <v>523</v>
      </c>
      <c r="B686" s="165" t="s">
        <v>1156</v>
      </c>
      <c r="C686" s="165" t="s">
        <v>525</v>
      </c>
      <c r="D686" s="165" t="s">
        <v>423</v>
      </c>
      <c r="E686" s="165" t="s">
        <v>399</v>
      </c>
      <c r="F686" s="165" t="s">
        <v>599</v>
      </c>
      <c r="G686" s="165" t="s">
        <v>400</v>
      </c>
      <c r="H686" s="166">
        <v>0</v>
      </c>
      <c r="I686" s="166">
        <v>0</v>
      </c>
      <c r="J686" s="166">
        <v>0</v>
      </c>
      <c r="K686" s="166">
        <v>0</v>
      </c>
      <c r="L686" s="166">
        <v>1345</v>
      </c>
      <c r="M686" s="166">
        <v>50</v>
      </c>
    </row>
    <row r="687" spans="1:13" hidden="1">
      <c r="A687" s="165" t="s">
        <v>519</v>
      </c>
      <c r="B687" s="165" t="s">
        <v>1157</v>
      </c>
      <c r="C687" s="165" t="s">
        <v>521</v>
      </c>
      <c r="D687" s="165" t="s">
        <v>423</v>
      </c>
      <c r="E687" s="165" t="s">
        <v>399</v>
      </c>
      <c r="F687" s="165" t="s">
        <v>592</v>
      </c>
      <c r="G687" s="165" t="s">
        <v>400</v>
      </c>
      <c r="H687" s="166">
        <v>0</v>
      </c>
      <c r="I687" s="166">
        <v>0</v>
      </c>
      <c r="J687" s="166">
        <v>0</v>
      </c>
      <c r="K687" s="166">
        <v>0</v>
      </c>
      <c r="L687" s="166">
        <v>2338</v>
      </c>
      <c r="M687" s="166">
        <v>87</v>
      </c>
    </row>
    <row r="688" spans="1:13" hidden="1">
      <c r="A688" s="165" t="s">
        <v>523</v>
      </c>
      <c r="B688" s="165" t="s">
        <v>1158</v>
      </c>
      <c r="C688" s="165" t="s">
        <v>525</v>
      </c>
      <c r="D688" s="165" t="s">
        <v>423</v>
      </c>
      <c r="E688" s="165" t="s">
        <v>399</v>
      </c>
      <c r="F688" s="165" t="s">
        <v>526</v>
      </c>
      <c r="G688" s="165" t="s">
        <v>400</v>
      </c>
      <c r="H688" s="166">
        <v>0</v>
      </c>
      <c r="I688" s="166">
        <v>0</v>
      </c>
      <c r="J688" s="166">
        <v>0</v>
      </c>
      <c r="K688" s="166">
        <v>0</v>
      </c>
      <c r="L688" s="166">
        <v>1015</v>
      </c>
      <c r="M688" s="166">
        <v>37</v>
      </c>
    </row>
    <row r="689" spans="1:13" hidden="1">
      <c r="A689" s="165" t="s">
        <v>523</v>
      </c>
      <c r="B689" s="165" t="s">
        <v>1159</v>
      </c>
      <c r="C689" s="165" t="s">
        <v>525</v>
      </c>
      <c r="D689" s="165" t="s">
        <v>423</v>
      </c>
      <c r="E689" s="165" t="s">
        <v>399</v>
      </c>
      <c r="F689" s="165" t="s">
        <v>526</v>
      </c>
      <c r="G689" s="165" t="s">
        <v>400</v>
      </c>
      <c r="H689" s="166">
        <v>0</v>
      </c>
      <c r="I689" s="166">
        <v>0</v>
      </c>
      <c r="J689" s="166">
        <v>0</v>
      </c>
      <c r="K689" s="166">
        <v>0</v>
      </c>
      <c r="L689" s="166">
        <v>2391</v>
      </c>
      <c r="M689" s="166">
        <v>87</v>
      </c>
    </row>
    <row r="690" spans="1:13" hidden="1">
      <c r="A690" s="165" t="s">
        <v>534</v>
      </c>
      <c r="B690" s="165" t="s">
        <v>1160</v>
      </c>
      <c r="C690" s="165" t="s">
        <v>535</v>
      </c>
      <c r="D690" s="165" t="s">
        <v>423</v>
      </c>
      <c r="E690" s="165" t="s">
        <v>399</v>
      </c>
      <c r="F690" s="165" t="s">
        <v>638</v>
      </c>
      <c r="G690" s="165" t="s">
        <v>400</v>
      </c>
      <c r="H690" s="166">
        <v>0</v>
      </c>
      <c r="I690" s="166">
        <v>0</v>
      </c>
      <c r="J690" s="166">
        <v>0</v>
      </c>
      <c r="K690" s="166">
        <v>0</v>
      </c>
      <c r="L690" s="166">
        <v>2026</v>
      </c>
      <c r="M690" s="166">
        <v>75</v>
      </c>
    </row>
    <row r="691" spans="1:13" hidden="1">
      <c r="A691" s="165" t="s">
        <v>651</v>
      </c>
      <c r="B691" s="165" t="s">
        <v>1161</v>
      </c>
      <c r="C691" s="165" t="s">
        <v>652</v>
      </c>
      <c r="D691" s="165" t="s">
        <v>423</v>
      </c>
      <c r="E691" s="165" t="s">
        <v>399</v>
      </c>
      <c r="F691" s="165" t="s">
        <v>653</v>
      </c>
      <c r="G691" s="165" t="s">
        <v>400</v>
      </c>
      <c r="H691" s="166">
        <v>0</v>
      </c>
      <c r="I691" s="166">
        <v>0</v>
      </c>
      <c r="J691" s="166">
        <v>0</v>
      </c>
      <c r="K691" s="166">
        <v>0</v>
      </c>
      <c r="L691" s="166">
        <v>1488</v>
      </c>
      <c r="M691" s="166">
        <v>64</v>
      </c>
    </row>
    <row r="692" spans="1:13" hidden="1">
      <c r="A692" s="165" t="s">
        <v>655</v>
      </c>
      <c r="B692" s="165" t="s">
        <v>1162</v>
      </c>
      <c r="C692" s="165" t="s">
        <v>657</v>
      </c>
      <c r="D692" s="165" t="s">
        <v>423</v>
      </c>
      <c r="E692" s="165" t="s">
        <v>399</v>
      </c>
      <c r="F692" s="165" t="s">
        <v>658</v>
      </c>
      <c r="G692" s="165" t="s">
        <v>400</v>
      </c>
      <c r="H692" s="166">
        <v>0</v>
      </c>
      <c r="I692" s="166">
        <v>0</v>
      </c>
      <c r="J692" s="166">
        <v>0</v>
      </c>
      <c r="K692" s="166">
        <v>0</v>
      </c>
      <c r="L692" s="166">
        <v>1148</v>
      </c>
      <c r="M692" s="166">
        <v>42</v>
      </c>
    </row>
    <row r="693" spans="1:13" hidden="1">
      <c r="A693" s="165" t="s">
        <v>647</v>
      </c>
      <c r="B693" s="165" t="s">
        <v>1163</v>
      </c>
      <c r="C693" s="165" t="s">
        <v>649</v>
      </c>
      <c r="D693" s="165" t="s">
        <v>423</v>
      </c>
      <c r="E693" s="165" t="s">
        <v>399</v>
      </c>
      <c r="F693" s="165" t="s">
        <v>659</v>
      </c>
      <c r="G693" s="165" t="s">
        <v>400</v>
      </c>
      <c r="H693" s="166">
        <v>0</v>
      </c>
      <c r="I693" s="166">
        <v>0</v>
      </c>
      <c r="J693" s="166">
        <v>0</v>
      </c>
      <c r="K693" s="166">
        <v>0</v>
      </c>
      <c r="L693" s="166">
        <v>3444</v>
      </c>
      <c r="M693" s="166">
        <v>122</v>
      </c>
    </row>
    <row r="694" spans="1:13" hidden="1">
      <c r="A694" s="165" t="s">
        <v>523</v>
      </c>
      <c r="B694" s="165" t="s">
        <v>1713</v>
      </c>
      <c r="C694" s="165" t="s">
        <v>525</v>
      </c>
      <c r="D694" s="165" t="s">
        <v>423</v>
      </c>
      <c r="E694" s="165" t="s">
        <v>399</v>
      </c>
      <c r="F694" s="165" t="s">
        <v>526</v>
      </c>
      <c r="G694" s="165" t="s">
        <v>400</v>
      </c>
      <c r="H694" s="166">
        <v>0</v>
      </c>
      <c r="I694" s="166">
        <v>0</v>
      </c>
      <c r="J694" s="166">
        <v>0</v>
      </c>
      <c r="K694" s="166">
        <v>0</v>
      </c>
      <c r="L694" s="166">
        <v>1037</v>
      </c>
      <c r="M694" s="166">
        <v>43</v>
      </c>
    </row>
    <row r="695" spans="1:13" hidden="1">
      <c r="A695" s="165" t="s">
        <v>523</v>
      </c>
      <c r="B695" s="165" t="s">
        <v>1714</v>
      </c>
      <c r="C695" s="165" t="s">
        <v>525</v>
      </c>
      <c r="D695" s="165" t="s">
        <v>1125</v>
      </c>
      <c r="E695" s="165" t="s">
        <v>399</v>
      </c>
      <c r="F695" s="165" t="s">
        <v>526</v>
      </c>
      <c r="G695" s="165" t="s">
        <v>400</v>
      </c>
      <c r="H695" s="166">
        <v>0</v>
      </c>
      <c r="I695" s="166">
        <v>0</v>
      </c>
      <c r="J695" s="166">
        <v>357</v>
      </c>
      <c r="K695" s="166">
        <v>13</v>
      </c>
      <c r="L695" s="166">
        <v>0</v>
      </c>
      <c r="M695" s="166">
        <v>0</v>
      </c>
    </row>
    <row r="696" spans="1:13" hidden="1">
      <c r="A696" s="165" t="s">
        <v>529</v>
      </c>
      <c r="B696" s="165" t="s">
        <v>1715</v>
      </c>
      <c r="C696" s="165" t="s">
        <v>530</v>
      </c>
      <c r="D696" s="165" t="s">
        <v>1125</v>
      </c>
      <c r="E696" s="165" t="s">
        <v>405</v>
      </c>
      <c r="F696" s="165" t="s">
        <v>409</v>
      </c>
      <c r="G696" s="165" t="s">
        <v>400</v>
      </c>
      <c r="H696" s="166">
        <v>0</v>
      </c>
      <c r="I696" s="166">
        <v>0</v>
      </c>
      <c r="J696" s="166">
        <v>0</v>
      </c>
      <c r="K696" s="166">
        <v>0</v>
      </c>
      <c r="L696" s="166">
        <v>24</v>
      </c>
      <c r="M696" s="166">
        <v>1</v>
      </c>
    </row>
    <row r="697" spans="1:13" hidden="1">
      <c r="A697" s="165" t="s">
        <v>529</v>
      </c>
      <c r="B697" s="165" t="s">
        <v>1715</v>
      </c>
      <c r="C697" s="165" t="s">
        <v>530</v>
      </c>
      <c r="D697" s="165" t="s">
        <v>1125</v>
      </c>
      <c r="E697" s="165" t="s">
        <v>399</v>
      </c>
      <c r="F697" s="165" t="s">
        <v>409</v>
      </c>
      <c r="G697" s="165" t="s">
        <v>400</v>
      </c>
      <c r="H697" s="166">
        <v>0</v>
      </c>
      <c r="I697" s="166">
        <v>0</v>
      </c>
      <c r="J697" s="166">
        <v>0</v>
      </c>
      <c r="K697" s="166">
        <v>0</v>
      </c>
      <c r="L697" s="166">
        <v>765</v>
      </c>
      <c r="M697" s="166">
        <v>32</v>
      </c>
    </row>
    <row r="698" spans="1:13" hidden="1">
      <c r="A698" s="165" t="s">
        <v>642</v>
      </c>
      <c r="B698" s="165" t="s">
        <v>1164</v>
      </c>
      <c r="C698" s="165" t="s">
        <v>643</v>
      </c>
      <c r="D698" s="165" t="s">
        <v>423</v>
      </c>
      <c r="E698" s="165" t="s">
        <v>399</v>
      </c>
      <c r="F698" s="165" t="s">
        <v>496</v>
      </c>
      <c r="G698" s="165" t="s">
        <v>400</v>
      </c>
      <c r="H698" s="166">
        <v>0</v>
      </c>
      <c r="I698" s="166">
        <v>0</v>
      </c>
      <c r="J698" s="166">
        <v>0</v>
      </c>
      <c r="K698" s="166">
        <v>0</v>
      </c>
      <c r="L698" s="166">
        <v>1040</v>
      </c>
      <c r="M698" s="166">
        <v>44</v>
      </c>
    </row>
    <row r="699" spans="1:13" hidden="1">
      <c r="A699" s="165" t="s">
        <v>600</v>
      </c>
      <c r="B699" s="165" t="s">
        <v>1165</v>
      </c>
      <c r="C699" s="165" t="s">
        <v>582</v>
      </c>
      <c r="D699" s="165" t="s">
        <v>423</v>
      </c>
      <c r="E699" s="165" t="s">
        <v>399</v>
      </c>
      <c r="F699" s="165" t="s">
        <v>665</v>
      </c>
      <c r="G699" s="165" t="s">
        <v>400</v>
      </c>
      <c r="H699" s="166">
        <v>0</v>
      </c>
      <c r="I699" s="166">
        <v>0</v>
      </c>
      <c r="J699" s="166">
        <v>0</v>
      </c>
      <c r="K699" s="166">
        <v>0</v>
      </c>
      <c r="L699" s="166">
        <v>3125</v>
      </c>
      <c r="M699" s="166">
        <v>118</v>
      </c>
    </row>
    <row r="700" spans="1:13" hidden="1">
      <c r="A700" s="165" t="s">
        <v>529</v>
      </c>
      <c r="B700" s="165" t="s">
        <v>2053</v>
      </c>
      <c r="C700" s="165" t="s">
        <v>530</v>
      </c>
      <c r="D700" s="165" t="s">
        <v>1125</v>
      </c>
      <c r="E700" s="165" t="s">
        <v>399</v>
      </c>
      <c r="F700" s="165" t="s">
        <v>409</v>
      </c>
      <c r="G700" s="165" t="s">
        <v>400</v>
      </c>
      <c r="H700" s="166">
        <v>0</v>
      </c>
      <c r="I700" s="166">
        <v>0</v>
      </c>
      <c r="J700" s="166">
        <v>0</v>
      </c>
      <c r="K700" s="166">
        <v>0</v>
      </c>
      <c r="L700" s="166">
        <v>599</v>
      </c>
      <c r="M700" s="166">
        <v>25</v>
      </c>
    </row>
    <row r="701" spans="1:13" hidden="1">
      <c r="A701" s="165" t="s">
        <v>1261</v>
      </c>
      <c r="B701" s="165" t="s">
        <v>1373</v>
      </c>
      <c r="C701" s="165" t="s">
        <v>660</v>
      </c>
      <c r="D701" s="165" t="s">
        <v>1125</v>
      </c>
      <c r="E701" s="165" t="s">
        <v>399</v>
      </c>
      <c r="F701" s="165" t="s">
        <v>661</v>
      </c>
      <c r="G701" s="165" t="s">
        <v>400</v>
      </c>
      <c r="H701" s="166">
        <v>-687</v>
      </c>
      <c r="I701" s="166">
        <v>-25</v>
      </c>
      <c r="J701" s="166">
        <v>0</v>
      </c>
      <c r="K701" s="166">
        <v>0</v>
      </c>
      <c r="L701" s="166">
        <v>2370</v>
      </c>
      <c r="M701" s="166">
        <v>86</v>
      </c>
    </row>
    <row r="702" spans="1:13" hidden="1">
      <c r="A702" s="165" t="s">
        <v>631</v>
      </c>
      <c r="B702" s="165" t="s">
        <v>1422</v>
      </c>
      <c r="C702" s="165" t="s">
        <v>633</v>
      </c>
      <c r="D702" s="165" t="s">
        <v>1125</v>
      </c>
      <c r="E702" s="165" t="s">
        <v>399</v>
      </c>
      <c r="F702" s="165" t="s">
        <v>774</v>
      </c>
      <c r="G702" s="165" t="s">
        <v>400</v>
      </c>
      <c r="H702" s="166">
        <v>-963</v>
      </c>
      <c r="I702" s="166">
        <v>-34</v>
      </c>
      <c r="J702" s="166">
        <v>0</v>
      </c>
      <c r="K702" s="166">
        <v>0</v>
      </c>
      <c r="L702" s="166">
        <v>149</v>
      </c>
      <c r="M702" s="166">
        <v>5</v>
      </c>
    </row>
    <row r="703" spans="1:13" hidden="1">
      <c r="A703" s="165" t="s">
        <v>554</v>
      </c>
      <c r="B703" s="165" t="s">
        <v>1362</v>
      </c>
      <c r="C703" s="165" t="s">
        <v>555</v>
      </c>
      <c r="D703" s="165" t="s">
        <v>1125</v>
      </c>
      <c r="E703" s="165" t="s">
        <v>399</v>
      </c>
      <c r="F703" s="165" t="s">
        <v>563</v>
      </c>
      <c r="G703" s="165" t="s">
        <v>400</v>
      </c>
      <c r="H703" s="166">
        <v>-2383</v>
      </c>
      <c r="I703" s="166">
        <v>-100</v>
      </c>
      <c r="J703" s="166">
        <v>0</v>
      </c>
      <c r="K703" s="166">
        <v>0</v>
      </c>
      <c r="L703" s="166">
        <v>1976</v>
      </c>
      <c r="M703" s="166">
        <v>85</v>
      </c>
    </row>
    <row r="704" spans="1:13" hidden="1">
      <c r="A704" s="165" t="s">
        <v>523</v>
      </c>
      <c r="B704" s="165" t="s">
        <v>1439</v>
      </c>
      <c r="C704" s="165" t="s">
        <v>525</v>
      </c>
      <c r="D704" s="165" t="s">
        <v>1125</v>
      </c>
      <c r="E704" s="165" t="s">
        <v>399</v>
      </c>
      <c r="F704" s="165" t="s">
        <v>526</v>
      </c>
      <c r="G704" s="165" t="s">
        <v>400</v>
      </c>
      <c r="H704" s="166">
        <v>0</v>
      </c>
      <c r="I704" s="166">
        <v>0</v>
      </c>
      <c r="J704" s="166">
        <v>0</v>
      </c>
      <c r="K704" s="166">
        <v>0</v>
      </c>
      <c r="L704" s="166">
        <v>1755</v>
      </c>
      <c r="M704" s="166">
        <v>67</v>
      </c>
    </row>
    <row r="705" spans="1:13" hidden="1">
      <c r="A705" s="165" t="s">
        <v>600</v>
      </c>
      <c r="B705" s="165" t="s">
        <v>1411</v>
      </c>
      <c r="C705" s="165" t="s">
        <v>1152</v>
      </c>
      <c r="D705" s="165" t="s">
        <v>423</v>
      </c>
      <c r="E705" s="165" t="s">
        <v>399</v>
      </c>
      <c r="F705" s="165" t="s">
        <v>1397</v>
      </c>
      <c r="G705" s="165" t="s">
        <v>400</v>
      </c>
      <c r="H705" s="166">
        <v>0</v>
      </c>
      <c r="I705" s="166">
        <v>0</v>
      </c>
      <c r="J705" s="166">
        <v>0</v>
      </c>
      <c r="K705" s="166">
        <v>0</v>
      </c>
      <c r="L705" s="166">
        <v>3390</v>
      </c>
      <c r="M705" s="166">
        <v>118</v>
      </c>
    </row>
    <row r="706" spans="1:13" hidden="1">
      <c r="A706" s="165" t="s">
        <v>554</v>
      </c>
      <c r="B706" s="165" t="s">
        <v>1440</v>
      </c>
      <c r="C706" s="165" t="s">
        <v>555</v>
      </c>
      <c r="D706" s="165" t="s">
        <v>1125</v>
      </c>
      <c r="E706" s="165" t="s">
        <v>399</v>
      </c>
      <c r="F706" s="165" t="s">
        <v>563</v>
      </c>
      <c r="G706" s="165" t="s">
        <v>400</v>
      </c>
      <c r="H706" s="166">
        <v>-582</v>
      </c>
      <c r="I706" s="166">
        <v>-25</v>
      </c>
      <c r="J706" s="166">
        <v>0</v>
      </c>
      <c r="K706" s="166">
        <v>0</v>
      </c>
      <c r="L706" s="166">
        <v>9027</v>
      </c>
      <c r="M706" s="166">
        <v>376</v>
      </c>
    </row>
    <row r="707" spans="1:13" hidden="1">
      <c r="A707" s="165" t="s">
        <v>1261</v>
      </c>
      <c r="B707" s="165" t="s">
        <v>1441</v>
      </c>
      <c r="C707" s="165" t="s">
        <v>660</v>
      </c>
      <c r="D707" s="165" t="s">
        <v>423</v>
      </c>
      <c r="E707" s="165" t="s">
        <v>399</v>
      </c>
      <c r="F707" s="165" t="s">
        <v>661</v>
      </c>
      <c r="G707" s="165" t="s">
        <v>400</v>
      </c>
      <c r="H707" s="166">
        <v>0</v>
      </c>
      <c r="I707" s="166">
        <v>0</v>
      </c>
      <c r="J707" s="166">
        <v>0</v>
      </c>
      <c r="K707" s="166">
        <v>0</v>
      </c>
      <c r="L707" s="166">
        <v>2479</v>
      </c>
      <c r="M707" s="166">
        <v>84</v>
      </c>
    </row>
    <row r="708" spans="1:13" hidden="1">
      <c r="A708" s="165" t="s">
        <v>1261</v>
      </c>
      <c r="B708" s="165" t="s">
        <v>1549</v>
      </c>
      <c r="C708" s="165" t="s">
        <v>660</v>
      </c>
      <c r="D708" s="165" t="s">
        <v>1125</v>
      </c>
      <c r="E708" s="165" t="s">
        <v>399</v>
      </c>
      <c r="F708" s="165" t="s">
        <v>661</v>
      </c>
      <c r="G708" s="165" t="s">
        <v>400</v>
      </c>
      <c r="H708" s="166">
        <v>0</v>
      </c>
      <c r="I708" s="166">
        <v>0</v>
      </c>
      <c r="J708" s="166">
        <v>0</v>
      </c>
      <c r="K708" s="166">
        <v>0</v>
      </c>
      <c r="L708" s="166">
        <v>1752</v>
      </c>
      <c r="M708" s="166">
        <v>61</v>
      </c>
    </row>
    <row r="709" spans="1:13">
      <c r="A709" s="165" t="s">
        <v>545</v>
      </c>
      <c r="B709" s="165" t="s">
        <v>1610</v>
      </c>
      <c r="C709" s="165" t="s">
        <v>546</v>
      </c>
      <c r="D709" s="165" t="s">
        <v>1125</v>
      </c>
      <c r="E709" s="165" t="s">
        <v>399</v>
      </c>
      <c r="F709" s="165" t="s">
        <v>496</v>
      </c>
      <c r="G709" s="165" t="s">
        <v>400</v>
      </c>
      <c r="H709" s="166">
        <v>0</v>
      </c>
      <c r="I709" s="166">
        <v>0</v>
      </c>
      <c r="J709" s="166">
        <v>143</v>
      </c>
      <c r="K709" s="166">
        <v>6</v>
      </c>
      <c r="L709" s="166">
        <v>0</v>
      </c>
      <c r="M709" s="166">
        <v>0</v>
      </c>
    </row>
    <row r="710" spans="1:13" hidden="1">
      <c r="A710" s="165" t="s">
        <v>529</v>
      </c>
      <c r="B710" s="165" t="s">
        <v>1611</v>
      </c>
      <c r="C710" s="165" t="s">
        <v>530</v>
      </c>
      <c r="D710" s="165" t="s">
        <v>423</v>
      </c>
      <c r="E710" s="165" t="s">
        <v>399</v>
      </c>
      <c r="F710" s="165" t="s">
        <v>409</v>
      </c>
      <c r="G710" s="165" t="s">
        <v>400</v>
      </c>
      <c r="H710" s="166">
        <v>-1445</v>
      </c>
      <c r="I710" s="166">
        <v>-60</v>
      </c>
      <c r="J710" s="166">
        <v>0</v>
      </c>
      <c r="K710" s="166">
        <v>0</v>
      </c>
      <c r="L710" s="166">
        <v>9267</v>
      </c>
      <c r="M710" s="166">
        <v>390</v>
      </c>
    </row>
    <row r="711" spans="1:13" hidden="1">
      <c r="A711" s="165" t="s">
        <v>529</v>
      </c>
      <c r="B711" s="165" t="s">
        <v>1797</v>
      </c>
      <c r="C711" s="165" t="s">
        <v>530</v>
      </c>
      <c r="D711" s="165" t="s">
        <v>1125</v>
      </c>
      <c r="E711" s="165" t="s">
        <v>399</v>
      </c>
      <c r="F711" s="165" t="s">
        <v>409</v>
      </c>
      <c r="G711" s="165" t="s">
        <v>400</v>
      </c>
      <c r="H711" s="166">
        <v>310</v>
      </c>
      <c r="I711" s="166">
        <v>14</v>
      </c>
      <c r="J711" s="166">
        <v>0</v>
      </c>
      <c r="K711" s="166">
        <v>0</v>
      </c>
      <c r="L711" s="166">
        <v>1402</v>
      </c>
      <c r="M711" s="166">
        <v>64</v>
      </c>
    </row>
    <row r="712" spans="1:13" hidden="1">
      <c r="A712" s="165" t="s">
        <v>600</v>
      </c>
      <c r="B712" s="165" t="s">
        <v>1612</v>
      </c>
      <c r="C712" s="165" t="s">
        <v>582</v>
      </c>
      <c r="D712" s="165" t="s">
        <v>423</v>
      </c>
      <c r="E712" s="165" t="s">
        <v>399</v>
      </c>
      <c r="F712" s="165" t="s">
        <v>1574</v>
      </c>
      <c r="G712" s="165" t="s">
        <v>400</v>
      </c>
      <c r="H712" s="166">
        <v>0</v>
      </c>
      <c r="I712" s="166">
        <v>0</v>
      </c>
      <c r="J712" s="166">
        <v>351</v>
      </c>
      <c r="K712" s="166">
        <v>15</v>
      </c>
      <c r="L712" s="166">
        <v>0</v>
      </c>
      <c r="M712" s="166">
        <v>0</v>
      </c>
    </row>
    <row r="713" spans="1:13" hidden="1">
      <c r="A713" s="165" t="s">
        <v>600</v>
      </c>
      <c r="B713" s="165" t="s">
        <v>1613</v>
      </c>
      <c r="C713" s="165" t="s">
        <v>582</v>
      </c>
      <c r="D713" s="165" t="s">
        <v>1125</v>
      </c>
      <c r="E713" s="165" t="s">
        <v>405</v>
      </c>
      <c r="F713" s="165" t="s">
        <v>1574</v>
      </c>
      <c r="G713" s="165" t="s">
        <v>400</v>
      </c>
      <c r="H713" s="166">
        <v>0</v>
      </c>
      <c r="I713" s="166">
        <v>0</v>
      </c>
      <c r="J713" s="166">
        <v>65</v>
      </c>
      <c r="K713" s="166">
        <v>3</v>
      </c>
      <c r="L713" s="166">
        <v>0</v>
      </c>
      <c r="M713" s="166">
        <v>0</v>
      </c>
    </row>
    <row r="714" spans="1:13" hidden="1">
      <c r="A714" s="165" t="s">
        <v>1261</v>
      </c>
      <c r="B714" s="165" t="s">
        <v>1614</v>
      </c>
      <c r="C714" s="165" t="s">
        <v>660</v>
      </c>
      <c r="D714" s="165" t="s">
        <v>423</v>
      </c>
      <c r="E714" s="165" t="s">
        <v>399</v>
      </c>
      <c r="F714" s="165" t="s">
        <v>661</v>
      </c>
      <c r="G714" s="165" t="s">
        <v>400</v>
      </c>
      <c r="H714" s="166">
        <v>0</v>
      </c>
      <c r="I714" s="166">
        <v>0</v>
      </c>
      <c r="J714" s="166">
        <v>0</v>
      </c>
      <c r="K714" s="166">
        <v>0</v>
      </c>
      <c r="L714" s="166">
        <v>3450</v>
      </c>
      <c r="M714" s="166">
        <v>118</v>
      </c>
    </row>
    <row r="715" spans="1:13" hidden="1">
      <c r="A715" s="165" t="s">
        <v>1261</v>
      </c>
      <c r="B715" s="165" t="s">
        <v>1698</v>
      </c>
      <c r="C715" s="165" t="s">
        <v>660</v>
      </c>
      <c r="D715" s="165" t="s">
        <v>1125</v>
      </c>
      <c r="E715" s="165" t="s">
        <v>399</v>
      </c>
      <c r="F715" s="165" t="s">
        <v>661</v>
      </c>
      <c r="G715" s="165" t="s">
        <v>400</v>
      </c>
      <c r="H715" s="166">
        <v>0</v>
      </c>
      <c r="I715" s="166">
        <v>0</v>
      </c>
      <c r="J715" s="166">
        <v>0</v>
      </c>
      <c r="K715" s="166">
        <v>0</v>
      </c>
      <c r="L715" s="166">
        <v>1012</v>
      </c>
      <c r="M715" s="166">
        <v>36</v>
      </c>
    </row>
    <row r="716" spans="1:13" hidden="1">
      <c r="A716" s="165" t="s">
        <v>1261</v>
      </c>
      <c r="B716" s="165" t="s">
        <v>1707</v>
      </c>
      <c r="C716" s="165" t="s">
        <v>660</v>
      </c>
      <c r="D716" s="165" t="s">
        <v>423</v>
      </c>
      <c r="E716" s="165" t="s">
        <v>399</v>
      </c>
      <c r="F716" s="165" t="s">
        <v>661</v>
      </c>
      <c r="G716" s="165" t="s">
        <v>400</v>
      </c>
      <c r="H716" s="166">
        <v>0</v>
      </c>
      <c r="I716" s="166">
        <v>0</v>
      </c>
      <c r="J716" s="166">
        <v>0</v>
      </c>
      <c r="K716" s="166">
        <v>0</v>
      </c>
      <c r="L716" s="166">
        <v>1654</v>
      </c>
      <c r="M716" s="166">
        <v>56</v>
      </c>
    </row>
    <row r="717" spans="1:13" hidden="1">
      <c r="A717" s="165" t="s">
        <v>600</v>
      </c>
      <c r="B717" s="165" t="s">
        <v>1832</v>
      </c>
      <c r="C717" s="165" t="s">
        <v>582</v>
      </c>
      <c r="D717" s="165" t="s">
        <v>1125</v>
      </c>
      <c r="E717" s="165" t="s">
        <v>399</v>
      </c>
      <c r="F717" s="165" t="s">
        <v>668</v>
      </c>
      <c r="G717" s="165" t="s">
        <v>400</v>
      </c>
      <c r="H717" s="166">
        <v>0</v>
      </c>
      <c r="I717" s="166">
        <v>0</v>
      </c>
      <c r="J717" s="166">
        <v>542</v>
      </c>
      <c r="K717" s="166">
        <v>19</v>
      </c>
      <c r="L717" s="166">
        <v>0</v>
      </c>
      <c r="M717" s="166">
        <v>0</v>
      </c>
    </row>
    <row r="718" spans="1:13" hidden="1">
      <c r="A718" s="165" t="s">
        <v>1686</v>
      </c>
      <c r="B718" s="165" t="s">
        <v>1729</v>
      </c>
      <c r="C718" s="165" t="s">
        <v>1043</v>
      </c>
      <c r="D718" s="165" t="s">
        <v>423</v>
      </c>
      <c r="E718" s="165" t="s">
        <v>399</v>
      </c>
      <c r="F718" s="165" t="s">
        <v>1688</v>
      </c>
      <c r="G718" s="165" t="s">
        <v>400</v>
      </c>
      <c r="H718" s="166">
        <v>0</v>
      </c>
      <c r="I718" s="166">
        <v>0</v>
      </c>
      <c r="J718" s="166">
        <v>371</v>
      </c>
      <c r="K718" s="166">
        <v>14</v>
      </c>
      <c r="L718" s="166">
        <v>0</v>
      </c>
      <c r="M718" s="166">
        <v>0</v>
      </c>
    </row>
    <row r="719" spans="1:13" hidden="1">
      <c r="A719" s="165" t="s">
        <v>1686</v>
      </c>
      <c r="B719" s="165" t="s">
        <v>1798</v>
      </c>
      <c r="C719" s="165" t="s">
        <v>1043</v>
      </c>
      <c r="D719" s="165" t="s">
        <v>1125</v>
      </c>
      <c r="E719" s="165" t="s">
        <v>405</v>
      </c>
      <c r="F719" s="165" t="s">
        <v>1688</v>
      </c>
      <c r="G719" s="165" t="s">
        <v>400</v>
      </c>
      <c r="H719" s="166">
        <v>0</v>
      </c>
      <c r="I719" s="166">
        <v>0</v>
      </c>
      <c r="J719" s="166">
        <v>54</v>
      </c>
      <c r="K719" s="166">
        <v>2</v>
      </c>
      <c r="L719" s="166">
        <v>0</v>
      </c>
      <c r="M719" s="166">
        <v>0</v>
      </c>
    </row>
    <row r="720" spans="1:13" hidden="1">
      <c r="A720" s="165" t="s">
        <v>1686</v>
      </c>
      <c r="B720" s="165" t="s">
        <v>1798</v>
      </c>
      <c r="C720" s="165" t="s">
        <v>1043</v>
      </c>
      <c r="D720" s="165" t="s">
        <v>1125</v>
      </c>
      <c r="E720" s="165" t="s">
        <v>399</v>
      </c>
      <c r="F720" s="165" t="s">
        <v>1688</v>
      </c>
      <c r="G720" s="165" t="s">
        <v>400</v>
      </c>
      <c r="H720" s="166">
        <v>0</v>
      </c>
      <c r="I720" s="166">
        <v>0</v>
      </c>
      <c r="J720" s="166">
        <v>144</v>
      </c>
      <c r="K720" s="166">
        <v>6</v>
      </c>
      <c r="L720" s="166">
        <v>0</v>
      </c>
      <c r="M720" s="166">
        <v>0</v>
      </c>
    </row>
    <row r="721" spans="1:13" hidden="1">
      <c r="A721" s="165" t="s">
        <v>581</v>
      </c>
      <c r="B721" s="165" t="s">
        <v>1166</v>
      </c>
      <c r="C721" s="165" t="s">
        <v>582</v>
      </c>
      <c r="D721" s="165" t="s">
        <v>423</v>
      </c>
      <c r="E721" s="165" t="s">
        <v>399</v>
      </c>
      <c r="F721" s="165" t="s">
        <v>1167</v>
      </c>
      <c r="G721" s="165" t="s">
        <v>400</v>
      </c>
      <c r="H721" s="166">
        <v>0</v>
      </c>
      <c r="I721" s="166">
        <v>0</v>
      </c>
      <c r="J721" s="166">
        <v>0</v>
      </c>
      <c r="K721" s="166">
        <v>0</v>
      </c>
      <c r="L721" s="166">
        <v>3428</v>
      </c>
      <c r="M721" s="166">
        <v>138</v>
      </c>
    </row>
    <row r="722" spans="1:13" hidden="1">
      <c r="A722" s="165" t="s">
        <v>703</v>
      </c>
      <c r="B722" s="165" t="s">
        <v>1168</v>
      </c>
      <c r="C722" s="165" t="s">
        <v>705</v>
      </c>
      <c r="D722" s="165" t="s">
        <v>423</v>
      </c>
      <c r="E722" s="165" t="s">
        <v>399</v>
      </c>
      <c r="F722" s="165" t="s">
        <v>408</v>
      </c>
      <c r="G722" s="165" t="s">
        <v>400</v>
      </c>
      <c r="H722" s="166">
        <v>0</v>
      </c>
      <c r="I722" s="166">
        <v>0</v>
      </c>
      <c r="J722" s="166">
        <v>0</v>
      </c>
      <c r="K722" s="166">
        <v>0</v>
      </c>
      <c r="L722" s="166">
        <v>4464</v>
      </c>
      <c r="M722" s="166">
        <v>171</v>
      </c>
    </row>
    <row r="723" spans="1:13" hidden="1">
      <c r="A723" s="165" t="s">
        <v>703</v>
      </c>
      <c r="B723" s="165" t="s">
        <v>1169</v>
      </c>
      <c r="C723" s="165" t="s">
        <v>705</v>
      </c>
      <c r="D723" s="165" t="s">
        <v>423</v>
      </c>
      <c r="E723" s="165" t="s">
        <v>399</v>
      </c>
      <c r="F723" s="165" t="s">
        <v>408</v>
      </c>
      <c r="G723" s="165" t="s">
        <v>400</v>
      </c>
      <c r="H723" s="166">
        <v>0</v>
      </c>
      <c r="I723" s="166">
        <v>0</v>
      </c>
      <c r="J723" s="166">
        <v>0</v>
      </c>
      <c r="K723" s="166">
        <v>0</v>
      </c>
      <c r="L723" s="166">
        <v>3734</v>
      </c>
      <c r="M723" s="166">
        <v>150</v>
      </c>
    </row>
    <row r="724" spans="1:13" hidden="1">
      <c r="A724" s="165" t="s">
        <v>703</v>
      </c>
      <c r="B724" s="165" t="s">
        <v>1170</v>
      </c>
      <c r="C724" s="165" t="s">
        <v>705</v>
      </c>
      <c r="D724" s="165" t="s">
        <v>423</v>
      </c>
      <c r="E724" s="165" t="s">
        <v>399</v>
      </c>
      <c r="F724" s="165" t="s">
        <v>408</v>
      </c>
      <c r="G724" s="165" t="s">
        <v>400</v>
      </c>
      <c r="H724" s="166">
        <v>0</v>
      </c>
      <c r="I724" s="166">
        <v>0</v>
      </c>
      <c r="J724" s="166">
        <v>0</v>
      </c>
      <c r="K724" s="166">
        <v>0</v>
      </c>
      <c r="L724" s="166">
        <v>3364</v>
      </c>
      <c r="M724" s="166">
        <v>142</v>
      </c>
    </row>
    <row r="725" spans="1:13" hidden="1">
      <c r="A725" s="165" t="s">
        <v>709</v>
      </c>
      <c r="B725" s="165" t="s">
        <v>1171</v>
      </c>
      <c r="C725" s="165" t="s">
        <v>710</v>
      </c>
      <c r="D725" s="165" t="s">
        <v>423</v>
      </c>
      <c r="E725" s="165" t="s">
        <v>399</v>
      </c>
      <c r="F725" s="165" t="s">
        <v>409</v>
      </c>
      <c r="G725" s="165" t="s">
        <v>400</v>
      </c>
      <c r="H725" s="166">
        <v>0</v>
      </c>
      <c r="I725" s="166">
        <v>0</v>
      </c>
      <c r="J725" s="166">
        <v>0</v>
      </c>
      <c r="K725" s="166">
        <v>0</v>
      </c>
      <c r="L725" s="166">
        <v>1203</v>
      </c>
      <c r="M725" s="166">
        <v>50</v>
      </c>
    </row>
    <row r="726" spans="1:13" hidden="1">
      <c r="A726" s="165" t="s">
        <v>709</v>
      </c>
      <c r="B726" s="165" t="s">
        <v>1172</v>
      </c>
      <c r="C726" s="165" t="s">
        <v>710</v>
      </c>
      <c r="D726" s="165" t="s">
        <v>423</v>
      </c>
      <c r="E726" s="165" t="s">
        <v>399</v>
      </c>
      <c r="F726" s="165" t="s">
        <v>409</v>
      </c>
      <c r="G726" s="165" t="s">
        <v>400</v>
      </c>
      <c r="H726" s="166">
        <v>0</v>
      </c>
      <c r="I726" s="166">
        <v>0</v>
      </c>
      <c r="J726" s="166">
        <v>0</v>
      </c>
      <c r="K726" s="166">
        <v>0</v>
      </c>
      <c r="L726" s="166">
        <v>1142</v>
      </c>
      <c r="M726" s="166">
        <v>45</v>
      </c>
    </row>
    <row r="727" spans="1:13" hidden="1">
      <c r="A727" s="165" t="s">
        <v>709</v>
      </c>
      <c r="B727" s="165" t="s">
        <v>1173</v>
      </c>
      <c r="C727" s="165" t="s">
        <v>710</v>
      </c>
      <c r="D727" s="165" t="s">
        <v>423</v>
      </c>
      <c r="E727" s="165" t="s">
        <v>399</v>
      </c>
      <c r="F727" s="165" t="s">
        <v>409</v>
      </c>
      <c r="G727" s="165" t="s">
        <v>400</v>
      </c>
      <c r="H727" s="166">
        <v>0</v>
      </c>
      <c r="I727" s="166">
        <v>0</v>
      </c>
      <c r="J727" s="166">
        <v>0</v>
      </c>
      <c r="K727" s="166">
        <v>0</v>
      </c>
      <c r="L727" s="166">
        <v>3292</v>
      </c>
      <c r="M727" s="166">
        <v>138</v>
      </c>
    </row>
    <row r="728" spans="1:13" hidden="1">
      <c r="A728" s="165" t="s">
        <v>716</v>
      </c>
      <c r="B728" s="165" t="s">
        <v>1174</v>
      </c>
      <c r="C728" s="165" t="s">
        <v>718</v>
      </c>
      <c r="D728" s="165" t="s">
        <v>423</v>
      </c>
      <c r="E728" s="165" t="s">
        <v>399</v>
      </c>
      <c r="F728" s="165" t="s">
        <v>719</v>
      </c>
      <c r="G728" s="165" t="s">
        <v>400</v>
      </c>
      <c r="H728" s="166">
        <v>0</v>
      </c>
      <c r="I728" s="166">
        <v>0</v>
      </c>
      <c r="J728" s="166">
        <v>0</v>
      </c>
      <c r="K728" s="166">
        <v>0</v>
      </c>
      <c r="L728" s="166">
        <v>2066</v>
      </c>
      <c r="M728" s="166">
        <v>86</v>
      </c>
    </row>
    <row r="729" spans="1:13" hidden="1">
      <c r="A729" s="165" t="s">
        <v>716</v>
      </c>
      <c r="B729" s="165" t="s">
        <v>1175</v>
      </c>
      <c r="C729" s="165" t="s">
        <v>718</v>
      </c>
      <c r="D729" s="165" t="s">
        <v>423</v>
      </c>
      <c r="E729" s="165" t="s">
        <v>399</v>
      </c>
      <c r="F729" s="165" t="s">
        <v>409</v>
      </c>
      <c r="G729" s="165" t="s">
        <v>400</v>
      </c>
      <c r="H729" s="166">
        <v>0</v>
      </c>
      <c r="I729" s="166">
        <v>0</v>
      </c>
      <c r="J729" s="166">
        <v>0</v>
      </c>
      <c r="K729" s="166">
        <v>0</v>
      </c>
      <c r="L729" s="166">
        <v>2050</v>
      </c>
      <c r="M729" s="166">
        <v>86</v>
      </c>
    </row>
    <row r="730" spans="1:13" hidden="1">
      <c r="A730" s="165" t="s">
        <v>716</v>
      </c>
      <c r="B730" s="165" t="s">
        <v>1176</v>
      </c>
      <c r="C730" s="165" t="s">
        <v>718</v>
      </c>
      <c r="D730" s="165" t="s">
        <v>423</v>
      </c>
      <c r="E730" s="165" t="s">
        <v>399</v>
      </c>
      <c r="F730" s="165" t="s">
        <v>721</v>
      </c>
      <c r="G730" s="165" t="s">
        <v>400</v>
      </c>
      <c r="H730" s="166">
        <v>-5213</v>
      </c>
      <c r="I730" s="166">
        <v>-215</v>
      </c>
      <c r="J730" s="166">
        <v>0</v>
      </c>
      <c r="K730" s="166">
        <v>0</v>
      </c>
      <c r="L730" s="166">
        <v>0</v>
      </c>
      <c r="M730" s="166">
        <v>0</v>
      </c>
    </row>
    <row r="731" spans="1:13" hidden="1">
      <c r="A731" s="165" t="s">
        <v>716</v>
      </c>
      <c r="B731" s="165" t="s">
        <v>2281</v>
      </c>
      <c r="C731" s="165" t="s">
        <v>718</v>
      </c>
      <c r="D731" s="165" t="s">
        <v>1125</v>
      </c>
      <c r="E731" s="165" t="s">
        <v>399</v>
      </c>
      <c r="F731" s="165" t="s">
        <v>409</v>
      </c>
      <c r="G731" s="165" t="s">
        <v>400</v>
      </c>
      <c r="H731" s="166">
        <v>1775</v>
      </c>
      <c r="I731" s="166">
        <v>73</v>
      </c>
      <c r="J731" s="166">
        <v>0</v>
      </c>
      <c r="K731" s="166">
        <v>0</v>
      </c>
      <c r="L731" s="166">
        <v>1775</v>
      </c>
      <c r="M731" s="166">
        <v>73</v>
      </c>
    </row>
    <row r="732" spans="1:13" hidden="1">
      <c r="A732" s="165" t="s">
        <v>716</v>
      </c>
      <c r="B732" s="165" t="s">
        <v>1177</v>
      </c>
      <c r="C732" s="165" t="s">
        <v>718</v>
      </c>
      <c r="D732" s="165" t="s">
        <v>423</v>
      </c>
      <c r="E732" s="165" t="s">
        <v>399</v>
      </c>
      <c r="F732" s="165" t="s">
        <v>409</v>
      </c>
      <c r="G732" s="165" t="s">
        <v>400</v>
      </c>
      <c r="H732" s="166">
        <v>0</v>
      </c>
      <c r="I732" s="166">
        <v>0</v>
      </c>
      <c r="J732" s="166">
        <v>0</v>
      </c>
      <c r="K732" s="166">
        <v>0</v>
      </c>
      <c r="L732" s="166">
        <v>1458</v>
      </c>
      <c r="M732" s="166">
        <v>59</v>
      </c>
    </row>
    <row r="733" spans="1:13" hidden="1">
      <c r="A733" s="165" t="s">
        <v>716</v>
      </c>
      <c r="B733" s="165" t="s">
        <v>1178</v>
      </c>
      <c r="C733" s="165" t="s">
        <v>718</v>
      </c>
      <c r="D733" s="165" t="s">
        <v>1125</v>
      </c>
      <c r="E733" s="165" t="s">
        <v>399</v>
      </c>
      <c r="F733" s="165" t="s">
        <v>409</v>
      </c>
      <c r="G733" s="165" t="s">
        <v>400</v>
      </c>
      <c r="H733" s="166">
        <v>-288</v>
      </c>
      <c r="I733" s="166">
        <v>-12</v>
      </c>
      <c r="J733" s="166">
        <v>0</v>
      </c>
      <c r="K733" s="166">
        <v>0</v>
      </c>
      <c r="L733" s="166">
        <v>1343</v>
      </c>
      <c r="M733" s="166">
        <v>56</v>
      </c>
    </row>
    <row r="734" spans="1:13" hidden="1">
      <c r="A734" s="165" t="s">
        <v>716</v>
      </c>
      <c r="B734" s="165" t="s">
        <v>1179</v>
      </c>
      <c r="C734" s="165" t="s">
        <v>718</v>
      </c>
      <c r="D734" s="165" t="s">
        <v>423</v>
      </c>
      <c r="E734" s="165" t="s">
        <v>399</v>
      </c>
      <c r="F734" s="165" t="s">
        <v>409</v>
      </c>
      <c r="G734" s="165" t="s">
        <v>400</v>
      </c>
      <c r="H734" s="166">
        <v>0</v>
      </c>
      <c r="I734" s="166">
        <v>0</v>
      </c>
      <c r="J734" s="166">
        <v>0</v>
      </c>
      <c r="K734" s="166">
        <v>0</v>
      </c>
      <c r="L734" s="166">
        <v>1768</v>
      </c>
      <c r="M734" s="166">
        <v>71</v>
      </c>
    </row>
    <row r="735" spans="1:13" hidden="1">
      <c r="A735" s="165" t="s">
        <v>716</v>
      </c>
      <c r="B735" s="165" t="s">
        <v>1180</v>
      </c>
      <c r="C735" s="165" t="s">
        <v>718</v>
      </c>
      <c r="D735" s="165" t="s">
        <v>423</v>
      </c>
      <c r="E735" s="165" t="s">
        <v>399</v>
      </c>
      <c r="F735" s="165" t="s">
        <v>407</v>
      </c>
      <c r="G735" s="165" t="s">
        <v>400</v>
      </c>
      <c r="H735" s="166">
        <v>0</v>
      </c>
      <c r="I735" s="166">
        <v>0</v>
      </c>
      <c r="J735" s="166">
        <v>0</v>
      </c>
      <c r="K735" s="166">
        <v>0</v>
      </c>
      <c r="L735" s="166">
        <v>1807</v>
      </c>
      <c r="M735" s="166">
        <v>75</v>
      </c>
    </row>
    <row r="736" spans="1:13" hidden="1">
      <c r="A736" s="165" t="s">
        <v>723</v>
      </c>
      <c r="B736" s="165" t="s">
        <v>1181</v>
      </c>
      <c r="C736" s="165" t="s">
        <v>724</v>
      </c>
      <c r="D736" s="165" t="s">
        <v>423</v>
      </c>
      <c r="E736" s="165" t="s">
        <v>399</v>
      </c>
      <c r="F736" s="165" t="s">
        <v>536</v>
      </c>
      <c r="G736" s="165" t="s">
        <v>400</v>
      </c>
      <c r="H736" s="166">
        <v>0</v>
      </c>
      <c r="I736" s="166">
        <v>0</v>
      </c>
      <c r="J736" s="166">
        <v>0</v>
      </c>
      <c r="K736" s="166">
        <v>0</v>
      </c>
      <c r="L736" s="166">
        <v>2729</v>
      </c>
      <c r="M736" s="166">
        <v>99</v>
      </c>
    </row>
    <row r="737" spans="1:13" hidden="1">
      <c r="A737" s="165" t="s">
        <v>716</v>
      </c>
      <c r="B737" s="165" t="s">
        <v>1944</v>
      </c>
      <c r="C737" s="165" t="s">
        <v>718</v>
      </c>
      <c r="D737" s="165" t="s">
        <v>1125</v>
      </c>
      <c r="E737" s="165" t="s">
        <v>399</v>
      </c>
      <c r="F737" s="165" t="s">
        <v>409</v>
      </c>
      <c r="G737" s="165" t="s">
        <v>400</v>
      </c>
      <c r="H737" s="166">
        <v>0</v>
      </c>
      <c r="I737" s="166">
        <v>0</v>
      </c>
      <c r="J737" s="166">
        <v>0</v>
      </c>
      <c r="K737" s="166">
        <v>0</v>
      </c>
      <c r="L737" s="166">
        <v>315</v>
      </c>
      <c r="M737" s="166">
        <v>13</v>
      </c>
    </row>
    <row r="738" spans="1:13" hidden="1">
      <c r="A738" s="165" t="s">
        <v>716</v>
      </c>
      <c r="B738" s="165" t="s">
        <v>1579</v>
      </c>
      <c r="C738" s="165" t="s">
        <v>718</v>
      </c>
      <c r="D738" s="165" t="s">
        <v>1125</v>
      </c>
      <c r="E738" s="165" t="s">
        <v>399</v>
      </c>
      <c r="F738" s="165" t="s">
        <v>409</v>
      </c>
      <c r="G738" s="165" t="s">
        <v>400</v>
      </c>
      <c r="H738" s="166">
        <v>0</v>
      </c>
      <c r="I738" s="166">
        <v>0</v>
      </c>
      <c r="J738" s="166">
        <v>0</v>
      </c>
      <c r="K738" s="166">
        <v>0</v>
      </c>
      <c r="L738" s="166">
        <v>1806</v>
      </c>
      <c r="M738" s="166">
        <v>75</v>
      </c>
    </row>
    <row r="739" spans="1:13" hidden="1">
      <c r="A739" s="165" t="s">
        <v>716</v>
      </c>
      <c r="B739" s="165" t="s">
        <v>1270</v>
      </c>
      <c r="C739" s="165" t="s">
        <v>718</v>
      </c>
      <c r="D739" s="165" t="s">
        <v>423</v>
      </c>
      <c r="E739" s="165" t="s">
        <v>399</v>
      </c>
      <c r="F739" s="165" t="s">
        <v>409</v>
      </c>
      <c r="G739" s="165" t="s">
        <v>400</v>
      </c>
      <c r="H739" s="166">
        <v>-3043</v>
      </c>
      <c r="I739" s="166">
        <v>-125</v>
      </c>
      <c r="J739" s="166">
        <v>0</v>
      </c>
      <c r="K739" s="166">
        <v>0</v>
      </c>
      <c r="L739" s="166">
        <v>0</v>
      </c>
      <c r="M739" s="166">
        <v>0</v>
      </c>
    </row>
    <row r="740" spans="1:13" hidden="1">
      <c r="A740" s="165" t="s">
        <v>716</v>
      </c>
      <c r="B740" s="165" t="s">
        <v>2339</v>
      </c>
      <c r="C740" s="165" t="s">
        <v>718</v>
      </c>
      <c r="D740" s="165" t="s">
        <v>1125</v>
      </c>
      <c r="E740" s="165" t="s">
        <v>399</v>
      </c>
      <c r="F740" s="165" t="s">
        <v>409</v>
      </c>
      <c r="G740" s="165" t="s">
        <v>400</v>
      </c>
      <c r="H740" s="166">
        <v>340</v>
      </c>
      <c r="I740" s="166">
        <v>14</v>
      </c>
      <c r="J740" s="166">
        <v>0</v>
      </c>
      <c r="K740" s="166">
        <v>0</v>
      </c>
      <c r="L740" s="166">
        <v>340</v>
      </c>
      <c r="M740" s="166">
        <v>14</v>
      </c>
    </row>
    <row r="741" spans="1:13" hidden="1">
      <c r="A741" s="165" t="s">
        <v>716</v>
      </c>
      <c r="B741" s="165" t="s">
        <v>1405</v>
      </c>
      <c r="C741" s="165" t="s">
        <v>718</v>
      </c>
      <c r="D741" s="165" t="s">
        <v>423</v>
      </c>
      <c r="E741" s="165" t="s">
        <v>399</v>
      </c>
      <c r="F741" s="165" t="s">
        <v>409</v>
      </c>
      <c r="G741" s="165" t="s">
        <v>400</v>
      </c>
      <c r="H741" s="166">
        <v>0</v>
      </c>
      <c r="I741" s="166">
        <v>0</v>
      </c>
      <c r="J741" s="166">
        <v>0</v>
      </c>
      <c r="K741" s="166">
        <v>0</v>
      </c>
      <c r="L741" s="166">
        <v>979</v>
      </c>
      <c r="M741" s="166">
        <v>41</v>
      </c>
    </row>
    <row r="742" spans="1:13" hidden="1">
      <c r="A742" s="165" t="s">
        <v>723</v>
      </c>
      <c r="B742" s="165" t="s">
        <v>1415</v>
      </c>
      <c r="C742" s="165" t="s">
        <v>724</v>
      </c>
      <c r="D742" s="165" t="s">
        <v>423</v>
      </c>
      <c r="E742" s="165" t="s">
        <v>399</v>
      </c>
      <c r="F742" s="165" t="s">
        <v>536</v>
      </c>
      <c r="G742" s="165" t="s">
        <v>400</v>
      </c>
      <c r="H742" s="166">
        <v>0</v>
      </c>
      <c r="I742" s="166">
        <v>0</v>
      </c>
      <c r="J742" s="166">
        <v>0</v>
      </c>
      <c r="K742" s="166">
        <v>0</v>
      </c>
      <c r="L742" s="166">
        <v>4504</v>
      </c>
      <c r="M742" s="166">
        <v>161</v>
      </c>
    </row>
    <row r="743" spans="1:13" hidden="1">
      <c r="A743" s="165" t="s">
        <v>716</v>
      </c>
      <c r="B743" s="165" t="s">
        <v>1448</v>
      </c>
      <c r="C743" s="165" t="s">
        <v>718</v>
      </c>
      <c r="D743" s="165" t="s">
        <v>1125</v>
      </c>
      <c r="E743" s="165" t="s">
        <v>399</v>
      </c>
      <c r="F743" s="165" t="s">
        <v>409</v>
      </c>
      <c r="G743" s="165" t="s">
        <v>400</v>
      </c>
      <c r="H743" s="166">
        <v>0</v>
      </c>
      <c r="I743" s="166">
        <v>0</v>
      </c>
      <c r="J743" s="166">
        <v>0</v>
      </c>
      <c r="K743" s="166">
        <v>0</v>
      </c>
      <c r="L743" s="166">
        <v>3316</v>
      </c>
      <c r="M743" s="166">
        <v>139</v>
      </c>
    </row>
    <row r="744" spans="1:13" hidden="1">
      <c r="A744" s="165" t="s">
        <v>716</v>
      </c>
      <c r="B744" s="165" t="s">
        <v>1466</v>
      </c>
      <c r="C744" s="165" t="s">
        <v>718</v>
      </c>
      <c r="D744" s="165" t="s">
        <v>1125</v>
      </c>
      <c r="E744" s="165" t="s">
        <v>399</v>
      </c>
      <c r="F744" s="165" t="s">
        <v>409</v>
      </c>
      <c r="G744" s="165" t="s">
        <v>400</v>
      </c>
      <c r="H744" s="166">
        <v>0</v>
      </c>
      <c r="I744" s="166">
        <v>0</v>
      </c>
      <c r="J744" s="166">
        <v>0</v>
      </c>
      <c r="K744" s="166">
        <v>0</v>
      </c>
      <c r="L744" s="166">
        <v>3646</v>
      </c>
      <c r="M744" s="166">
        <v>150</v>
      </c>
    </row>
    <row r="745" spans="1:13" hidden="1">
      <c r="A745" s="165" t="s">
        <v>716</v>
      </c>
      <c r="B745" s="165" t="s">
        <v>2282</v>
      </c>
      <c r="C745" s="165" t="s">
        <v>718</v>
      </c>
      <c r="D745" s="165" t="s">
        <v>1125</v>
      </c>
      <c r="E745" s="165" t="s">
        <v>399</v>
      </c>
      <c r="F745" s="165" t="s">
        <v>409</v>
      </c>
      <c r="G745" s="165" t="s">
        <v>400</v>
      </c>
      <c r="H745" s="166">
        <v>1141</v>
      </c>
      <c r="I745" s="166">
        <v>47</v>
      </c>
      <c r="J745" s="166">
        <v>0</v>
      </c>
      <c r="K745" s="166">
        <v>0</v>
      </c>
      <c r="L745" s="166">
        <v>1141</v>
      </c>
      <c r="M745" s="166">
        <v>47</v>
      </c>
    </row>
    <row r="746" spans="1:13" hidden="1">
      <c r="A746" s="165" t="s">
        <v>723</v>
      </c>
      <c r="B746" s="165" t="s">
        <v>1564</v>
      </c>
      <c r="C746" s="165" t="s">
        <v>724</v>
      </c>
      <c r="D746" s="165" t="s">
        <v>423</v>
      </c>
      <c r="E746" s="165" t="s">
        <v>399</v>
      </c>
      <c r="F746" s="165" t="s">
        <v>536</v>
      </c>
      <c r="G746" s="165" t="s">
        <v>400</v>
      </c>
      <c r="H746" s="166">
        <v>0</v>
      </c>
      <c r="I746" s="166">
        <v>0</v>
      </c>
      <c r="J746" s="166">
        <v>0</v>
      </c>
      <c r="K746" s="166">
        <v>0</v>
      </c>
      <c r="L746" s="166">
        <v>6685</v>
      </c>
      <c r="M746" s="166">
        <v>239</v>
      </c>
    </row>
    <row r="747" spans="1:13" hidden="1">
      <c r="A747" s="165" t="s">
        <v>716</v>
      </c>
      <c r="B747" s="165" t="s">
        <v>1572</v>
      </c>
      <c r="C747" s="165" t="s">
        <v>718</v>
      </c>
      <c r="D747" s="165" t="s">
        <v>1125</v>
      </c>
      <c r="E747" s="165" t="s">
        <v>399</v>
      </c>
      <c r="F747" s="165" t="s">
        <v>409</v>
      </c>
      <c r="G747" s="165" t="s">
        <v>400</v>
      </c>
      <c r="H747" s="166">
        <v>0</v>
      </c>
      <c r="I747" s="166">
        <v>0</v>
      </c>
      <c r="J747" s="166">
        <v>0</v>
      </c>
      <c r="K747" s="166">
        <v>0</v>
      </c>
      <c r="L747" s="166">
        <v>1964</v>
      </c>
      <c r="M747" s="166">
        <v>82</v>
      </c>
    </row>
    <row r="748" spans="1:13" hidden="1">
      <c r="A748" s="165" t="s">
        <v>716</v>
      </c>
      <c r="B748" s="165" t="s">
        <v>1580</v>
      </c>
      <c r="C748" s="165" t="s">
        <v>718</v>
      </c>
      <c r="D748" s="165" t="s">
        <v>423</v>
      </c>
      <c r="E748" s="165" t="s">
        <v>399</v>
      </c>
      <c r="F748" s="165" t="s">
        <v>409</v>
      </c>
      <c r="G748" s="165" t="s">
        <v>400</v>
      </c>
      <c r="H748" s="166">
        <v>0</v>
      </c>
      <c r="I748" s="166">
        <v>0</v>
      </c>
      <c r="J748" s="166">
        <v>0</v>
      </c>
      <c r="K748" s="166">
        <v>0</v>
      </c>
      <c r="L748" s="166">
        <v>1577</v>
      </c>
      <c r="M748" s="166">
        <v>65</v>
      </c>
    </row>
    <row r="749" spans="1:13" hidden="1">
      <c r="A749" s="165" t="s">
        <v>716</v>
      </c>
      <c r="B749" s="165" t="s">
        <v>1699</v>
      </c>
      <c r="C749" s="165" t="s">
        <v>718</v>
      </c>
      <c r="D749" s="165" t="s">
        <v>1125</v>
      </c>
      <c r="E749" s="165" t="s">
        <v>399</v>
      </c>
      <c r="F749" s="165" t="s">
        <v>409</v>
      </c>
      <c r="G749" s="165" t="s">
        <v>400</v>
      </c>
      <c r="H749" s="166">
        <v>0</v>
      </c>
      <c r="I749" s="166">
        <v>0</v>
      </c>
      <c r="J749" s="166">
        <v>0</v>
      </c>
      <c r="K749" s="166">
        <v>0</v>
      </c>
      <c r="L749" s="166">
        <v>1763</v>
      </c>
      <c r="M749" s="166">
        <v>73</v>
      </c>
    </row>
    <row r="750" spans="1:13" hidden="1">
      <c r="A750" s="165" t="s">
        <v>716</v>
      </c>
      <c r="B750" s="165" t="s">
        <v>1700</v>
      </c>
      <c r="C750" s="165" t="s">
        <v>718</v>
      </c>
      <c r="D750" s="165" t="s">
        <v>1125</v>
      </c>
      <c r="E750" s="165" t="s">
        <v>399</v>
      </c>
      <c r="F750" s="165" t="s">
        <v>409</v>
      </c>
      <c r="G750" s="165" t="s">
        <v>400</v>
      </c>
      <c r="H750" s="166">
        <v>0</v>
      </c>
      <c r="I750" s="166">
        <v>0</v>
      </c>
      <c r="J750" s="166">
        <v>0</v>
      </c>
      <c r="K750" s="166">
        <v>0</v>
      </c>
      <c r="L750" s="166">
        <v>2042</v>
      </c>
      <c r="M750" s="166">
        <v>83</v>
      </c>
    </row>
    <row r="751" spans="1:13" hidden="1">
      <c r="A751" s="165" t="s">
        <v>723</v>
      </c>
      <c r="B751" s="165" t="s">
        <v>1799</v>
      </c>
      <c r="C751" s="165" t="s">
        <v>724</v>
      </c>
      <c r="D751" s="165" t="s">
        <v>423</v>
      </c>
      <c r="E751" s="165" t="s">
        <v>399</v>
      </c>
      <c r="F751" s="165" t="s">
        <v>1414</v>
      </c>
      <c r="G751" s="165" t="s">
        <v>400</v>
      </c>
      <c r="H751" s="166">
        <v>0</v>
      </c>
      <c r="I751" s="166">
        <v>0</v>
      </c>
      <c r="J751" s="166">
        <v>0</v>
      </c>
      <c r="K751" s="166">
        <v>0</v>
      </c>
      <c r="L751" s="166">
        <v>835</v>
      </c>
      <c r="M751" s="166">
        <v>30</v>
      </c>
    </row>
    <row r="752" spans="1:13" hidden="1">
      <c r="A752" s="165" t="s">
        <v>716</v>
      </c>
      <c r="B752" s="165" t="s">
        <v>1800</v>
      </c>
      <c r="C752" s="165" t="s">
        <v>718</v>
      </c>
      <c r="D752" s="165" t="s">
        <v>1125</v>
      </c>
      <c r="E752" s="165" t="s">
        <v>399</v>
      </c>
      <c r="F752" s="165" t="s">
        <v>409</v>
      </c>
      <c r="G752" s="165" t="s">
        <v>400</v>
      </c>
      <c r="H752" s="166">
        <v>0</v>
      </c>
      <c r="I752" s="166">
        <v>0</v>
      </c>
      <c r="J752" s="166">
        <v>0</v>
      </c>
      <c r="K752" s="166">
        <v>0</v>
      </c>
      <c r="L752" s="166">
        <v>1910</v>
      </c>
      <c r="M752" s="166">
        <v>78</v>
      </c>
    </row>
    <row r="753" spans="1:13" hidden="1">
      <c r="A753" s="165" t="s">
        <v>723</v>
      </c>
      <c r="B753" s="165" t="s">
        <v>1801</v>
      </c>
      <c r="C753" s="165" t="s">
        <v>1770</v>
      </c>
      <c r="D753" s="165" t="s">
        <v>423</v>
      </c>
      <c r="E753" s="165" t="s">
        <v>399</v>
      </c>
      <c r="F753" s="165" t="s">
        <v>536</v>
      </c>
      <c r="G753" s="165" t="s">
        <v>400</v>
      </c>
      <c r="H753" s="166">
        <v>0</v>
      </c>
      <c r="I753" s="166">
        <v>0</v>
      </c>
      <c r="J753" s="166">
        <v>6678</v>
      </c>
      <c r="K753" s="166">
        <v>236</v>
      </c>
      <c r="L753" s="166">
        <v>0</v>
      </c>
      <c r="M753" s="166">
        <v>0</v>
      </c>
    </row>
    <row r="754" spans="1:13" hidden="1">
      <c r="A754" s="165" t="s">
        <v>723</v>
      </c>
      <c r="B754" s="165" t="s">
        <v>1945</v>
      </c>
      <c r="C754" s="165" t="s">
        <v>1770</v>
      </c>
      <c r="D754" s="165" t="s">
        <v>1125</v>
      </c>
      <c r="E754" s="165" t="s">
        <v>399</v>
      </c>
      <c r="F754" s="165" t="s">
        <v>536</v>
      </c>
      <c r="G754" s="165" t="s">
        <v>400</v>
      </c>
      <c r="H754" s="166">
        <v>0</v>
      </c>
      <c r="I754" s="166">
        <v>0</v>
      </c>
      <c r="J754" s="166">
        <v>0</v>
      </c>
      <c r="K754" s="166">
        <v>0</v>
      </c>
      <c r="L754" s="166">
        <v>765</v>
      </c>
      <c r="M754" s="166">
        <v>31</v>
      </c>
    </row>
    <row r="755" spans="1:13" hidden="1">
      <c r="A755" s="165" t="s">
        <v>697</v>
      </c>
      <c r="B755" s="165" t="s">
        <v>2080</v>
      </c>
      <c r="C755" s="165" t="s">
        <v>698</v>
      </c>
      <c r="D755" s="165" t="s">
        <v>423</v>
      </c>
      <c r="E755" s="165" t="s">
        <v>399</v>
      </c>
      <c r="F755" s="165" t="s">
        <v>479</v>
      </c>
      <c r="G755" s="165" t="s">
        <v>400</v>
      </c>
      <c r="H755" s="166">
        <v>0</v>
      </c>
      <c r="I755" s="166">
        <v>0</v>
      </c>
      <c r="J755" s="166">
        <v>0</v>
      </c>
      <c r="K755" s="166">
        <v>0</v>
      </c>
      <c r="L755" s="166">
        <v>284</v>
      </c>
      <c r="M755" s="166">
        <v>12</v>
      </c>
    </row>
    <row r="756" spans="1:13" hidden="1">
      <c r="A756" s="165" t="s">
        <v>697</v>
      </c>
      <c r="B756" s="165" t="s">
        <v>2081</v>
      </c>
      <c r="C756" s="165" t="s">
        <v>698</v>
      </c>
      <c r="D756" s="165" t="s">
        <v>1125</v>
      </c>
      <c r="E756" s="165" t="s">
        <v>405</v>
      </c>
      <c r="F756" s="165" t="s">
        <v>479</v>
      </c>
      <c r="G756" s="165" t="s">
        <v>400</v>
      </c>
      <c r="H756" s="166">
        <v>0</v>
      </c>
      <c r="I756" s="166">
        <v>0</v>
      </c>
      <c r="J756" s="166">
        <v>0</v>
      </c>
      <c r="K756" s="166">
        <v>0</v>
      </c>
      <c r="L756" s="166">
        <v>68</v>
      </c>
      <c r="M756" s="166">
        <v>3</v>
      </c>
    </row>
    <row r="757" spans="1:13" hidden="1">
      <c r="A757" s="165" t="s">
        <v>734</v>
      </c>
      <c r="B757" s="165" t="s">
        <v>1182</v>
      </c>
      <c r="C757" s="165" t="s">
        <v>705</v>
      </c>
      <c r="D757" s="165" t="s">
        <v>423</v>
      </c>
      <c r="E757" s="165" t="s">
        <v>399</v>
      </c>
      <c r="F757" s="165" t="s">
        <v>583</v>
      </c>
      <c r="G757" s="165" t="s">
        <v>400</v>
      </c>
      <c r="H757" s="166">
        <v>0</v>
      </c>
      <c r="I757" s="166">
        <v>0</v>
      </c>
      <c r="J757" s="166">
        <v>0</v>
      </c>
      <c r="K757" s="166">
        <v>0</v>
      </c>
      <c r="L757" s="166">
        <v>10491</v>
      </c>
      <c r="M757" s="166">
        <v>359</v>
      </c>
    </row>
    <row r="758" spans="1:13" hidden="1">
      <c r="A758" s="165" t="s">
        <v>764</v>
      </c>
      <c r="B758" s="165" t="s">
        <v>1183</v>
      </c>
      <c r="C758" s="165" t="s">
        <v>945</v>
      </c>
      <c r="D758" s="165" t="s">
        <v>423</v>
      </c>
      <c r="E758" s="165" t="s">
        <v>399</v>
      </c>
      <c r="F758" s="165" t="s">
        <v>668</v>
      </c>
      <c r="G758" s="165" t="s">
        <v>400</v>
      </c>
      <c r="H758" s="166">
        <v>-1</v>
      </c>
      <c r="I758" s="166">
        <v>0</v>
      </c>
      <c r="J758" s="166">
        <v>0</v>
      </c>
      <c r="K758" s="166">
        <v>0</v>
      </c>
      <c r="L758" s="166">
        <v>3363</v>
      </c>
      <c r="M758" s="166">
        <v>125</v>
      </c>
    </row>
    <row r="759" spans="1:13" hidden="1">
      <c r="A759" s="165" t="s">
        <v>764</v>
      </c>
      <c r="B759" s="165" t="s">
        <v>1184</v>
      </c>
      <c r="C759" s="165" t="s">
        <v>945</v>
      </c>
      <c r="D759" s="165" t="s">
        <v>423</v>
      </c>
      <c r="E759" s="165" t="s">
        <v>399</v>
      </c>
      <c r="F759" s="165" t="s">
        <v>580</v>
      </c>
      <c r="G759" s="165" t="s">
        <v>400</v>
      </c>
      <c r="H759" s="166">
        <v>-5208</v>
      </c>
      <c r="I759" s="166">
        <v>-182</v>
      </c>
      <c r="J759" s="166">
        <v>0</v>
      </c>
      <c r="K759" s="166">
        <v>0</v>
      </c>
      <c r="L759" s="166">
        <v>0</v>
      </c>
      <c r="M759" s="166">
        <v>0</v>
      </c>
    </row>
    <row r="760" spans="1:13" hidden="1">
      <c r="A760" s="165" t="s">
        <v>787</v>
      </c>
      <c r="B760" s="165" t="s">
        <v>1185</v>
      </c>
      <c r="C760" s="165" t="s">
        <v>789</v>
      </c>
      <c r="D760" s="165" t="s">
        <v>423</v>
      </c>
      <c r="E760" s="165" t="s">
        <v>399</v>
      </c>
      <c r="F760" s="165" t="s">
        <v>721</v>
      </c>
      <c r="G760" s="165" t="s">
        <v>400</v>
      </c>
      <c r="H760" s="166">
        <v>0</v>
      </c>
      <c r="I760" s="166">
        <v>0</v>
      </c>
      <c r="J760" s="166">
        <v>0</v>
      </c>
      <c r="K760" s="166">
        <v>0</v>
      </c>
      <c r="L760" s="166">
        <v>1972</v>
      </c>
      <c r="M760" s="166">
        <v>82</v>
      </c>
    </row>
    <row r="761" spans="1:13" hidden="1">
      <c r="A761" s="165" t="s">
        <v>787</v>
      </c>
      <c r="B761" s="165" t="s">
        <v>1187</v>
      </c>
      <c r="C761" s="165" t="s">
        <v>789</v>
      </c>
      <c r="D761" s="165" t="s">
        <v>423</v>
      </c>
      <c r="E761" s="165" t="s">
        <v>399</v>
      </c>
      <c r="F761" s="165" t="s">
        <v>801</v>
      </c>
      <c r="G761" s="165" t="s">
        <v>400</v>
      </c>
      <c r="H761" s="166">
        <v>0</v>
      </c>
      <c r="I761" s="166">
        <v>0</v>
      </c>
      <c r="J761" s="166">
        <v>0</v>
      </c>
      <c r="K761" s="166">
        <v>0</v>
      </c>
      <c r="L761" s="166">
        <v>1652</v>
      </c>
      <c r="M761" s="166">
        <v>69</v>
      </c>
    </row>
    <row r="762" spans="1:13" hidden="1">
      <c r="A762" s="165" t="s">
        <v>787</v>
      </c>
      <c r="B762" s="165" t="s">
        <v>1350</v>
      </c>
      <c r="C762" s="165" t="s">
        <v>789</v>
      </c>
      <c r="D762" s="165" t="s">
        <v>1125</v>
      </c>
      <c r="E762" s="165" t="s">
        <v>399</v>
      </c>
      <c r="F762" s="165" t="s">
        <v>409</v>
      </c>
      <c r="G762" s="165" t="s">
        <v>400</v>
      </c>
      <c r="H762" s="166">
        <v>-610</v>
      </c>
      <c r="I762" s="166">
        <v>-25</v>
      </c>
      <c r="J762" s="166">
        <v>0</v>
      </c>
      <c r="K762" s="166">
        <v>0</v>
      </c>
      <c r="L762" s="166">
        <v>595</v>
      </c>
      <c r="M762" s="166">
        <v>25</v>
      </c>
    </row>
    <row r="763" spans="1:13" hidden="1">
      <c r="A763" s="165" t="s">
        <v>764</v>
      </c>
      <c r="B763" s="165" t="s">
        <v>1188</v>
      </c>
      <c r="C763" s="165" t="s">
        <v>811</v>
      </c>
      <c r="D763" s="165" t="s">
        <v>423</v>
      </c>
      <c r="E763" s="165" t="s">
        <v>399</v>
      </c>
      <c r="F763" s="165" t="s">
        <v>526</v>
      </c>
      <c r="G763" s="165" t="s">
        <v>400</v>
      </c>
      <c r="H763" s="166">
        <v>0</v>
      </c>
      <c r="I763" s="166">
        <v>0</v>
      </c>
      <c r="J763" s="166">
        <v>0</v>
      </c>
      <c r="K763" s="166">
        <v>0</v>
      </c>
      <c r="L763" s="166">
        <v>1426</v>
      </c>
      <c r="M763" s="166">
        <v>50</v>
      </c>
    </row>
    <row r="764" spans="1:13" hidden="1">
      <c r="A764" s="165" t="s">
        <v>746</v>
      </c>
      <c r="B764" s="165" t="s">
        <v>1283</v>
      </c>
      <c r="C764" s="165" t="s">
        <v>790</v>
      </c>
      <c r="D764" s="165" t="s">
        <v>423</v>
      </c>
      <c r="E764" s="165" t="s">
        <v>399</v>
      </c>
      <c r="F764" s="165" t="s">
        <v>544</v>
      </c>
      <c r="G764" s="165" t="s">
        <v>400</v>
      </c>
      <c r="H764" s="166">
        <v>0</v>
      </c>
      <c r="I764" s="166">
        <v>0</v>
      </c>
      <c r="J764" s="166">
        <v>0</v>
      </c>
      <c r="K764" s="166">
        <v>0</v>
      </c>
      <c r="L764" s="166">
        <v>3471</v>
      </c>
      <c r="M764" s="166">
        <v>123</v>
      </c>
    </row>
    <row r="765" spans="1:13" hidden="1">
      <c r="A765" s="165" t="s">
        <v>1265</v>
      </c>
      <c r="B765" s="165" t="s">
        <v>1284</v>
      </c>
      <c r="C765" s="165" t="s">
        <v>767</v>
      </c>
      <c r="D765" s="165" t="s">
        <v>423</v>
      </c>
      <c r="E765" s="165" t="s">
        <v>399</v>
      </c>
      <c r="F765" s="165" t="s">
        <v>1267</v>
      </c>
      <c r="G765" s="165" t="s">
        <v>400</v>
      </c>
      <c r="H765" s="166">
        <v>0</v>
      </c>
      <c r="I765" s="166">
        <v>0</v>
      </c>
      <c r="J765" s="166">
        <v>0</v>
      </c>
      <c r="K765" s="166">
        <v>0</v>
      </c>
      <c r="L765" s="166">
        <v>1976</v>
      </c>
      <c r="M765" s="166">
        <v>68</v>
      </c>
    </row>
    <row r="766" spans="1:13" hidden="1">
      <c r="A766" s="165" t="s">
        <v>764</v>
      </c>
      <c r="B766" s="165" t="s">
        <v>1344</v>
      </c>
      <c r="C766" s="165" t="s">
        <v>791</v>
      </c>
      <c r="D766" s="165" t="s">
        <v>423</v>
      </c>
      <c r="E766" s="165" t="s">
        <v>399</v>
      </c>
      <c r="F766" s="165" t="s">
        <v>797</v>
      </c>
      <c r="G766" s="165" t="s">
        <v>400</v>
      </c>
      <c r="H766" s="166">
        <v>0</v>
      </c>
      <c r="I766" s="166">
        <v>0</v>
      </c>
      <c r="J766" s="166">
        <v>0</v>
      </c>
      <c r="K766" s="166">
        <v>0</v>
      </c>
      <c r="L766" s="166">
        <v>1275</v>
      </c>
      <c r="M766" s="166">
        <v>46</v>
      </c>
    </row>
    <row r="767" spans="1:13" hidden="1">
      <c r="A767" s="165" t="s">
        <v>764</v>
      </c>
      <c r="B767" s="165" t="s">
        <v>1351</v>
      </c>
      <c r="C767" s="165" t="s">
        <v>791</v>
      </c>
      <c r="D767" s="165" t="s">
        <v>423</v>
      </c>
      <c r="E767" s="165" t="s">
        <v>399</v>
      </c>
      <c r="F767" s="165" t="s">
        <v>797</v>
      </c>
      <c r="G767" s="165" t="s">
        <v>400</v>
      </c>
      <c r="H767" s="166">
        <v>0</v>
      </c>
      <c r="I767" s="166">
        <v>0</v>
      </c>
      <c r="J767" s="166">
        <v>0</v>
      </c>
      <c r="K767" s="166">
        <v>0</v>
      </c>
      <c r="L767" s="166">
        <v>8093</v>
      </c>
      <c r="M767" s="166">
        <v>285</v>
      </c>
    </row>
    <row r="768" spans="1:13" hidden="1">
      <c r="A768" s="165" t="s">
        <v>764</v>
      </c>
      <c r="B768" s="165" t="s">
        <v>1392</v>
      </c>
      <c r="C768" s="165" t="s">
        <v>791</v>
      </c>
      <c r="D768" s="165" t="s">
        <v>1125</v>
      </c>
      <c r="E768" s="165" t="s">
        <v>399</v>
      </c>
      <c r="F768" s="165" t="s">
        <v>797</v>
      </c>
      <c r="G768" s="165" t="s">
        <v>400</v>
      </c>
      <c r="H768" s="166">
        <v>-676</v>
      </c>
      <c r="I768" s="166">
        <v>-25</v>
      </c>
      <c r="J768" s="166">
        <v>0</v>
      </c>
      <c r="K768" s="166">
        <v>0</v>
      </c>
      <c r="L768" s="166">
        <v>978</v>
      </c>
      <c r="M768" s="166">
        <v>37</v>
      </c>
    </row>
    <row r="769" spans="1:13" hidden="1">
      <c r="A769" s="165" t="s">
        <v>764</v>
      </c>
      <c r="B769" s="165" t="s">
        <v>1374</v>
      </c>
      <c r="C769" s="165" t="s">
        <v>791</v>
      </c>
      <c r="D769" s="165" t="s">
        <v>423</v>
      </c>
      <c r="E769" s="165" t="s">
        <v>399</v>
      </c>
      <c r="F769" s="165" t="s">
        <v>797</v>
      </c>
      <c r="G769" s="165" t="s">
        <v>400</v>
      </c>
      <c r="H769" s="166">
        <v>0</v>
      </c>
      <c r="I769" s="166">
        <v>0</v>
      </c>
      <c r="J769" s="166">
        <v>0</v>
      </c>
      <c r="K769" s="166">
        <v>0</v>
      </c>
      <c r="L769" s="166">
        <v>2999</v>
      </c>
      <c r="M769" s="166">
        <v>108</v>
      </c>
    </row>
    <row r="770" spans="1:13" hidden="1">
      <c r="A770" s="165" t="s">
        <v>764</v>
      </c>
      <c r="B770" s="165" t="s">
        <v>1418</v>
      </c>
      <c r="C770" s="165" t="s">
        <v>791</v>
      </c>
      <c r="D770" s="165" t="s">
        <v>1125</v>
      </c>
      <c r="E770" s="165" t="s">
        <v>399</v>
      </c>
      <c r="F770" s="165" t="s">
        <v>797</v>
      </c>
      <c r="G770" s="165" t="s">
        <v>400</v>
      </c>
      <c r="H770" s="166">
        <v>-646</v>
      </c>
      <c r="I770" s="166">
        <v>-25</v>
      </c>
      <c r="J770" s="166">
        <v>0</v>
      </c>
      <c r="K770" s="166">
        <v>0</v>
      </c>
      <c r="L770" s="166">
        <v>645</v>
      </c>
      <c r="M770" s="166">
        <v>25</v>
      </c>
    </row>
    <row r="771" spans="1:13" hidden="1">
      <c r="A771" s="165" t="s">
        <v>764</v>
      </c>
      <c r="B771" s="165" t="s">
        <v>1420</v>
      </c>
      <c r="C771" s="165" t="s">
        <v>791</v>
      </c>
      <c r="D771" s="165" t="s">
        <v>423</v>
      </c>
      <c r="E771" s="165" t="s">
        <v>399</v>
      </c>
      <c r="F771" s="165" t="s">
        <v>797</v>
      </c>
      <c r="G771" s="165" t="s">
        <v>400</v>
      </c>
      <c r="H771" s="166">
        <v>0</v>
      </c>
      <c r="I771" s="166">
        <v>0</v>
      </c>
      <c r="J771" s="166">
        <v>0</v>
      </c>
      <c r="K771" s="166">
        <v>0</v>
      </c>
      <c r="L771" s="166">
        <v>3111</v>
      </c>
      <c r="M771" s="166">
        <v>111</v>
      </c>
    </row>
    <row r="772" spans="1:13" hidden="1">
      <c r="A772" s="165" t="s">
        <v>778</v>
      </c>
      <c r="B772" s="165" t="s">
        <v>1442</v>
      </c>
      <c r="C772" s="165" t="s">
        <v>1186</v>
      </c>
      <c r="D772" s="165" t="s">
        <v>423</v>
      </c>
      <c r="E772" s="165" t="s">
        <v>399</v>
      </c>
      <c r="F772" s="165" t="s">
        <v>593</v>
      </c>
      <c r="G772" s="165" t="s">
        <v>400</v>
      </c>
      <c r="H772" s="166">
        <v>0</v>
      </c>
      <c r="I772" s="166">
        <v>0</v>
      </c>
      <c r="J772" s="166">
        <v>0</v>
      </c>
      <c r="K772" s="166">
        <v>0</v>
      </c>
      <c r="L772" s="166">
        <v>7391</v>
      </c>
      <c r="M772" s="166">
        <v>306</v>
      </c>
    </row>
    <row r="773" spans="1:13" hidden="1">
      <c r="A773" s="165" t="s">
        <v>787</v>
      </c>
      <c r="B773" s="165" t="s">
        <v>1550</v>
      </c>
      <c r="C773" s="165" t="s">
        <v>789</v>
      </c>
      <c r="D773" s="165" t="s">
        <v>1125</v>
      </c>
      <c r="E773" s="165" t="s">
        <v>405</v>
      </c>
      <c r="F773" s="165" t="s">
        <v>409</v>
      </c>
      <c r="G773" s="165" t="s">
        <v>400</v>
      </c>
      <c r="H773" s="166">
        <v>26</v>
      </c>
      <c r="I773" s="166">
        <v>1</v>
      </c>
      <c r="J773" s="166">
        <v>23</v>
      </c>
      <c r="K773" s="166">
        <v>1</v>
      </c>
      <c r="L773" s="166">
        <v>26</v>
      </c>
      <c r="M773" s="166">
        <v>1</v>
      </c>
    </row>
    <row r="774" spans="1:13" hidden="1">
      <c r="A774" s="165" t="s">
        <v>787</v>
      </c>
      <c r="B774" s="165" t="s">
        <v>1550</v>
      </c>
      <c r="C774" s="165" t="s">
        <v>789</v>
      </c>
      <c r="D774" s="165" t="s">
        <v>1125</v>
      </c>
      <c r="E774" s="165" t="s">
        <v>399</v>
      </c>
      <c r="F774" s="165" t="s">
        <v>409</v>
      </c>
      <c r="G774" s="165" t="s">
        <v>400</v>
      </c>
      <c r="H774" s="166">
        <v>601</v>
      </c>
      <c r="I774" s="166">
        <v>25</v>
      </c>
      <c r="J774" s="166">
        <v>612</v>
      </c>
      <c r="K774" s="166">
        <v>25</v>
      </c>
      <c r="L774" s="166">
        <v>601</v>
      </c>
      <c r="M774" s="166">
        <v>25</v>
      </c>
    </row>
    <row r="775" spans="1:13" hidden="1">
      <c r="A775" s="165" t="s">
        <v>764</v>
      </c>
      <c r="B775" s="165" t="s">
        <v>1510</v>
      </c>
      <c r="C775" s="165" t="s">
        <v>1477</v>
      </c>
      <c r="D775" s="165" t="s">
        <v>423</v>
      </c>
      <c r="E775" s="165" t="s">
        <v>399</v>
      </c>
      <c r="F775" s="165" t="s">
        <v>797</v>
      </c>
      <c r="G775" s="165" t="s">
        <v>400</v>
      </c>
      <c r="H775" s="166">
        <v>0</v>
      </c>
      <c r="I775" s="166">
        <v>0</v>
      </c>
      <c r="J775" s="166">
        <v>0</v>
      </c>
      <c r="K775" s="166">
        <v>0</v>
      </c>
      <c r="L775" s="166">
        <v>3083</v>
      </c>
      <c r="M775" s="166">
        <v>111</v>
      </c>
    </row>
    <row r="776" spans="1:13" hidden="1">
      <c r="A776" s="165" t="s">
        <v>771</v>
      </c>
      <c r="B776" s="165" t="s">
        <v>1551</v>
      </c>
      <c r="C776" s="165" t="s">
        <v>773</v>
      </c>
      <c r="D776" s="165" t="s">
        <v>423</v>
      </c>
      <c r="E776" s="165" t="s">
        <v>405</v>
      </c>
      <c r="F776" s="165" t="s">
        <v>596</v>
      </c>
      <c r="G776" s="165" t="s">
        <v>400</v>
      </c>
      <c r="H776" s="166">
        <v>0</v>
      </c>
      <c r="I776" s="166">
        <v>0</v>
      </c>
      <c r="J776" s="166">
        <v>59</v>
      </c>
      <c r="K776" s="166">
        <v>2</v>
      </c>
      <c r="L776" s="166">
        <v>0</v>
      </c>
      <c r="M776" s="166">
        <v>0</v>
      </c>
    </row>
    <row r="777" spans="1:13" hidden="1">
      <c r="A777" s="165" t="s">
        <v>771</v>
      </c>
      <c r="B777" s="165" t="s">
        <v>1551</v>
      </c>
      <c r="C777" s="165" t="s">
        <v>773</v>
      </c>
      <c r="D777" s="165" t="s">
        <v>423</v>
      </c>
      <c r="E777" s="165" t="s">
        <v>399</v>
      </c>
      <c r="F777" s="165" t="s">
        <v>596</v>
      </c>
      <c r="G777" s="165" t="s">
        <v>400</v>
      </c>
      <c r="H777" s="166">
        <v>0</v>
      </c>
      <c r="I777" s="166">
        <v>0</v>
      </c>
      <c r="J777" s="166">
        <v>230</v>
      </c>
      <c r="K777" s="166">
        <v>8</v>
      </c>
      <c r="L777" s="166">
        <v>1739</v>
      </c>
      <c r="M777" s="166">
        <v>60</v>
      </c>
    </row>
    <row r="778" spans="1:13" hidden="1">
      <c r="A778" s="165" t="s">
        <v>764</v>
      </c>
      <c r="B778" s="165" t="s">
        <v>1552</v>
      </c>
      <c r="C778" s="165" t="s">
        <v>1477</v>
      </c>
      <c r="D778" s="165" t="s">
        <v>423</v>
      </c>
      <c r="E778" s="165" t="s">
        <v>399</v>
      </c>
      <c r="F778" s="165" t="s">
        <v>797</v>
      </c>
      <c r="G778" s="165" t="s">
        <v>400</v>
      </c>
      <c r="H778" s="166">
        <v>0</v>
      </c>
      <c r="I778" s="166">
        <v>0</v>
      </c>
      <c r="J778" s="166">
        <v>0</v>
      </c>
      <c r="K778" s="166">
        <v>0</v>
      </c>
      <c r="L778" s="166">
        <v>4359</v>
      </c>
      <c r="M778" s="166">
        <v>155</v>
      </c>
    </row>
    <row r="779" spans="1:13" hidden="1">
      <c r="A779" s="165" t="s">
        <v>764</v>
      </c>
      <c r="B779" s="165" t="s">
        <v>1802</v>
      </c>
      <c r="C779" s="165" t="s">
        <v>1477</v>
      </c>
      <c r="D779" s="165" t="s">
        <v>1125</v>
      </c>
      <c r="E779" s="165" t="s">
        <v>399</v>
      </c>
      <c r="F779" s="165" t="s">
        <v>797</v>
      </c>
      <c r="G779" s="165" t="s">
        <v>400</v>
      </c>
      <c r="H779" s="166">
        <v>0</v>
      </c>
      <c r="I779" s="166">
        <v>0</v>
      </c>
      <c r="J779" s="166">
        <v>0</v>
      </c>
      <c r="K779" s="166">
        <v>0</v>
      </c>
      <c r="L779" s="166">
        <v>1099</v>
      </c>
      <c r="M779" s="166">
        <v>42</v>
      </c>
    </row>
    <row r="780" spans="1:13" hidden="1">
      <c r="A780" s="165" t="s">
        <v>746</v>
      </c>
      <c r="B780" s="165" t="s">
        <v>1553</v>
      </c>
      <c r="C780" s="165" t="s">
        <v>790</v>
      </c>
      <c r="D780" s="165" t="s">
        <v>423</v>
      </c>
      <c r="E780" s="165" t="s">
        <v>399</v>
      </c>
      <c r="F780" s="165" t="s">
        <v>544</v>
      </c>
      <c r="G780" s="165" t="s">
        <v>400</v>
      </c>
      <c r="H780" s="166">
        <v>0</v>
      </c>
      <c r="I780" s="166">
        <v>0</v>
      </c>
      <c r="J780" s="166">
        <v>0</v>
      </c>
      <c r="K780" s="166">
        <v>0</v>
      </c>
      <c r="L780" s="166">
        <v>7651</v>
      </c>
      <c r="M780" s="166">
        <v>267</v>
      </c>
    </row>
    <row r="781" spans="1:13" hidden="1">
      <c r="A781" s="165" t="s">
        <v>764</v>
      </c>
      <c r="B781" s="165" t="s">
        <v>1615</v>
      </c>
      <c r="C781" s="165" t="s">
        <v>791</v>
      </c>
      <c r="D781" s="165" t="s">
        <v>423</v>
      </c>
      <c r="E781" s="165" t="s">
        <v>399</v>
      </c>
      <c r="F781" s="165" t="s">
        <v>797</v>
      </c>
      <c r="G781" s="165" t="s">
        <v>400</v>
      </c>
      <c r="H781" s="166">
        <v>0</v>
      </c>
      <c r="I781" s="166">
        <v>0</v>
      </c>
      <c r="J781" s="166">
        <v>0</v>
      </c>
      <c r="K781" s="166">
        <v>0</v>
      </c>
      <c r="L781" s="166">
        <v>2125</v>
      </c>
      <c r="M781" s="166">
        <v>76</v>
      </c>
    </row>
    <row r="782" spans="1:13" hidden="1">
      <c r="A782" s="165" t="s">
        <v>764</v>
      </c>
      <c r="B782" s="165" t="s">
        <v>1803</v>
      </c>
      <c r="C782" s="165" t="s">
        <v>791</v>
      </c>
      <c r="D782" s="165" t="s">
        <v>1125</v>
      </c>
      <c r="E782" s="165" t="s">
        <v>399</v>
      </c>
      <c r="F782" s="165" t="s">
        <v>797</v>
      </c>
      <c r="G782" s="165" t="s">
        <v>400</v>
      </c>
      <c r="H782" s="166">
        <v>0</v>
      </c>
      <c r="I782" s="166">
        <v>0</v>
      </c>
      <c r="J782" s="166">
        <v>0</v>
      </c>
      <c r="K782" s="166">
        <v>0</v>
      </c>
      <c r="L782" s="166">
        <v>1543</v>
      </c>
      <c r="M782" s="166">
        <v>56</v>
      </c>
    </row>
    <row r="783" spans="1:13" hidden="1">
      <c r="A783" s="165" t="s">
        <v>764</v>
      </c>
      <c r="B783" s="165" t="s">
        <v>1616</v>
      </c>
      <c r="C783" s="165" t="s">
        <v>791</v>
      </c>
      <c r="D783" s="165" t="s">
        <v>423</v>
      </c>
      <c r="E783" s="165" t="s">
        <v>399</v>
      </c>
      <c r="F783" s="165" t="s">
        <v>797</v>
      </c>
      <c r="G783" s="165" t="s">
        <v>400</v>
      </c>
      <c r="H783" s="166">
        <v>0</v>
      </c>
      <c r="I783" s="166">
        <v>0</v>
      </c>
      <c r="J783" s="166">
        <v>0</v>
      </c>
      <c r="K783" s="166">
        <v>0</v>
      </c>
      <c r="L783" s="166">
        <v>4171</v>
      </c>
      <c r="M783" s="166">
        <v>149</v>
      </c>
    </row>
    <row r="784" spans="1:13" hidden="1">
      <c r="A784" s="165" t="s">
        <v>764</v>
      </c>
      <c r="B784" s="165" t="s">
        <v>1804</v>
      </c>
      <c r="C784" s="165" t="s">
        <v>791</v>
      </c>
      <c r="D784" s="165" t="s">
        <v>1125</v>
      </c>
      <c r="E784" s="165" t="s">
        <v>399</v>
      </c>
      <c r="F784" s="165" t="s">
        <v>797</v>
      </c>
      <c r="G784" s="165" t="s">
        <v>400</v>
      </c>
      <c r="H784" s="166">
        <v>0</v>
      </c>
      <c r="I784" s="166">
        <v>0</v>
      </c>
      <c r="J784" s="166">
        <v>0</v>
      </c>
      <c r="K784" s="166">
        <v>0</v>
      </c>
      <c r="L784" s="166">
        <v>1608</v>
      </c>
      <c r="M784" s="166">
        <v>59</v>
      </c>
    </row>
    <row r="785" spans="1:13" hidden="1">
      <c r="A785" s="165" t="s">
        <v>787</v>
      </c>
      <c r="B785" s="165" t="s">
        <v>1641</v>
      </c>
      <c r="C785" s="165" t="s">
        <v>789</v>
      </c>
      <c r="D785" s="165" t="s">
        <v>423</v>
      </c>
      <c r="E785" s="165" t="s">
        <v>399</v>
      </c>
      <c r="F785" s="165" t="s">
        <v>409</v>
      </c>
      <c r="G785" s="165" t="s">
        <v>400</v>
      </c>
      <c r="H785" s="166">
        <v>-2627</v>
      </c>
      <c r="I785" s="166">
        <v>-108</v>
      </c>
      <c r="J785" s="166">
        <v>0</v>
      </c>
      <c r="K785" s="166">
        <v>0</v>
      </c>
      <c r="L785" s="166">
        <v>0</v>
      </c>
      <c r="M785" s="166">
        <v>0</v>
      </c>
    </row>
    <row r="786" spans="1:13" hidden="1">
      <c r="A786" s="165" t="s">
        <v>787</v>
      </c>
      <c r="B786" s="165" t="s">
        <v>1805</v>
      </c>
      <c r="C786" s="165" t="s">
        <v>789</v>
      </c>
      <c r="D786" s="165" t="s">
        <v>1125</v>
      </c>
      <c r="E786" s="165" t="s">
        <v>405</v>
      </c>
      <c r="F786" s="165" t="s">
        <v>409</v>
      </c>
      <c r="G786" s="165" t="s">
        <v>400</v>
      </c>
      <c r="H786" s="166">
        <v>0</v>
      </c>
      <c r="I786" s="166">
        <v>0</v>
      </c>
      <c r="J786" s="166">
        <v>89</v>
      </c>
      <c r="K786" s="166">
        <v>4</v>
      </c>
      <c r="L786" s="166">
        <v>0</v>
      </c>
      <c r="M786" s="166">
        <v>0</v>
      </c>
    </row>
    <row r="787" spans="1:13" hidden="1">
      <c r="A787" s="165" t="s">
        <v>787</v>
      </c>
      <c r="B787" s="165" t="s">
        <v>1805</v>
      </c>
      <c r="C787" s="165" t="s">
        <v>789</v>
      </c>
      <c r="D787" s="165" t="s">
        <v>1125</v>
      </c>
      <c r="E787" s="165" t="s">
        <v>399</v>
      </c>
      <c r="F787" s="165" t="s">
        <v>409</v>
      </c>
      <c r="G787" s="165" t="s">
        <v>400</v>
      </c>
      <c r="H787" s="166">
        <v>0</v>
      </c>
      <c r="I787" s="166">
        <v>0</v>
      </c>
      <c r="J787" s="166">
        <v>594</v>
      </c>
      <c r="K787" s="166">
        <v>25</v>
      </c>
      <c r="L787" s="166">
        <v>0</v>
      </c>
      <c r="M787" s="166">
        <v>0</v>
      </c>
    </row>
    <row r="788" spans="1:13" hidden="1">
      <c r="A788" s="165" t="s">
        <v>746</v>
      </c>
      <c r="B788" s="165" t="s">
        <v>1701</v>
      </c>
      <c r="C788" s="165" t="s">
        <v>790</v>
      </c>
      <c r="D788" s="165" t="s">
        <v>423</v>
      </c>
      <c r="E788" s="165" t="s">
        <v>399</v>
      </c>
      <c r="F788" s="165" t="s">
        <v>544</v>
      </c>
      <c r="G788" s="165" t="s">
        <v>400</v>
      </c>
      <c r="H788" s="166">
        <v>0</v>
      </c>
      <c r="I788" s="166">
        <v>0</v>
      </c>
      <c r="J788" s="166">
        <v>0</v>
      </c>
      <c r="K788" s="166">
        <v>0</v>
      </c>
      <c r="L788" s="166">
        <v>1263</v>
      </c>
      <c r="M788" s="166">
        <v>45</v>
      </c>
    </row>
    <row r="789" spans="1:13" hidden="1">
      <c r="A789" s="165" t="s">
        <v>1693</v>
      </c>
      <c r="B789" s="165" t="s">
        <v>1710</v>
      </c>
      <c r="C789" s="165" t="s">
        <v>1694</v>
      </c>
      <c r="D789" s="165" t="s">
        <v>423</v>
      </c>
      <c r="E789" s="165" t="s">
        <v>399</v>
      </c>
      <c r="F789" s="165" t="s">
        <v>536</v>
      </c>
      <c r="G789" s="165" t="s">
        <v>400</v>
      </c>
      <c r="H789" s="166">
        <v>0</v>
      </c>
      <c r="I789" s="166">
        <v>0</v>
      </c>
      <c r="J789" s="166">
        <v>0</v>
      </c>
      <c r="K789" s="166">
        <v>0</v>
      </c>
      <c r="L789" s="166">
        <v>1681</v>
      </c>
      <c r="M789" s="166">
        <v>59</v>
      </c>
    </row>
    <row r="790" spans="1:13" hidden="1">
      <c r="A790" s="165" t="s">
        <v>764</v>
      </c>
      <c r="B790" s="165" t="s">
        <v>1806</v>
      </c>
      <c r="C790" s="165" t="s">
        <v>766</v>
      </c>
      <c r="D790" s="165" t="s">
        <v>423</v>
      </c>
      <c r="E790" s="165" t="s">
        <v>399</v>
      </c>
      <c r="F790" s="165" t="s">
        <v>544</v>
      </c>
      <c r="G790" s="165" t="s">
        <v>400</v>
      </c>
      <c r="H790" s="166">
        <v>0</v>
      </c>
      <c r="I790" s="166">
        <v>0</v>
      </c>
      <c r="J790" s="166">
        <v>633</v>
      </c>
      <c r="K790" s="166">
        <v>22</v>
      </c>
      <c r="L790" s="166">
        <v>0</v>
      </c>
      <c r="M790" s="166">
        <v>0</v>
      </c>
    </row>
    <row r="791" spans="1:13" hidden="1">
      <c r="A791" s="165" t="s">
        <v>764</v>
      </c>
      <c r="B791" s="165" t="s">
        <v>1807</v>
      </c>
      <c r="C791" s="165" t="s">
        <v>766</v>
      </c>
      <c r="D791" s="165" t="s">
        <v>1125</v>
      </c>
      <c r="E791" s="165" t="s">
        <v>399</v>
      </c>
      <c r="F791" s="165" t="s">
        <v>544</v>
      </c>
      <c r="G791" s="165" t="s">
        <v>400</v>
      </c>
      <c r="H791" s="166">
        <v>0</v>
      </c>
      <c r="I791" s="166">
        <v>0</v>
      </c>
      <c r="J791" s="166">
        <v>303</v>
      </c>
      <c r="K791" s="166">
        <v>10</v>
      </c>
      <c r="L791" s="166">
        <v>0</v>
      </c>
      <c r="M791" s="166">
        <v>0</v>
      </c>
    </row>
    <row r="792" spans="1:13" hidden="1">
      <c r="A792" s="165" t="s">
        <v>764</v>
      </c>
      <c r="B792" s="165" t="s">
        <v>1833</v>
      </c>
      <c r="C792" s="165" t="s">
        <v>766</v>
      </c>
      <c r="D792" s="165" t="s">
        <v>423</v>
      </c>
      <c r="E792" s="165" t="s">
        <v>399</v>
      </c>
      <c r="F792" s="165" t="s">
        <v>526</v>
      </c>
      <c r="G792" s="165" t="s">
        <v>400</v>
      </c>
      <c r="H792" s="166">
        <v>0</v>
      </c>
      <c r="I792" s="166">
        <v>0</v>
      </c>
      <c r="J792" s="166">
        <v>112</v>
      </c>
      <c r="K792" s="166">
        <v>4</v>
      </c>
      <c r="L792" s="166">
        <v>1888</v>
      </c>
      <c r="M792" s="166">
        <v>67</v>
      </c>
    </row>
    <row r="793" spans="1:13" hidden="1">
      <c r="A793" s="165" t="s">
        <v>764</v>
      </c>
      <c r="B793" s="165" t="s">
        <v>1946</v>
      </c>
      <c r="C793" s="165" t="s">
        <v>766</v>
      </c>
      <c r="D793" s="165" t="s">
        <v>1125</v>
      </c>
      <c r="E793" s="165" t="s">
        <v>399</v>
      </c>
      <c r="F793" s="165" t="s">
        <v>526</v>
      </c>
      <c r="G793" s="165" t="s">
        <v>400</v>
      </c>
      <c r="H793" s="166">
        <v>0</v>
      </c>
      <c r="I793" s="166">
        <v>0</v>
      </c>
      <c r="J793" s="166">
        <v>449</v>
      </c>
      <c r="K793" s="166">
        <v>16</v>
      </c>
      <c r="L793" s="166">
        <v>0</v>
      </c>
      <c r="M793" s="166">
        <v>0</v>
      </c>
    </row>
    <row r="794" spans="1:13" hidden="1">
      <c r="A794" s="165" t="s">
        <v>746</v>
      </c>
      <c r="B794" s="165" t="s">
        <v>1808</v>
      </c>
      <c r="C794" s="165" t="s">
        <v>790</v>
      </c>
      <c r="D794" s="165" t="s">
        <v>423</v>
      </c>
      <c r="E794" s="165" t="s">
        <v>399</v>
      </c>
      <c r="F794" s="165" t="s">
        <v>536</v>
      </c>
      <c r="G794" s="165" t="s">
        <v>400</v>
      </c>
      <c r="H794" s="166">
        <v>0</v>
      </c>
      <c r="I794" s="166">
        <v>0</v>
      </c>
      <c r="J794" s="166">
        <v>0</v>
      </c>
      <c r="K794" s="166">
        <v>0</v>
      </c>
      <c r="L794" s="166">
        <v>1105</v>
      </c>
      <c r="M794" s="166">
        <v>39</v>
      </c>
    </row>
    <row r="795" spans="1:13" hidden="1">
      <c r="A795" s="165" t="s">
        <v>778</v>
      </c>
      <c r="B795" s="165" t="s">
        <v>2039</v>
      </c>
      <c r="C795" s="165" t="s">
        <v>828</v>
      </c>
      <c r="D795" s="165" t="s">
        <v>423</v>
      </c>
      <c r="E795" s="165" t="s">
        <v>399</v>
      </c>
      <c r="F795" s="165" t="s">
        <v>599</v>
      </c>
      <c r="G795" s="165" t="s">
        <v>400</v>
      </c>
      <c r="H795" s="166">
        <v>0</v>
      </c>
      <c r="I795" s="166">
        <v>0</v>
      </c>
      <c r="J795" s="166">
        <v>0</v>
      </c>
      <c r="K795" s="166">
        <v>0</v>
      </c>
      <c r="L795" s="166">
        <v>955</v>
      </c>
      <c r="M795" s="166">
        <v>35</v>
      </c>
    </row>
    <row r="796" spans="1:13" hidden="1">
      <c r="A796" s="165" t="s">
        <v>778</v>
      </c>
      <c r="B796" s="165" t="s">
        <v>2054</v>
      </c>
      <c r="C796" s="165" t="s">
        <v>828</v>
      </c>
      <c r="D796" s="165" t="s">
        <v>1125</v>
      </c>
      <c r="E796" s="165" t="s">
        <v>399</v>
      </c>
      <c r="F796" s="165" t="s">
        <v>599</v>
      </c>
      <c r="G796" s="165" t="s">
        <v>400</v>
      </c>
      <c r="H796" s="166">
        <v>0</v>
      </c>
      <c r="I796" s="166">
        <v>0</v>
      </c>
      <c r="J796" s="166">
        <v>0</v>
      </c>
      <c r="K796" s="166">
        <v>0</v>
      </c>
      <c r="L796" s="166">
        <v>179</v>
      </c>
      <c r="M796" s="166">
        <v>7</v>
      </c>
    </row>
    <row r="797" spans="1:13" hidden="1">
      <c r="A797" s="165" t="s">
        <v>757</v>
      </c>
      <c r="B797" s="165" t="s">
        <v>1834</v>
      </c>
      <c r="C797" s="165" t="s">
        <v>758</v>
      </c>
      <c r="D797" s="165" t="s">
        <v>423</v>
      </c>
      <c r="E797" s="165" t="s">
        <v>405</v>
      </c>
      <c r="F797" s="165" t="s">
        <v>650</v>
      </c>
      <c r="G797" s="165" t="s">
        <v>400</v>
      </c>
      <c r="H797" s="166">
        <v>5</v>
      </c>
      <c r="I797" s="166">
        <v>1</v>
      </c>
      <c r="J797" s="166">
        <v>81</v>
      </c>
      <c r="K797" s="166">
        <v>4</v>
      </c>
      <c r="L797" s="166">
        <v>0</v>
      </c>
      <c r="M797" s="166">
        <v>0</v>
      </c>
    </row>
    <row r="798" spans="1:13" hidden="1">
      <c r="A798" s="165" t="s">
        <v>757</v>
      </c>
      <c r="B798" s="165" t="s">
        <v>1834</v>
      </c>
      <c r="C798" s="165" t="s">
        <v>758</v>
      </c>
      <c r="D798" s="165" t="s">
        <v>423</v>
      </c>
      <c r="E798" s="165" t="s">
        <v>399</v>
      </c>
      <c r="F798" s="165" t="s">
        <v>650</v>
      </c>
      <c r="G798" s="165" t="s">
        <v>400</v>
      </c>
      <c r="H798" s="166">
        <v>-5</v>
      </c>
      <c r="I798" s="166">
        <v>0</v>
      </c>
      <c r="J798" s="166">
        <v>26</v>
      </c>
      <c r="K798" s="166">
        <v>1</v>
      </c>
      <c r="L798" s="166">
        <v>1881</v>
      </c>
      <c r="M798" s="166">
        <v>68</v>
      </c>
    </row>
    <row r="799" spans="1:13" hidden="1">
      <c r="A799" s="165" t="s">
        <v>757</v>
      </c>
      <c r="B799" s="165" t="s">
        <v>1947</v>
      </c>
      <c r="C799" s="165" t="s">
        <v>758</v>
      </c>
      <c r="D799" s="165" t="s">
        <v>1125</v>
      </c>
      <c r="E799" s="165" t="s">
        <v>399</v>
      </c>
      <c r="F799" s="165" t="s">
        <v>650</v>
      </c>
      <c r="G799" s="165" t="s">
        <v>400</v>
      </c>
      <c r="H799" s="166">
        <v>0</v>
      </c>
      <c r="I799" s="166">
        <v>0</v>
      </c>
      <c r="J799" s="166">
        <v>417</v>
      </c>
      <c r="K799" s="166">
        <v>17</v>
      </c>
      <c r="L799" s="166">
        <v>0</v>
      </c>
      <c r="M799" s="166">
        <v>0</v>
      </c>
    </row>
    <row r="800" spans="1:13" hidden="1">
      <c r="A800" s="165" t="s">
        <v>1693</v>
      </c>
      <c r="B800" s="165" t="s">
        <v>1889</v>
      </c>
      <c r="C800" s="165" t="s">
        <v>1694</v>
      </c>
      <c r="D800" s="165" t="s">
        <v>423</v>
      </c>
      <c r="E800" s="165" t="s">
        <v>399</v>
      </c>
      <c r="F800" s="165" t="s">
        <v>536</v>
      </c>
      <c r="G800" s="165" t="s">
        <v>400</v>
      </c>
      <c r="H800" s="166">
        <v>0</v>
      </c>
      <c r="I800" s="166">
        <v>0</v>
      </c>
      <c r="J800" s="166">
        <v>0</v>
      </c>
      <c r="K800" s="166">
        <v>0</v>
      </c>
      <c r="L800" s="166">
        <v>1526</v>
      </c>
      <c r="M800" s="166">
        <v>55</v>
      </c>
    </row>
    <row r="801" spans="1:13" hidden="1">
      <c r="A801" s="165" t="s">
        <v>1693</v>
      </c>
      <c r="B801" s="165" t="s">
        <v>1948</v>
      </c>
      <c r="C801" s="165" t="s">
        <v>1694</v>
      </c>
      <c r="D801" s="165" t="s">
        <v>1125</v>
      </c>
      <c r="E801" s="165" t="s">
        <v>399</v>
      </c>
      <c r="F801" s="165" t="s">
        <v>536</v>
      </c>
      <c r="G801" s="165" t="s">
        <v>400</v>
      </c>
      <c r="H801" s="166">
        <v>0</v>
      </c>
      <c r="I801" s="166">
        <v>0</v>
      </c>
      <c r="J801" s="166">
        <v>0</v>
      </c>
      <c r="K801" s="166">
        <v>0</v>
      </c>
      <c r="L801" s="166">
        <v>234</v>
      </c>
      <c r="M801" s="166">
        <v>10</v>
      </c>
    </row>
    <row r="802" spans="1:13" hidden="1">
      <c r="A802" s="165" t="s">
        <v>771</v>
      </c>
      <c r="B802" s="165" t="s">
        <v>1949</v>
      </c>
      <c r="C802" s="165" t="s">
        <v>773</v>
      </c>
      <c r="D802" s="165" t="s">
        <v>423</v>
      </c>
      <c r="E802" s="165" t="s">
        <v>399</v>
      </c>
      <c r="F802" s="165" t="s">
        <v>815</v>
      </c>
      <c r="G802" s="165" t="s">
        <v>400</v>
      </c>
      <c r="H802" s="166">
        <v>0</v>
      </c>
      <c r="I802" s="166">
        <v>0</v>
      </c>
      <c r="J802" s="166">
        <v>697</v>
      </c>
      <c r="K802" s="166">
        <v>25</v>
      </c>
      <c r="L802" s="166">
        <v>0</v>
      </c>
      <c r="M802" s="166">
        <v>0</v>
      </c>
    </row>
    <row r="803" spans="1:13" hidden="1">
      <c r="A803" s="165" t="s">
        <v>771</v>
      </c>
      <c r="B803" s="165" t="s">
        <v>1950</v>
      </c>
      <c r="C803" s="165" t="s">
        <v>773</v>
      </c>
      <c r="D803" s="165" t="s">
        <v>1125</v>
      </c>
      <c r="E803" s="165" t="s">
        <v>399</v>
      </c>
      <c r="F803" s="165" t="s">
        <v>815</v>
      </c>
      <c r="G803" s="165" t="s">
        <v>400</v>
      </c>
      <c r="H803" s="166">
        <v>0</v>
      </c>
      <c r="I803" s="166">
        <v>0</v>
      </c>
      <c r="J803" s="166">
        <v>147</v>
      </c>
      <c r="K803" s="166">
        <v>6</v>
      </c>
      <c r="L803" s="166">
        <v>0</v>
      </c>
      <c r="M803" s="166">
        <v>0</v>
      </c>
    </row>
    <row r="804" spans="1:13" hidden="1">
      <c r="A804" s="165" t="s">
        <v>771</v>
      </c>
      <c r="B804" s="165" t="s">
        <v>1951</v>
      </c>
      <c r="C804" s="165" t="s">
        <v>773</v>
      </c>
      <c r="D804" s="165" t="s">
        <v>423</v>
      </c>
      <c r="E804" s="165" t="s">
        <v>399</v>
      </c>
      <c r="F804" s="165" t="s">
        <v>774</v>
      </c>
      <c r="G804" s="165" t="s">
        <v>400</v>
      </c>
      <c r="H804" s="166">
        <v>0</v>
      </c>
      <c r="I804" s="166">
        <v>0</v>
      </c>
      <c r="J804" s="166">
        <v>882</v>
      </c>
      <c r="K804" s="166">
        <v>31</v>
      </c>
      <c r="L804" s="166">
        <v>0</v>
      </c>
      <c r="M804" s="166">
        <v>0</v>
      </c>
    </row>
    <row r="805" spans="1:13" hidden="1">
      <c r="A805" s="165" t="s">
        <v>771</v>
      </c>
      <c r="B805" s="165" t="s">
        <v>1952</v>
      </c>
      <c r="C805" s="165" t="s">
        <v>773</v>
      </c>
      <c r="D805" s="165" t="s">
        <v>1125</v>
      </c>
      <c r="E805" s="165" t="s">
        <v>399</v>
      </c>
      <c r="F805" s="165" t="s">
        <v>774</v>
      </c>
      <c r="G805" s="165" t="s">
        <v>400</v>
      </c>
      <c r="H805" s="166">
        <v>0</v>
      </c>
      <c r="I805" s="166">
        <v>0</v>
      </c>
      <c r="J805" s="166">
        <v>214</v>
      </c>
      <c r="K805" s="166">
        <v>8</v>
      </c>
      <c r="L805" s="166">
        <v>0</v>
      </c>
      <c r="M805" s="166">
        <v>0</v>
      </c>
    </row>
    <row r="806" spans="1:13" hidden="1">
      <c r="A806" s="165" t="s">
        <v>771</v>
      </c>
      <c r="B806" s="165" t="s">
        <v>1953</v>
      </c>
      <c r="C806" s="165" t="s">
        <v>773</v>
      </c>
      <c r="D806" s="165" t="s">
        <v>423</v>
      </c>
      <c r="E806" s="165" t="s">
        <v>405</v>
      </c>
      <c r="F806" s="165" t="s">
        <v>796</v>
      </c>
      <c r="G806" s="165" t="s">
        <v>400</v>
      </c>
      <c r="H806" s="166">
        <v>0</v>
      </c>
      <c r="I806" s="166">
        <v>0</v>
      </c>
      <c r="J806" s="166">
        <v>119</v>
      </c>
      <c r="K806" s="166">
        <v>4</v>
      </c>
      <c r="L806" s="166">
        <v>0</v>
      </c>
      <c r="M806" s="166">
        <v>0</v>
      </c>
    </row>
    <row r="807" spans="1:13" hidden="1">
      <c r="A807" s="165" t="s">
        <v>771</v>
      </c>
      <c r="B807" s="165" t="s">
        <v>1953</v>
      </c>
      <c r="C807" s="165" t="s">
        <v>773</v>
      </c>
      <c r="D807" s="165" t="s">
        <v>423</v>
      </c>
      <c r="E807" s="165" t="s">
        <v>399</v>
      </c>
      <c r="F807" s="165" t="s">
        <v>796</v>
      </c>
      <c r="G807" s="165" t="s">
        <v>400</v>
      </c>
      <c r="H807" s="166">
        <v>0</v>
      </c>
      <c r="I807" s="166">
        <v>0</v>
      </c>
      <c r="J807" s="166">
        <v>699</v>
      </c>
      <c r="K807" s="166">
        <v>25</v>
      </c>
      <c r="L807" s="166">
        <v>0</v>
      </c>
      <c r="M807" s="166">
        <v>0</v>
      </c>
    </row>
    <row r="808" spans="1:13" hidden="1">
      <c r="A808" s="165" t="s">
        <v>771</v>
      </c>
      <c r="B808" s="165" t="s">
        <v>1954</v>
      </c>
      <c r="C808" s="165" t="s">
        <v>773</v>
      </c>
      <c r="D808" s="165" t="s">
        <v>1125</v>
      </c>
      <c r="E808" s="165" t="s">
        <v>399</v>
      </c>
      <c r="F808" s="165" t="s">
        <v>796</v>
      </c>
      <c r="G808" s="165" t="s">
        <v>400</v>
      </c>
      <c r="H808" s="166">
        <v>0</v>
      </c>
      <c r="I808" s="166">
        <v>0</v>
      </c>
      <c r="J808" s="166">
        <v>160</v>
      </c>
      <c r="K808" s="166">
        <v>6</v>
      </c>
      <c r="L808" s="166">
        <v>0</v>
      </c>
      <c r="M808" s="166">
        <v>0</v>
      </c>
    </row>
    <row r="809" spans="1:13" hidden="1">
      <c r="A809" s="165" t="s">
        <v>764</v>
      </c>
      <c r="B809" s="165" t="s">
        <v>1955</v>
      </c>
      <c r="C809" s="165" t="s">
        <v>1853</v>
      </c>
      <c r="D809" s="165" t="s">
        <v>423</v>
      </c>
      <c r="E809" s="165" t="s">
        <v>405</v>
      </c>
      <c r="F809" s="165" t="s">
        <v>797</v>
      </c>
      <c r="G809" s="165" t="s">
        <v>400</v>
      </c>
      <c r="H809" s="166">
        <v>0</v>
      </c>
      <c r="I809" s="166">
        <v>0</v>
      </c>
      <c r="J809" s="166">
        <v>0</v>
      </c>
      <c r="K809" s="166">
        <v>0</v>
      </c>
      <c r="L809" s="166">
        <v>84</v>
      </c>
      <c r="M809" s="166">
        <v>3</v>
      </c>
    </row>
    <row r="810" spans="1:13" hidden="1">
      <c r="A810" s="165" t="s">
        <v>764</v>
      </c>
      <c r="B810" s="165" t="s">
        <v>1955</v>
      </c>
      <c r="C810" s="165" t="s">
        <v>1853</v>
      </c>
      <c r="D810" s="165" t="s">
        <v>423</v>
      </c>
      <c r="E810" s="165" t="s">
        <v>399</v>
      </c>
      <c r="F810" s="165" t="s">
        <v>797</v>
      </c>
      <c r="G810" s="165" t="s">
        <v>400</v>
      </c>
      <c r="H810" s="166">
        <v>0</v>
      </c>
      <c r="I810" s="166">
        <v>0</v>
      </c>
      <c r="J810" s="166">
        <v>1388</v>
      </c>
      <c r="K810" s="166">
        <v>50</v>
      </c>
      <c r="L810" s="166">
        <v>1369</v>
      </c>
      <c r="M810" s="166">
        <v>50</v>
      </c>
    </row>
    <row r="811" spans="1:13" hidden="1">
      <c r="A811" s="165" t="s">
        <v>764</v>
      </c>
      <c r="B811" s="165" t="s">
        <v>2169</v>
      </c>
      <c r="C811" s="165" t="s">
        <v>1853</v>
      </c>
      <c r="D811" s="165" t="s">
        <v>1125</v>
      </c>
      <c r="E811" s="165" t="s">
        <v>399</v>
      </c>
      <c r="F811" s="165" t="s">
        <v>797</v>
      </c>
      <c r="G811" s="165" t="s">
        <v>400</v>
      </c>
      <c r="H811" s="166">
        <v>503</v>
      </c>
      <c r="I811" s="166">
        <v>20</v>
      </c>
      <c r="J811" s="166">
        <v>0</v>
      </c>
      <c r="K811" s="166">
        <v>0</v>
      </c>
      <c r="L811" s="166">
        <v>503</v>
      </c>
      <c r="M811" s="166">
        <v>20</v>
      </c>
    </row>
    <row r="812" spans="1:13" hidden="1">
      <c r="A812" s="165" t="s">
        <v>764</v>
      </c>
      <c r="B812" s="165" t="s">
        <v>1956</v>
      </c>
      <c r="C812" s="165" t="s">
        <v>1853</v>
      </c>
      <c r="D812" s="165" t="s">
        <v>423</v>
      </c>
      <c r="E812" s="165" t="s">
        <v>399</v>
      </c>
      <c r="F812" s="165" t="s">
        <v>797</v>
      </c>
      <c r="G812" s="165" t="s">
        <v>400</v>
      </c>
      <c r="H812" s="166">
        <v>0</v>
      </c>
      <c r="I812" s="166">
        <v>0</v>
      </c>
      <c r="J812" s="166">
        <v>0</v>
      </c>
      <c r="K812" s="166">
        <v>0</v>
      </c>
      <c r="L812" s="166">
        <v>1484</v>
      </c>
      <c r="M812" s="166">
        <v>55</v>
      </c>
    </row>
    <row r="813" spans="1:13" hidden="1">
      <c r="A813" s="165" t="s">
        <v>764</v>
      </c>
      <c r="B813" s="165" t="s">
        <v>2170</v>
      </c>
      <c r="C813" s="165" t="s">
        <v>1853</v>
      </c>
      <c r="D813" s="165" t="s">
        <v>1125</v>
      </c>
      <c r="E813" s="165" t="s">
        <v>399</v>
      </c>
      <c r="F813" s="165" t="s">
        <v>797</v>
      </c>
      <c r="G813" s="165" t="s">
        <v>400</v>
      </c>
      <c r="H813" s="166">
        <v>208</v>
      </c>
      <c r="I813" s="166">
        <v>8</v>
      </c>
      <c r="J813" s="166">
        <v>0</v>
      </c>
      <c r="K813" s="166">
        <v>0</v>
      </c>
      <c r="L813" s="166">
        <v>208</v>
      </c>
      <c r="M813" s="166">
        <v>8</v>
      </c>
    </row>
    <row r="814" spans="1:13" hidden="1">
      <c r="A814" s="165" t="s">
        <v>771</v>
      </c>
      <c r="B814" s="165" t="s">
        <v>1957</v>
      </c>
      <c r="C814" s="165" t="s">
        <v>773</v>
      </c>
      <c r="D814" s="165" t="s">
        <v>423</v>
      </c>
      <c r="E814" s="165" t="s">
        <v>405</v>
      </c>
      <c r="F814" s="165" t="s">
        <v>796</v>
      </c>
      <c r="G814" s="165" t="s">
        <v>400</v>
      </c>
      <c r="H814" s="166">
        <v>0</v>
      </c>
      <c r="I814" s="166">
        <v>0</v>
      </c>
      <c r="J814" s="166">
        <v>26</v>
      </c>
      <c r="K814" s="166">
        <v>1</v>
      </c>
      <c r="L814" s="166">
        <v>0</v>
      </c>
      <c r="M814" s="166">
        <v>0</v>
      </c>
    </row>
    <row r="815" spans="1:13" hidden="1">
      <c r="A815" s="165" t="s">
        <v>771</v>
      </c>
      <c r="B815" s="165" t="s">
        <v>1958</v>
      </c>
      <c r="C815" s="165" t="s">
        <v>773</v>
      </c>
      <c r="D815" s="165" t="s">
        <v>1125</v>
      </c>
      <c r="E815" s="165" t="s">
        <v>405</v>
      </c>
      <c r="F815" s="165" t="s">
        <v>727</v>
      </c>
      <c r="G815" s="165" t="s">
        <v>400</v>
      </c>
      <c r="H815" s="166">
        <v>0</v>
      </c>
      <c r="I815" s="166">
        <v>0</v>
      </c>
      <c r="J815" s="166">
        <v>30</v>
      </c>
      <c r="K815" s="166">
        <v>1</v>
      </c>
      <c r="L815" s="166">
        <v>0</v>
      </c>
      <c r="M815" s="166">
        <v>0</v>
      </c>
    </row>
    <row r="816" spans="1:13" hidden="1">
      <c r="A816" s="165" t="s">
        <v>771</v>
      </c>
      <c r="B816" s="165" t="s">
        <v>1958</v>
      </c>
      <c r="C816" s="165" t="s">
        <v>773</v>
      </c>
      <c r="D816" s="165" t="s">
        <v>1125</v>
      </c>
      <c r="E816" s="165" t="s">
        <v>399</v>
      </c>
      <c r="F816" s="165" t="s">
        <v>727</v>
      </c>
      <c r="G816" s="165" t="s">
        <v>400</v>
      </c>
      <c r="H816" s="166">
        <v>0</v>
      </c>
      <c r="I816" s="166">
        <v>0</v>
      </c>
      <c r="J816" s="166">
        <v>1404</v>
      </c>
      <c r="K816" s="166">
        <v>50</v>
      </c>
      <c r="L816" s="166">
        <v>0</v>
      </c>
      <c r="M816" s="166">
        <v>0</v>
      </c>
    </row>
    <row r="817" spans="1:13" hidden="1">
      <c r="A817" s="165" t="s">
        <v>764</v>
      </c>
      <c r="B817" s="165" t="s">
        <v>2040</v>
      </c>
      <c r="C817" s="165" t="s">
        <v>1853</v>
      </c>
      <c r="D817" s="165" t="s">
        <v>423</v>
      </c>
      <c r="E817" s="165" t="s">
        <v>399</v>
      </c>
      <c r="F817" s="165" t="s">
        <v>797</v>
      </c>
      <c r="G817" s="165" t="s">
        <v>400</v>
      </c>
      <c r="H817" s="166">
        <v>0</v>
      </c>
      <c r="I817" s="166">
        <v>0</v>
      </c>
      <c r="J817" s="166">
        <v>0</v>
      </c>
      <c r="K817" s="166">
        <v>0</v>
      </c>
      <c r="L817" s="166">
        <v>478</v>
      </c>
      <c r="M817" s="166">
        <v>17</v>
      </c>
    </row>
    <row r="818" spans="1:13" hidden="1">
      <c r="A818" s="165" t="s">
        <v>764</v>
      </c>
      <c r="B818" s="165" t="s">
        <v>2041</v>
      </c>
      <c r="C818" s="165" t="s">
        <v>1853</v>
      </c>
      <c r="D818" s="165" t="s">
        <v>1125</v>
      </c>
      <c r="E818" s="165" t="s">
        <v>405</v>
      </c>
      <c r="F818" s="165" t="s">
        <v>797</v>
      </c>
      <c r="G818" s="165" t="s">
        <v>400</v>
      </c>
      <c r="H818" s="166">
        <v>0</v>
      </c>
      <c r="I818" s="166">
        <v>0</v>
      </c>
      <c r="J818" s="166">
        <v>0</v>
      </c>
      <c r="K818" s="166">
        <v>0</v>
      </c>
      <c r="L818" s="166">
        <v>115</v>
      </c>
      <c r="M818" s="166">
        <v>4</v>
      </c>
    </row>
    <row r="819" spans="1:13" hidden="1">
      <c r="A819" s="165" t="s">
        <v>746</v>
      </c>
      <c r="B819" s="165" t="s">
        <v>2042</v>
      </c>
      <c r="C819" s="165" t="s">
        <v>790</v>
      </c>
      <c r="D819" s="165" t="s">
        <v>423</v>
      </c>
      <c r="E819" s="165" t="s">
        <v>399</v>
      </c>
      <c r="F819" s="165" t="s">
        <v>536</v>
      </c>
      <c r="G819" s="165" t="s">
        <v>400</v>
      </c>
      <c r="H819" s="166">
        <v>3537</v>
      </c>
      <c r="I819" s="166">
        <v>125</v>
      </c>
      <c r="J819" s="166">
        <v>0</v>
      </c>
      <c r="K819" s="166">
        <v>0</v>
      </c>
      <c r="L819" s="166">
        <v>6386</v>
      </c>
      <c r="M819" s="166">
        <v>225</v>
      </c>
    </row>
    <row r="820" spans="1:13" hidden="1">
      <c r="A820" s="165" t="s">
        <v>746</v>
      </c>
      <c r="B820" s="165" t="s">
        <v>1959</v>
      </c>
      <c r="C820" s="165" t="s">
        <v>790</v>
      </c>
      <c r="D820" s="165" t="s">
        <v>1125</v>
      </c>
      <c r="E820" s="165" t="s">
        <v>399</v>
      </c>
      <c r="F820" s="165" t="s">
        <v>536</v>
      </c>
      <c r="G820" s="165" t="s">
        <v>400</v>
      </c>
      <c r="H820" s="166">
        <v>2732</v>
      </c>
      <c r="I820" s="166">
        <v>94</v>
      </c>
      <c r="J820" s="166">
        <v>0</v>
      </c>
      <c r="K820" s="166">
        <v>0</v>
      </c>
      <c r="L820" s="166">
        <v>3476</v>
      </c>
      <c r="M820" s="166">
        <v>119</v>
      </c>
    </row>
    <row r="821" spans="1:13" hidden="1">
      <c r="A821" s="165" t="s">
        <v>2035</v>
      </c>
      <c r="B821" s="165" t="s">
        <v>2171</v>
      </c>
      <c r="C821" s="165" t="s">
        <v>1082</v>
      </c>
      <c r="D821" s="165" t="s">
        <v>423</v>
      </c>
      <c r="E821" s="165" t="s">
        <v>399</v>
      </c>
      <c r="F821" s="165" t="s">
        <v>526</v>
      </c>
      <c r="G821" s="165" t="s">
        <v>400</v>
      </c>
      <c r="H821" s="166">
        <v>508</v>
      </c>
      <c r="I821" s="166">
        <v>18</v>
      </c>
      <c r="J821" s="166">
        <v>0</v>
      </c>
      <c r="K821" s="166">
        <v>0</v>
      </c>
      <c r="L821" s="166">
        <v>508</v>
      </c>
      <c r="M821" s="166">
        <v>18</v>
      </c>
    </row>
    <row r="822" spans="1:13" hidden="1">
      <c r="A822" s="165" t="s">
        <v>2035</v>
      </c>
      <c r="B822" s="165" t="s">
        <v>2172</v>
      </c>
      <c r="C822" s="165" t="s">
        <v>1082</v>
      </c>
      <c r="D822" s="165" t="s">
        <v>1125</v>
      </c>
      <c r="E822" s="165" t="s">
        <v>399</v>
      </c>
      <c r="F822" s="165" t="s">
        <v>526</v>
      </c>
      <c r="G822" s="165" t="s">
        <v>400</v>
      </c>
      <c r="H822" s="166">
        <v>222</v>
      </c>
      <c r="I822" s="166">
        <v>8</v>
      </c>
      <c r="J822" s="166">
        <v>0</v>
      </c>
      <c r="K822" s="166">
        <v>0</v>
      </c>
      <c r="L822" s="166">
        <v>222</v>
      </c>
      <c r="M822" s="166">
        <v>8</v>
      </c>
    </row>
    <row r="823" spans="1:13" hidden="1">
      <c r="A823" s="165" t="s">
        <v>764</v>
      </c>
      <c r="B823" s="165" t="s">
        <v>2173</v>
      </c>
      <c r="C823" s="165" t="s">
        <v>2134</v>
      </c>
      <c r="D823" s="165" t="s">
        <v>423</v>
      </c>
      <c r="E823" s="165" t="s">
        <v>399</v>
      </c>
      <c r="F823" s="165" t="s">
        <v>526</v>
      </c>
      <c r="G823" s="165" t="s">
        <v>400</v>
      </c>
      <c r="H823" s="166">
        <v>1420</v>
      </c>
      <c r="I823" s="166">
        <v>50</v>
      </c>
      <c r="J823" s="166">
        <v>0</v>
      </c>
      <c r="K823" s="166">
        <v>0</v>
      </c>
      <c r="L823" s="166">
        <v>1420</v>
      </c>
      <c r="M823" s="166">
        <v>50</v>
      </c>
    </row>
    <row r="824" spans="1:13" hidden="1">
      <c r="A824" s="165" t="s">
        <v>771</v>
      </c>
      <c r="B824" s="165" t="s">
        <v>2174</v>
      </c>
      <c r="C824" s="165" t="s">
        <v>1774</v>
      </c>
      <c r="D824" s="165" t="s">
        <v>423</v>
      </c>
      <c r="E824" s="165" t="s">
        <v>399</v>
      </c>
      <c r="F824" s="165" t="s">
        <v>596</v>
      </c>
      <c r="G824" s="165" t="s">
        <v>400</v>
      </c>
      <c r="H824" s="166">
        <v>2711</v>
      </c>
      <c r="I824" s="166">
        <v>94</v>
      </c>
      <c r="J824" s="166">
        <v>0</v>
      </c>
      <c r="K824" s="166">
        <v>0</v>
      </c>
      <c r="L824" s="166">
        <v>2711</v>
      </c>
      <c r="M824" s="166">
        <v>94</v>
      </c>
    </row>
    <row r="825" spans="1:13" hidden="1">
      <c r="A825" s="165" t="s">
        <v>771</v>
      </c>
      <c r="B825" s="165" t="s">
        <v>2175</v>
      </c>
      <c r="C825" s="165" t="s">
        <v>1774</v>
      </c>
      <c r="D825" s="165" t="s">
        <v>1125</v>
      </c>
      <c r="E825" s="165" t="s">
        <v>405</v>
      </c>
      <c r="F825" s="165" t="s">
        <v>596</v>
      </c>
      <c r="G825" s="165" t="s">
        <v>400</v>
      </c>
      <c r="H825" s="166">
        <v>112</v>
      </c>
      <c r="I825" s="166">
        <v>4</v>
      </c>
      <c r="J825" s="166">
        <v>0</v>
      </c>
      <c r="K825" s="166">
        <v>0</v>
      </c>
      <c r="L825" s="166">
        <v>112</v>
      </c>
      <c r="M825" s="166">
        <v>4</v>
      </c>
    </row>
    <row r="826" spans="1:13" hidden="1">
      <c r="A826" s="165" t="s">
        <v>771</v>
      </c>
      <c r="B826" s="165" t="s">
        <v>2175</v>
      </c>
      <c r="C826" s="165" t="s">
        <v>1774</v>
      </c>
      <c r="D826" s="165" t="s">
        <v>1125</v>
      </c>
      <c r="E826" s="165" t="s">
        <v>399</v>
      </c>
      <c r="F826" s="165" t="s">
        <v>596</v>
      </c>
      <c r="G826" s="165" t="s">
        <v>400</v>
      </c>
      <c r="H826" s="166">
        <v>3646</v>
      </c>
      <c r="I826" s="166">
        <v>125</v>
      </c>
      <c r="J826" s="166">
        <v>2189</v>
      </c>
      <c r="K826" s="166">
        <v>75</v>
      </c>
      <c r="L826" s="166">
        <v>1457</v>
      </c>
      <c r="M826" s="166">
        <v>50</v>
      </c>
    </row>
    <row r="827" spans="1:13" hidden="1">
      <c r="A827" s="165" t="s">
        <v>1778</v>
      </c>
      <c r="B827" s="165" t="s">
        <v>1960</v>
      </c>
      <c r="C827" s="165" t="s">
        <v>773</v>
      </c>
      <c r="D827" s="165" t="s">
        <v>423</v>
      </c>
      <c r="E827" s="165" t="s">
        <v>405</v>
      </c>
      <c r="F827" s="165" t="s">
        <v>1918</v>
      </c>
      <c r="G827" s="165" t="s">
        <v>400</v>
      </c>
      <c r="H827" s="166">
        <v>3</v>
      </c>
      <c r="I827" s="166">
        <v>1</v>
      </c>
      <c r="J827" s="166">
        <v>3</v>
      </c>
      <c r="K827" s="166">
        <v>1</v>
      </c>
      <c r="L827" s="166">
        <v>0</v>
      </c>
      <c r="M827" s="166">
        <v>0</v>
      </c>
    </row>
    <row r="828" spans="1:13" hidden="1">
      <c r="A828" s="165" t="s">
        <v>1778</v>
      </c>
      <c r="B828" s="165" t="s">
        <v>1960</v>
      </c>
      <c r="C828" s="165" t="s">
        <v>773</v>
      </c>
      <c r="D828" s="165" t="s">
        <v>423</v>
      </c>
      <c r="E828" s="165" t="s">
        <v>399</v>
      </c>
      <c r="F828" s="165" t="s">
        <v>1918</v>
      </c>
      <c r="G828" s="165" t="s">
        <v>400</v>
      </c>
      <c r="H828" s="166">
        <v>-3</v>
      </c>
      <c r="I828" s="166">
        <v>0</v>
      </c>
      <c r="J828" s="166">
        <v>0</v>
      </c>
      <c r="K828" s="166">
        <v>0</v>
      </c>
      <c r="L828" s="166">
        <v>634</v>
      </c>
      <c r="M828" s="166">
        <v>25</v>
      </c>
    </row>
    <row r="829" spans="1:13" hidden="1">
      <c r="A829" s="165" t="s">
        <v>1778</v>
      </c>
      <c r="B829" s="165" t="s">
        <v>1961</v>
      </c>
      <c r="C829" s="165" t="s">
        <v>773</v>
      </c>
      <c r="D829" s="165" t="s">
        <v>423</v>
      </c>
      <c r="E829" s="165" t="s">
        <v>399</v>
      </c>
      <c r="F829" s="165" t="s">
        <v>1919</v>
      </c>
      <c r="G829" s="165" t="s">
        <v>400</v>
      </c>
      <c r="H829" s="166">
        <v>0</v>
      </c>
      <c r="I829" s="166">
        <v>0</v>
      </c>
      <c r="J829" s="166">
        <v>0</v>
      </c>
      <c r="K829" s="166">
        <v>0</v>
      </c>
      <c r="L829" s="166">
        <v>685</v>
      </c>
      <c r="M829" s="166">
        <v>25</v>
      </c>
    </row>
    <row r="830" spans="1:13" hidden="1">
      <c r="A830" s="165" t="s">
        <v>419</v>
      </c>
      <c r="B830" s="165" t="s">
        <v>1189</v>
      </c>
      <c r="C830" s="165" t="s">
        <v>1190</v>
      </c>
      <c r="D830" s="165" t="s">
        <v>1191</v>
      </c>
      <c r="E830" s="165" t="s">
        <v>399</v>
      </c>
      <c r="F830" s="165" t="s">
        <v>1192</v>
      </c>
      <c r="G830" s="165" t="s">
        <v>1193</v>
      </c>
      <c r="H830" s="166">
        <v>685</v>
      </c>
      <c r="I830" s="166">
        <v>2</v>
      </c>
      <c r="J830" s="166">
        <v>0</v>
      </c>
      <c r="K830" s="166">
        <v>0</v>
      </c>
      <c r="L830" s="166">
        <v>32482</v>
      </c>
      <c r="M830" s="166">
        <v>116</v>
      </c>
    </row>
    <row r="831" spans="1:13" hidden="1">
      <c r="A831" s="165" t="s">
        <v>419</v>
      </c>
      <c r="B831" s="165" t="s">
        <v>1189</v>
      </c>
      <c r="C831" s="165" t="s">
        <v>1190</v>
      </c>
      <c r="D831" s="165" t="s">
        <v>1191</v>
      </c>
      <c r="E831" s="165" t="s">
        <v>399</v>
      </c>
      <c r="F831" s="165" t="s">
        <v>1192</v>
      </c>
      <c r="G831" s="165" t="s">
        <v>738</v>
      </c>
      <c r="H831" s="166">
        <v>6238</v>
      </c>
      <c r="I831" s="166">
        <v>22</v>
      </c>
      <c r="J831" s="166">
        <v>0</v>
      </c>
      <c r="K831" s="166">
        <v>0</v>
      </c>
      <c r="L831" s="166">
        <v>6238</v>
      </c>
      <c r="M831" s="166">
        <v>22</v>
      </c>
    </row>
    <row r="832" spans="1:13" hidden="1">
      <c r="A832" s="165" t="s">
        <v>419</v>
      </c>
      <c r="B832" s="165" t="s">
        <v>1565</v>
      </c>
      <c r="C832" s="165" t="s">
        <v>1566</v>
      </c>
      <c r="D832" s="165" t="s">
        <v>1191</v>
      </c>
      <c r="E832" s="165" t="s">
        <v>399</v>
      </c>
      <c r="F832" s="165" t="s">
        <v>1566</v>
      </c>
      <c r="G832" s="165" t="s">
        <v>1193</v>
      </c>
      <c r="H832" s="166">
        <v>245</v>
      </c>
      <c r="I832" s="166">
        <v>1</v>
      </c>
      <c r="J832" s="166">
        <v>0</v>
      </c>
      <c r="K832" s="166">
        <v>0</v>
      </c>
      <c r="L832" s="166">
        <v>492</v>
      </c>
      <c r="M832" s="166">
        <v>2</v>
      </c>
    </row>
    <row r="833" spans="1:13" hidden="1">
      <c r="A833" s="165" t="s">
        <v>833</v>
      </c>
      <c r="B833" s="165" t="s">
        <v>1581</v>
      </c>
      <c r="C833" s="165" t="s">
        <v>834</v>
      </c>
      <c r="D833" s="165" t="s">
        <v>423</v>
      </c>
      <c r="E833" s="165" t="s">
        <v>405</v>
      </c>
      <c r="F833" s="165" t="s">
        <v>1582</v>
      </c>
      <c r="G833" s="165" t="s">
        <v>400</v>
      </c>
      <c r="H833" s="166">
        <v>0</v>
      </c>
      <c r="I833" s="166">
        <v>0</v>
      </c>
      <c r="J833" s="166">
        <v>26</v>
      </c>
      <c r="K833" s="166">
        <v>1</v>
      </c>
      <c r="L833" s="166">
        <v>1797</v>
      </c>
      <c r="M833" s="166">
        <v>68</v>
      </c>
    </row>
    <row r="834" spans="1:13" hidden="1">
      <c r="A834" s="165" t="s">
        <v>833</v>
      </c>
      <c r="B834" s="165" t="s">
        <v>1962</v>
      </c>
      <c r="C834" s="165" t="s">
        <v>834</v>
      </c>
      <c r="D834" s="165" t="s">
        <v>423</v>
      </c>
      <c r="E834" s="165" t="s">
        <v>399</v>
      </c>
      <c r="F834" s="165" t="s">
        <v>1921</v>
      </c>
      <c r="G834" s="165" t="s">
        <v>400</v>
      </c>
      <c r="H834" s="166">
        <v>0</v>
      </c>
      <c r="I834" s="166">
        <v>0</v>
      </c>
      <c r="J834" s="166">
        <v>0</v>
      </c>
      <c r="K834" s="166">
        <v>0</v>
      </c>
      <c r="L834" s="166">
        <v>650</v>
      </c>
      <c r="M834" s="166">
        <v>25</v>
      </c>
    </row>
    <row r="835" spans="1:13" hidden="1">
      <c r="A835" s="165" t="s">
        <v>833</v>
      </c>
      <c r="B835" s="165" t="s">
        <v>1963</v>
      </c>
      <c r="C835" s="165" t="s">
        <v>834</v>
      </c>
      <c r="D835" s="165" t="s">
        <v>423</v>
      </c>
      <c r="E835" s="165" t="s">
        <v>399</v>
      </c>
      <c r="F835" s="165" t="s">
        <v>1922</v>
      </c>
      <c r="G835" s="165" t="s">
        <v>400</v>
      </c>
      <c r="H835" s="166">
        <v>0</v>
      </c>
      <c r="I835" s="166">
        <v>0</v>
      </c>
      <c r="J835" s="166">
        <v>0</v>
      </c>
      <c r="K835" s="166">
        <v>0</v>
      </c>
      <c r="L835" s="166">
        <v>673</v>
      </c>
      <c r="M835" s="166">
        <v>25</v>
      </c>
    </row>
    <row r="836" spans="1:13" hidden="1">
      <c r="A836" s="165" t="s">
        <v>833</v>
      </c>
      <c r="B836" s="165" t="s">
        <v>2283</v>
      </c>
      <c r="C836" s="165" t="s">
        <v>834</v>
      </c>
      <c r="D836" s="165" t="s">
        <v>423</v>
      </c>
      <c r="E836" s="165" t="s">
        <v>399</v>
      </c>
      <c r="F836" s="165" t="s">
        <v>2071</v>
      </c>
      <c r="G836" s="165" t="s">
        <v>400</v>
      </c>
      <c r="H836" s="166">
        <v>2059</v>
      </c>
      <c r="I836" s="166">
        <v>75</v>
      </c>
      <c r="J836" s="166">
        <v>0</v>
      </c>
      <c r="K836" s="166">
        <v>0</v>
      </c>
      <c r="L836" s="166">
        <v>2059</v>
      </c>
      <c r="M836" s="166">
        <v>75</v>
      </c>
    </row>
    <row r="837" spans="1:13" hidden="1">
      <c r="A837" s="165" t="s">
        <v>833</v>
      </c>
      <c r="B837" s="165" t="s">
        <v>2284</v>
      </c>
      <c r="C837" s="165" t="s">
        <v>834</v>
      </c>
      <c r="D837" s="165" t="s">
        <v>423</v>
      </c>
      <c r="E837" s="165" t="s">
        <v>399</v>
      </c>
      <c r="F837" s="165" t="s">
        <v>2073</v>
      </c>
      <c r="G837" s="165" t="s">
        <v>400</v>
      </c>
      <c r="H837" s="166">
        <v>2382</v>
      </c>
      <c r="I837" s="166">
        <v>90</v>
      </c>
      <c r="J837" s="166">
        <v>0</v>
      </c>
      <c r="K837" s="166">
        <v>0</v>
      </c>
      <c r="L837" s="166">
        <v>2382</v>
      </c>
      <c r="M837" s="166">
        <v>90</v>
      </c>
    </row>
    <row r="838" spans="1:13" hidden="1">
      <c r="A838" s="165" t="s">
        <v>854</v>
      </c>
      <c r="B838" s="165" t="s">
        <v>1401</v>
      </c>
      <c r="C838" s="165" t="s">
        <v>853</v>
      </c>
      <c r="D838" s="165" t="s">
        <v>423</v>
      </c>
      <c r="E838" s="165" t="s">
        <v>399</v>
      </c>
      <c r="F838" s="165" t="s">
        <v>858</v>
      </c>
      <c r="G838" s="165" t="s">
        <v>400</v>
      </c>
      <c r="H838" s="166">
        <v>0</v>
      </c>
      <c r="I838" s="166">
        <v>0</v>
      </c>
      <c r="J838" s="166">
        <v>0</v>
      </c>
      <c r="K838" s="166">
        <v>0</v>
      </c>
      <c r="L838" s="166">
        <v>9055</v>
      </c>
      <c r="M838" s="166">
        <v>293</v>
      </c>
    </row>
    <row r="839" spans="1:13" hidden="1">
      <c r="A839" s="165" t="s">
        <v>854</v>
      </c>
      <c r="B839" s="165" t="s">
        <v>1406</v>
      </c>
      <c r="C839" s="165" t="s">
        <v>853</v>
      </c>
      <c r="D839" s="165" t="s">
        <v>423</v>
      </c>
      <c r="E839" s="165" t="s">
        <v>399</v>
      </c>
      <c r="F839" s="165" t="s">
        <v>858</v>
      </c>
      <c r="G839" s="165" t="s">
        <v>400</v>
      </c>
      <c r="H839" s="166">
        <v>0</v>
      </c>
      <c r="I839" s="166">
        <v>0</v>
      </c>
      <c r="J839" s="166">
        <v>657</v>
      </c>
      <c r="K839" s="166">
        <v>22</v>
      </c>
      <c r="L839" s="166">
        <v>0</v>
      </c>
      <c r="M839" s="166">
        <v>0</v>
      </c>
    </row>
    <row r="840" spans="1:13" hidden="1">
      <c r="A840" s="165" t="s">
        <v>854</v>
      </c>
      <c r="B840" s="165" t="s">
        <v>1702</v>
      </c>
      <c r="C840" s="165" t="s">
        <v>853</v>
      </c>
      <c r="D840" s="165" t="s">
        <v>423</v>
      </c>
      <c r="E840" s="165" t="s">
        <v>399</v>
      </c>
      <c r="F840" s="165" t="s">
        <v>847</v>
      </c>
      <c r="G840" s="165" t="s">
        <v>400</v>
      </c>
      <c r="H840" s="166">
        <v>0</v>
      </c>
      <c r="I840" s="166">
        <v>0</v>
      </c>
      <c r="J840" s="166">
        <v>669</v>
      </c>
      <c r="K840" s="166">
        <v>23</v>
      </c>
      <c r="L840" s="166">
        <v>0</v>
      </c>
      <c r="M840" s="166">
        <v>0</v>
      </c>
    </row>
    <row r="841" spans="1:13" hidden="1">
      <c r="A841" s="165" t="s">
        <v>854</v>
      </c>
      <c r="B841" s="165" t="s">
        <v>1716</v>
      </c>
      <c r="C841" s="165" t="s">
        <v>834</v>
      </c>
      <c r="D841" s="165" t="s">
        <v>423</v>
      </c>
      <c r="E841" s="165" t="s">
        <v>399</v>
      </c>
      <c r="F841" s="165" t="s">
        <v>774</v>
      </c>
      <c r="G841" s="165" t="s">
        <v>400</v>
      </c>
      <c r="H841" s="166">
        <v>0</v>
      </c>
      <c r="I841" s="166">
        <v>0</v>
      </c>
      <c r="J841" s="166">
        <v>2996</v>
      </c>
      <c r="K841" s="166">
        <v>111</v>
      </c>
      <c r="L841" s="166">
        <v>0</v>
      </c>
      <c r="M841" s="166">
        <v>0</v>
      </c>
    </row>
    <row r="842" spans="1:13" hidden="1">
      <c r="A842" s="165" t="s">
        <v>854</v>
      </c>
      <c r="B842" s="165" t="s">
        <v>1717</v>
      </c>
      <c r="C842" s="165" t="s">
        <v>834</v>
      </c>
      <c r="D842" s="165" t="s">
        <v>423</v>
      </c>
      <c r="E842" s="165" t="s">
        <v>399</v>
      </c>
      <c r="F842" s="165" t="s">
        <v>596</v>
      </c>
      <c r="G842" s="165" t="s">
        <v>400</v>
      </c>
      <c r="H842" s="166">
        <v>0</v>
      </c>
      <c r="I842" s="166">
        <v>0</v>
      </c>
      <c r="J842" s="166">
        <v>561</v>
      </c>
      <c r="K842" s="166">
        <v>17</v>
      </c>
      <c r="L842" s="166">
        <v>3379</v>
      </c>
      <c r="M842" s="166">
        <v>115</v>
      </c>
    </row>
    <row r="843" spans="1:13" hidden="1">
      <c r="A843" s="165" t="s">
        <v>854</v>
      </c>
      <c r="B843" s="165" t="s">
        <v>1718</v>
      </c>
      <c r="C843" s="165" t="s">
        <v>834</v>
      </c>
      <c r="D843" s="165" t="s">
        <v>423</v>
      </c>
      <c r="E843" s="165" t="s">
        <v>399</v>
      </c>
      <c r="F843" s="165" t="s">
        <v>596</v>
      </c>
      <c r="G843" s="165" t="s">
        <v>400</v>
      </c>
      <c r="H843" s="166">
        <v>0</v>
      </c>
      <c r="I843" s="166">
        <v>0</v>
      </c>
      <c r="J843" s="166">
        <v>0</v>
      </c>
      <c r="K843" s="166">
        <v>0</v>
      </c>
      <c r="L843" s="166">
        <v>1405</v>
      </c>
      <c r="M843" s="166">
        <v>50</v>
      </c>
    </row>
    <row r="844" spans="1:13" hidden="1">
      <c r="A844" s="165" t="s">
        <v>854</v>
      </c>
      <c r="B844" s="165" t="s">
        <v>1809</v>
      </c>
      <c r="C844" s="165" t="s">
        <v>834</v>
      </c>
      <c r="D844" s="165" t="s">
        <v>423</v>
      </c>
      <c r="E844" s="165" t="s">
        <v>399</v>
      </c>
      <c r="F844" s="165" t="s">
        <v>596</v>
      </c>
      <c r="G844" s="165" t="s">
        <v>400</v>
      </c>
      <c r="H844" s="166">
        <v>-601</v>
      </c>
      <c r="I844" s="166">
        <v>-22</v>
      </c>
      <c r="J844" s="166">
        <v>85</v>
      </c>
      <c r="K844" s="166">
        <v>3</v>
      </c>
      <c r="L844" s="166">
        <v>2556</v>
      </c>
      <c r="M844" s="166">
        <v>97</v>
      </c>
    </row>
    <row r="845" spans="1:13" hidden="1">
      <c r="A845" s="165" t="s">
        <v>854</v>
      </c>
      <c r="B845" s="165" t="s">
        <v>1810</v>
      </c>
      <c r="C845" s="165" t="s">
        <v>834</v>
      </c>
      <c r="D845" s="165" t="s">
        <v>423</v>
      </c>
      <c r="E845" s="165" t="s">
        <v>399</v>
      </c>
      <c r="F845" s="165" t="s">
        <v>596</v>
      </c>
      <c r="G845" s="165" t="s">
        <v>400</v>
      </c>
      <c r="H845" s="166">
        <v>0</v>
      </c>
      <c r="I845" s="166">
        <v>0</v>
      </c>
      <c r="J845" s="166">
        <v>2512</v>
      </c>
      <c r="K845" s="166">
        <v>92</v>
      </c>
      <c r="L845" s="166">
        <v>0</v>
      </c>
      <c r="M845" s="166">
        <v>0</v>
      </c>
    </row>
    <row r="846" spans="1:13" hidden="1">
      <c r="A846" s="165" t="s">
        <v>854</v>
      </c>
      <c r="B846" s="165" t="s">
        <v>1835</v>
      </c>
      <c r="C846" s="165" t="s">
        <v>1783</v>
      </c>
      <c r="D846" s="165" t="s">
        <v>423</v>
      </c>
      <c r="E846" s="165" t="s">
        <v>399</v>
      </c>
      <c r="F846" s="165" t="s">
        <v>858</v>
      </c>
      <c r="G846" s="165" t="s">
        <v>400</v>
      </c>
      <c r="H846" s="166">
        <v>4</v>
      </c>
      <c r="I846" s="166">
        <v>0</v>
      </c>
      <c r="J846" s="166">
        <v>0</v>
      </c>
      <c r="K846" s="166">
        <v>0</v>
      </c>
      <c r="L846" s="166">
        <v>6220</v>
      </c>
      <c r="M846" s="166">
        <v>205</v>
      </c>
    </row>
    <row r="847" spans="1:13" hidden="1">
      <c r="A847" s="165" t="s">
        <v>854</v>
      </c>
      <c r="B847" s="165" t="s">
        <v>1868</v>
      </c>
      <c r="C847" s="165" t="s">
        <v>1783</v>
      </c>
      <c r="D847" s="165" t="s">
        <v>423</v>
      </c>
      <c r="E847" s="165" t="s">
        <v>399</v>
      </c>
      <c r="F847" s="165" t="s">
        <v>858</v>
      </c>
      <c r="G847" s="165" t="s">
        <v>400</v>
      </c>
      <c r="H847" s="166">
        <v>-430</v>
      </c>
      <c r="I847" s="166">
        <v>-15</v>
      </c>
      <c r="J847" s="166">
        <v>0</v>
      </c>
      <c r="K847" s="166">
        <v>0</v>
      </c>
      <c r="L847" s="166">
        <v>2670</v>
      </c>
      <c r="M847" s="166">
        <v>90</v>
      </c>
    </row>
    <row r="848" spans="1:13" hidden="1">
      <c r="A848" s="165" t="s">
        <v>854</v>
      </c>
      <c r="B848" s="165" t="s">
        <v>1964</v>
      </c>
      <c r="C848" s="165" t="s">
        <v>1783</v>
      </c>
      <c r="D848" s="165" t="s">
        <v>1125</v>
      </c>
      <c r="E848" s="165" t="s">
        <v>399</v>
      </c>
      <c r="F848" s="165" t="s">
        <v>858</v>
      </c>
      <c r="G848" s="165" t="s">
        <v>400</v>
      </c>
      <c r="H848" s="166">
        <v>0</v>
      </c>
      <c r="I848" s="166">
        <v>0</v>
      </c>
      <c r="J848" s="166">
        <v>0</v>
      </c>
      <c r="K848" s="166">
        <v>0</v>
      </c>
      <c r="L848" s="166">
        <v>132</v>
      </c>
      <c r="M848" s="166">
        <v>5</v>
      </c>
    </row>
    <row r="849" spans="1:13" hidden="1">
      <c r="A849" s="165" t="s">
        <v>854</v>
      </c>
      <c r="B849" s="165" t="s">
        <v>1869</v>
      </c>
      <c r="C849" s="165" t="s">
        <v>834</v>
      </c>
      <c r="D849" s="165" t="s">
        <v>423</v>
      </c>
      <c r="E849" s="165" t="s">
        <v>399</v>
      </c>
      <c r="F849" s="165" t="s">
        <v>596</v>
      </c>
      <c r="G849" s="165" t="s">
        <v>400</v>
      </c>
      <c r="H849" s="166">
        <v>0</v>
      </c>
      <c r="I849" s="166">
        <v>0</v>
      </c>
      <c r="J849" s="166">
        <v>0</v>
      </c>
      <c r="K849" s="166">
        <v>0</v>
      </c>
      <c r="L849" s="166">
        <v>1650</v>
      </c>
      <c r="M849" s="166">
        <v>59</v>
      </c>
    </row>
    <row r="850" spans="1:13" hidden="1">
      <c r="A850" s="165" t="s">
        <v>854</v>
      </c>
      <c r="B850" s="165" t="s">
        <v>1870</v>
      </c>
      <c r="C850" s="165" t="s">
        <v>834</v>
      </c>
      <c r="D850" s="165" t="s">
        <v>423</v>
      </c>
      <c r="E850" s="165" t="s">
        <v>399</v>
      </c>
      <c r="F850" s="165" t="s">
        <v>596</v>
      </c>
      <c r="G850" s="165" t="s">
        <v>400</v>
      </c>
      <c r="H850" s="166">
        <v>0</v>
      </c>
      <c r="I850" s="166">
        <v>0</v>
      </c>
      <c r="J850" s="166">
        <v>0</v>
      </c>
      <c r="K850" s="166">
        <v>0</v>
      </c>
      <c r="L850" s="166">
        <v>1490</v>
      </c>
      <c r="M850" s="166">
        <v>55</v>
      </c>
    </row>
    <row r="851" spans="1:13" hidden="1">
      <c r="A851" s="165" t="s">
        <v>861</v>
      </c>
      <c r="B851" s="165" t="s">
        <v>1965</v>
      </c>
      <c r="C851" s="165" t="s">
        <v>862</v>
      </c>
      <c r="D851" s="165" t="s">
        <v>423</v>
      </c>
      <c r="E851" s="165" t="s">
        <v>399</v>
      </c>
      <c r="F851" s="165" t="s">
        <v>863</v>
      </c>
      <c r="G851" s="165" t="s">
        <v>400</v>
      </c>
      <c r="H851" s="166">
        <v>0</v>
      </c>
      <c r="I851" s="166">
        <v>0</v>
      </c>
      <c r="J851" s="166">
        <v>393</v>
      </c>
      <c r="K851" s="166">
        <v>13</v>
      </c>
      <c r="L851" s="166">
        <v>0</v>
      </c>
      <c r="M851" s="166">
        <v>0</v>
      </c>
    </row>
    <row r="852" spans="1:13" hidden="1">
      <c r="A852" s="165" t="s">
        <v>861</v>
      </c>
      <c r="B852" s="165" t="s">
        <v>1966</v>
      </c>
      <c r="C852" s="165" t="s">
        <v>862</v>
      </c>
      <c r="D852" s="165" t="s">
        <v>1125</v>
      </c>
      <c r="E852" s="165" t="s">
        <v>399</v>
      </c>
      <c r="F852" s="165" t="s">
        <v>863</v>
      </c>
      <c r="G852" s="165" t="s">
        <v>400</v>
      </c>
      <c r="H852" s="166">
        <v>0</v>
      </c>
      <c r="I852" s="166">
        <v>0</v>
      </c>
      <c r="J852" s="166">
        <v>376</v>
      </c>
      <c r="K852" s="166">
        <v>13</v>
      </c>
      <c r="L852" s="166">
        <v>0</v>
      </c>
      <c r="M852" s="166">
        <v>0</v>
      </c>
    </row>
    <row r="853" spans="1:13" hidden="1">
      <c r="A853" s="165" t="s">
        <v>854</v>
      </c>
      <c r="B853" s="165" t="s">
        <v>1967</v>
      </c>
      <c r="C853" s="165" t="s">
        <v>1783</v>
      </c>
      <c r="D853" s="165" t="s">
        <v>423</v>
      </c>
      <c r="E853" s="165" t="s">
        <v>399</v>
      </c>
      <c r="F853" s="165" t="s">
        <v>596</v>
      </c>
      <c r="G853" s="165" t="s">
        <v>400</v>
      </c>
      <c r="H853" s="166">
        <v>1682</v>
      </c>
      <c r="I853" s="166">
        <v>61</v>
      </c>
      <c r="J853" s="166">
        <v>3490</v>
      </c>
      <c r="K853" s="166">
        <v>125</v>
      </c>
      <c r="L853" s="166">
        <v>1682</v>
      </c>
      <c r="M853" s="166">
        <v>61</v>
      </c>
    </row>
    <row r="854" spans="1:13" hidden="1">
      <c r="A854" s="165" t="s">
        <v>854</v>
      </c>
      <c r="B854" s="165" t="s">
        <v>1968</v>
      </c>
      <c r="C854" s="165" t="s">
        <v>1783</v>
      </c>
      <c r="D854" s="165" t="s">
        <v>1125</v>
      </c>
      <c r="E854" s="165" t="s">
        <v>405</v>
      </c>
      <c r="F854" s="165" t="s">
        <v>596</v>
      </c>
      <c r="G854" s="165" t="s">
        <v>400</v>
      </c>
      <c r="H854" s="166">
        <v>90</v>
      </c>
      <c r="I854" s="166">
        <v>3</v>
      </c>
      <c r="J854" s="166">
        <v>90</v>
      </c>
      <c r="K854" s="166">
        <v>3</v>
      </c>
      <c r="L854" s="166">
        <v>0</v>
      </c>
      <c r="M854" s="166">
        <v>0</v>
      </c>
    </row>
    <row r="855" spans="1:13" hidden="1">
      <c r="A855" s="165" t="s">
        <v>854</v>
      </c>
      <c r="B855" s="165" t="s">
        <v>1968</v>
      </c>
      <c r="C855" s="165" t="s">
        <v>1783</v>
      </c>
      <c r="D855" s="165" t="s">
        <v>1125</v>
      </c>
      <c r="E855" s="165" t="s">
        <v>399</v>
      </c>
      <c r="F855" s="165" t="s">
        <v>596</v>
      </c>
      <c r="G855" s="165" t="s">
        <v>400</v>
      </c>
      <c r="H855" s="166">
        <v>1400</v>
      </c>
      <c r="I855" s="166">
        <v>50</v>
      </c>
      <c r="J855" s="166">
        <v>1400</v>
      </c>
      <c r="K855" s="166">
        <v>50</v>
      </c>
      <c r="L855" s="166">
        <v>0</v>
      </c>
      <c r="M855" s="166">
        <v>0</v>
      </c>
    </row>
    <row r="856" spans="1:13" hidden="1">
      <c r="A856" s="165" t="s">
        <v>854</v>
      </c>
      <c r="B856" s="165" t="s">
        <v>1969</v>
      </c>
      <c r="C856" s="165" t="s">
        <v>1783</v>
      </c>
      <c r="D856" s="165" t="s">
        <v>423</v>
      </c>
      <c r="E856" s="165" t="s">
        <v>405</v>
      </c>
      <c r="F856" s="165" t="s">
        <v>596</v>
      </c>
      <c r="G856" s="165" t="s">
        <v>400</v>
      </c>
      <c r="H856" s="166">
        <v>3</v>
      </c>
      <c r="I856" s="166">
        <v>1</v>
      </c>
      <c r="J856" s="166">
        <v>3</v>
      </c>
      <c r="K856" s="166">
        <v>1</v>
      </c>
      <c r="L856" s="166">
        <v>0</v>
      </c>
      <c r="M856" s="166">
        <v>0</v>
      </c>
    </row>
    <row r="857" spans="1:13" hidden="1">
      <c r="A857" s="165" t="s">
        <v>854</v>
      </c>
      <c r="B857" s="165" t="s">
        <v>1969</v>
      </c>
      <c r="C857" s="165" t="s">
        <v>1783</v>
      </c>
      <c r="D857" s="165" t="s">
        <v>423</v>
      </c>
      <c r="E857" s="165" t="s">
        <v>399</v>
      </c>
      <c r="F857" s="165" t="s">
        <v>596</v>
      </c>
      <c r="G857" s="165" t="s">
        <v>400</v>
      </c>
      <c r="H857" s="166">
        <v>2746</v>
      </c>
      <c r="I857" s="166">
        <v>100</v>
      </c>
      <c r="J857" s="166">
        <v>0</v>
      </c>
      <c r="K857" s="166">
        <v>0</v>
      </c>
      <c r="L857" s="166">
        <v>6193</v>
      </c>
      <c r="M857" s="166">
        <v>225</v>
      </c>
    </row>
    <row r="858" spans="1:13" hidden="1">
      <c r="A858" s="165" t="s">
        <v>854</v>
      </c>
      <c r="B858" s="165" t="s">
        <v>1970</v>
      </c>
      <c r="C858" s="165" t="s">
        <v>1783</v>
      </c>
      <c r="D858" s="165" t="s">
        <v>1125</v>
      </c>
      <c r="E858" s="165" t="s">
        <v>405</v>
      </c>
      <c r="F858" s="165" t="s">
        <v>596</v>
      </c>
      <c r="G858" s="165" t="s">
        <v>400</v>
      </c>
      <c r="H858" s="166">
        <v>77</v>
      </c>
      <c r="I858" s="166">
        <v>3</v>
      </c>
      <c r="J858" s="166">
        <v>0</v>
      </c>
      <c r="K858" s="166">
        <v>0</v>
      </c>
      <c r="L858" s="166">
        <v>77</v>
      </c>
      <c r="M858" s="166">
        <v>3</v>
      </c>
    </row>
    <row r="859" spans="1:13" hidden="1">
      <c r="A859" s="165" t="s">
        <v>854</v>
      </c>
      <c r="B859" s="165" t="s">
        <v>1970</v>
      </c>
      <c r="C859" s="165" t="s">
        <v>1783</v>
      </c>
      <c r="D859" s="165" t="s">
        <v>1125</v>
      </c>
      <c r="E859" s="165" t="s">
        <v>399</v>
      </c>
      <c r="F859" s="165" t="s">
        <v>596</v>
      </c>
      <c r="G859" s="165" t="s">
        <v>400</v>
      </c>
      <c r="H859" s="166">
        <v>1417</v>
      </c>
      <c r="I859" s="166">
        <v>50</v>
      </c>
      <c r="J859" s="166">
        <v>1417</v>
      </c>
      <c r="K859" s="166">
        <v>50</v>
      </c>
      <c r="L859" s="166">
        <v>0</v>
      </c>
      <c r="M859" s="166">
        <v>0</v>
      </c>
    </row>
    <row r="860" spans="1:13" hidden="1">
      <c r="A860" s="165" t="s">
        <v>854</v>
      </c>
      <c r="B860" s="165" t="s">
        <v>1971</v>
      </c>
      <c r="C860" s="165" t="s">
        <v>1783</v>
      </c>
      <c r="D860" s="165" t="s">
        <v>423</v>
      </c>
      <c r="E860" s="165" t="s">
        <v>399</v>
      </c>
      <c r="F860" s="165" t="s">
        <v>858</v>
      </c>
      <c r="G860" s="165" t="s">
        <v>400</v>
      </c>
      <c r="H860" s="166">
        <v>1167</v>
      </c>
      <c r="I860" s="166">
        <v>38</v>
      </c>
      <c r="J860" s="166">
        <v>2701</v>
      </c>
      <c r="K860" s="166">
        <v>88</v>
      </c>
      <c r="L860" s="166">
        <v>0</v>
      </c>
      <c r="M860" s="166">
        <v>0</v>
      </c>
    </row>
    <row r="861" spans="1:13" hidden="1">
      <c r="A861" s="165" t="s">
        <v>854</v>
      </c>
      <c r="B861" s="165" t="s">
        <v>1972</v>
      </c>
      <c r="C861" s="165" t="s">
        <v>1783</v>
      </c>
      <c r="D861" s="165" t="s">
        <v>1125</v>
      </c>
      <c r="E861" s="165" t="s">
        <v>399</v>
      </c>
      <c r="F861" s="165" t="s">
        <v>858</v>
      </c>
      <c r="G861" s="165" t="s">
        <v>400</v>
      </c>
      <c r="H861" s="166">
        <v>1331</v>
      </c>
      <c r="I861" s="166">
        <v>42</v>
      </c>
      <c r="J861" s="166">
        <v>1331</v>
      </c>
      <c r="K861" s="166">
        <v>42</v>
      </c>
      <c r="L861" s="166">
        <v>0</v>
      </c>
      <c r="M861" s="166">
        <v>0</v>
      </c>
    </row>
    <row r="862" spans="1:13" hidden="1">
      <c r="A862" s="165" t="s">
        <v>854</v>
      </c>
      <c r="B862" s="165" t="s">
        <v>1973</v>
      </c>
      <c r="C862" s="165" t="s">
        <v>1783</v>
      </c>
      <c r="D862" s="165" t="s">
        <v>423</v>
      </c>
      <c r="E862" s="165" t="s">
        <v>399</v>
      </c>
      <c r="F862" s="165" t="s">
        <v>858</v>
      </c>
      <c r="G862" s="165" t="s">
        <v>400</v>
      </c>
      <c r="H862" s="166">
        <v>1987</v>
      </c>
      <c r="I862" s="166">
        <v>65</v>
      </c>
      <c r="J862" s="166">
        <v>3539</v>
      </c>
      <c r="K862" s="166">
        <v>115</v>
      </c>
      <c r="L862" s="166">
        <v>0</v>
      </c>
      <c r="M862" s="166">
        <v>0</v>
      </c>
    </row>
    <row r="863" spans="1:13" hidden="1">
      <c r="A863" s="165" t="s">
        <v>854</v>
      </c>
      <c r="B863" s="165" t="s">
        <v>2043</v>
      </c>
      <c r="C863" s="165" t="s">
        <v>1783</v>
      </c>
      <c r="D863" s="165" t="s">
        <v>1125</v>
      </c>
      <c r="E863" s="165" t="s">
        <v>399</v>
      </c>
      <c r="F863" s="165" t="s">
        <v>858</v>
      </c>
      <c r="G863" s="165" t="s">
        <v>400</v>
      </c>
      <c r="H863" s="166">
        <v>915</v>
      </c>
      <c r="I863" s="166">
        <v>32</v>
      </c>
      <c r="J863" s="166">
        <v>915</v>
      </c>
      <c r="K863" s="166">
        <v>32</v>
      </c>
      <c r="L863" s="166">
        <v>0</v>
      </c>
      <c r="M863" s="166">
        <v>0</v>
      </c>
    </row>
    <row r="864" spans="1:13" hidden="1">
      <c r="A864" s="165" t="s">
        <v>854</v>
      </c>
      <c r="B864" s="165" t="s">
        <v>1974</v>
      </c>
      <c r="C864" s="165" t="s">
        <v>1783</v>
      </c>
      <c r="D864" s="165" t="s">
        <v>423</v>
      </c>
      <c r="E864" s="165" t="s">
        <v>405</v>
      </c>
      <c r="F864" s="165" t="s">
        <v>858</v>
      </c>
      <c r="G864" s="165" t="s">
        <v>400</v>
      </c>
      <c r="H864" s="166">
        <v>562</v>
      </c>
      <c r="I864" s="166">
        <v>19</v>
      </c>
      <c r="J864" s="166">
        <v>562</v>
      </c>
      <c r="K864" s="166">
        <v>19</v>
      </c>
      <c r="L864" s="166">
        <v>0</v>
      </c>
      <c r="M864" s="166">
        <v>0</v>
      </c>
    </row>
    <row r="865" spans="1:13" hidden="1">
      <c r="A865" s="165" t="s">
        <v>854</v>
      </c>
      <c r="B865" s="165" t="s">
        <v>1974</v>
      </c>
      <c r="C865" s="165" t="s">
        <v>1783</v>
      </c>
      <c r="D865" s="165" t="s">
        <v>423</v>
      </c>
      <c r="E865" s="165" t="s">
        <v>399</v>
      </c>
      <c r="F865" s="165" t="s">
        <v>858</v>
      </c>
      <c r="G865" s="165" t="s">
        <v>400</v>
      </c>
      <c r="H865" s="166">
        <v>330</v>
      </c>
      <c r="I865" s="166">
        <v>11</v>
      </c>
      <c r="J865" s="166">
        <v>760</v>
      </c>
      <c r="K865" s="166">
        <v>25</v>
      </c>
      <c r="L865" s="166">
        <v>330</v>
      </c>
      <c r="M865" s="166">
        <v>11</v>
      </c>
    </row>
    <row r="866" spans="1:13" hidden="1">
      <c r="A866" s="165" t="s">
        <v>854</v>
      </c>
      <c r="B866" s="165" t="s">
        <v>2044</v>
      </c>
      <c r="C866" s="165" t="s">
        <v>1783</v>
      </c>
      <c r="D866" s="165" t="s">
        <v>1125</v>
      </c>
      <c r="E866" s="165" t="s">
        <v>399</v>
      </c>
      <c r="F866" s="165" t="s">
        <v>858</v>
      </c>
      <c r="G866" s="165" t="s">
        <v>400</v>
      </c>
      <c r="H866" s="166">
        <v>592</v>
      </c>
      <c r="I866" s="166">
        <v>19</v>
      </c>
      <c r="J866" s="166">
        <v>592</v>
      </c>
      <c r="K866" s="166">
        <v>19</v>
      </c>
      <c r="L866" s="166">
        <v>0</v>
      </c>
      <c r="M866" s="166">
        <v>0</v>
      </c>
    </row>
    <row r="867" spans="1:13" hidden="1">
      <c r="A867" s="165" t="s">
        <v>854</v>
      </c>
      <c r="B867" s="165" t="s">
        <v>1975</v>
      </c>
      <c r="C867" s="165" t="s">
        <v>1783</v>
      </c>
      <c r="D867" s="165" t="s">
        <v>423</v>
      </c>
      <c r="E867" s="165" t="s">
        <v>399</v>
      </c>
      <c r="F867" s="165" t="s">
        <v>858</v>
      </c>
      <c r="G867" s="165" t="s">
        <v>400</v>
      </c>
      <c r="H867" s="166">
        <v>925</v>
      </c>
      <c r="I867" s="166">
        <v>32</v>
      </c>
      <c r="J867" s="166">
        <v>1495</v>
      </c>
      <c r="K867" s="166">
        <v>50</v>
      </c>
      <c r="L867" s="166">
        <v>1675</v>
      </c>
      <c r="M867" s="166">
        <v>57</v>
      </c>
    </row>
    <row r="868" spans="1:13" hidden="1">
      <c r="A868" s="165" t="s">
        <v>854</v>
      </c>
      <c r="B868" s="165" t="s">
        <v>2045</v>
      </c>
      <c r="C868" s="165" t="s">
        <v>1783</v>
      </c>
      <c r="D868" s="165" t="s">
        <v>1125</v>
      </c>
      <c r="E868" s="165" t="s">
        <v>399</v>
      </c>
      <c r="F868" s="165" t="s">
        <v>858</v>
      </c>
      <c r="G868" s="165" t="s">
        <v>400</v>
      </c>
      <c r="H868" s="166">
        <v>783</v>
      </c>
      <c r="I868" s="166">
        <v>25</v>
      </c>
      <c r="J868" s="166">
        <v>783</v>
      </c>
      <c r="K868" s="166">
        <v>25</v>
      </c>
      <c r="L868" s="166">
        <v>0</v>
      </c>
      <c r="M868" s="166">
        <v>0</v>
      </c>
    </row>
    <row r="869" spans="1:13" hidden="1">
      <c r="A869" s="165" t="s">
        <v>854</v>
      </c>
      <c r="B869" s="165" t="s">
        <v>1976</v>
      </c>
      <c r="C869" s="165" t="s">
        <v>1783</v>
      </c>
      <c r="D869" s="165" t="s">
        <v>423</v>
      </c>
      <c r="E869" s="165" t="s">
        <v>399</v>
      </c>
      <c r="F869" s="165" t="s">
        <v>858</v>
      </c>
      <c r="G869" s="165" t="s">
        <v>400</v>
      </c>
      <c r="H869" s="166">
        <v>2620</v>
      </c>
      <c r="I869" s="166">
        <v>87</v>
      </c>
      <c r="J869" s="166">
        <v>3039</v>
      </c>
      <c r="K869" s="166">
        <v>100</v>
      </c>
      <c r="L869" s="166">
        <v>355</v>
      </c>
      <c r="M869" s="166">
        <v>12</v>
      </c>
    </row>
    <row r="870" spans="1:13" hidden="1">
      <c r="A870" s="165" t="s">
        <v>854</v>
      </c>
      <c r="B870" s="165" t="s">
        <v>2046</v>
      </c>
      <c r="C870" s="165" t="s">
        <v>1783</v>
      </c>
      <c r="D870" s="165" t="s">
        <v>1125</v>
      </c>
      <c r="E870" s="165" t="s">
        <v>399</v>
      </c>
      <c r="F870" s="165" t="s">
        <v>858</v>
      </c>
      <c r="G870" s="165" t="s">
        <v>400</v>
      </c>
      <c r="H870" s="166">
        <v>2291</v>
      </c>
      <c r="I870" s="166">
        <v>73</v>
      </c>
      <c r="J870" s="166">
        <v>2291</v>
      </c>
      <c r="K870" s="166">
        <v>73</v>
      </c>
      <c r="L870" s="166">
        <v>0</v>
      </c>
      <c r="M870" s="166">
        <v>0</v>
      </c>
    </row>
    <row r="871" spans="1:13" hidden="1">
      <c r="A871" s="165" t="s">
        <v>854</v>
      </c>
      <c r="B871" s="165" t="s">
        <v>2176</v>
      </c>
      <c r="C871" s="165" t="s">
        <v>834</v>
      </c>
      <c r="D871" s="165" t="s">
        <v>423</v>
      </c>
      <c r="E871" s="165" t="s">
        <v>399</v>
      </c>
      <c r="F871" s="165" t="s">
        <v>774</v>
      </c>
      <c r="G871" s="165" t="s">
        <v>400</v>
      </c>
      <c r="H871" s="166">
        <v>900</v>
      </c>
      <c r="I871" s="166">
        <v>34</v>
      </c>
      <c r="J871" s="166">
        <v>0</v>
      </c>
      <c r="K871" s="166">
        <v>0</v>
      </c>
      <c r="L871" s="166">
        <v>900</v>
      </c>
      <c r="M871" s="166">
        <v>34</v>
      </c>
    </row>
    <row r="872" spans="1:13" hidden="1">
      <c r="A872" s="165" t="s">
        <v>854</v>
      </c>
      <c r="B872" s="165" t="s">
        <v>2177</v>
      </c>
      <c r="C872" s="165" t="s">
        <v>834</v>
      </c>
      <c r="D872" s="165" t="s">
        <v>1125</v>
      </c>
      <c r="E872" s="165" t="s">
        <v>399</v>
      </c>
      <c r="F872" s="165" t="s">
        <v>774</v>
      </c>
      <c r="G872" s="165" t="s">
        <v>400</v>
      </c>
      <c r="H872" s="166">
        <v>454</v>
      </c>
      <c r="I872" s="166">
        <v>16</v>
      </c>
      <c r="J872" s="166">
        <v>0</v>
      </c>
      <c r="K872" s="166">
        <v>0</v>
      </c>
      <c r="L872" s="166">
        <v>454</v>
      </c>
      <c r="M872" s="166">
        <v>16</v>
      </c>
    </row>
    <row r="873" spans="1:13" hidden="1">
      <c r="A873" s="165" t="s">
        <v>854</v>
      </c>
      <c r="B873" s="165" t="s">
        <v>2178</v>
      </c>
      <c r="C873" s="165" t="s">
        <v>1783</v>
      </c>
      <c r="D873" s="165" t="s">
        <v>423</v>
      </c>
      <c r="E873" s="165" t="s">
        <v>399</v>
      </c>
      <c r="F873" s="165" t="s">
        <v>858</v>
      </c>
      <c r="G873" s="165" t="s">
        <v>400</v>
      </c>
      <c r="H873" s="166">
        <v>5767</v>
      </c>
      <c r="I873" s="166">
        <v>187</v>
      </c>
      <c r="J873" s="166">
        <v>5403</v>
      </c>
      <c r="K873" s="166">
        <v>175</v>
      </c>
      <c r="L873" s="166">
        <v>364</v>
      </c>
      <c r="M873" s="166">
        <v>12</v>
      </c>
    </row>
    <row r="874" spans="1:13" hidden="1">
      <c r="A874" s="165" t="s">
        <v>854</v>
      </c>
      <c r="B874" s="165" t="s">
        <v>2179</v>
      </c>
      <c r="C874" s="165" t="s">
        <v>1783</v>
      </c>
      <c r="D874" s="165" t="s">
        <v>1125</v>
      </c>
      <c r="E874" s="165" t="s">
        <v>399</v>
      </c>
      <c r="F874" s="165" t="s">
        <v>858</v>
      </c>
      <c r="G874" s="165" t="s">
        <v>400</v>
      </c>
      <c r="H874" s="166">
        <v>2635</v>
      </c>
      <c r="I874" s="166">
        <v>83</v>
      </c>
      <c r="J874" s="166">
        <v>1603</v>
      </c>
      <c r="K874" s="166">
        <v>50</v>
      </c>
      <c r="L874" s="166">
        <v>1032</v>
      </c>
      <c r="M874" s="166">
        <v>33</v>
      </c>
    </row>
    <row r="875" spans="1:13" hidden="1">
      <c r="A875" s="165" t="s">
        <v>854</v>
      </c>
      <c r="B875" s="165" t="s">
        <v>2180</v>
      </c>
      <c r="C875" s="165" t="s">
        <v>1783</v>
      </c>
      <c r="D875" s="165" t="s">
        <v>423</v>
      </c>
      <c r="E875" s="165" t="s">
        <v>405</v>
      </c>
      <c r="F875" s="165" t="s">
        <v>858</v>
      </c>
      <c r="G875" s="165" t="s">
        <v>400</v>
      </c>
      <c r="H875" s="166">
        <v>0</v>
      </c>
      <c r="I875" s="166">
        <v>0</v>
      </c>
      <c r="J875" s="166">
        <v>0</v>
      </c>
      <c r="K875" s="166">
        <v>0</v>
      </c>
      <c r="L875" s="166">
        <v>54</v>
      </c>
      <c r="M875" s="166">
        <v>2</v>
      </c>
    </row>
    <row r="876" spans="1:13" hidden="1">
      <c r="A876" s="165" t="s">
        <v>854</v>
      </c>
      <c r="B876" s="165" t="s">
        <v>2180</v>
      </c>
      <c r="C876" s="165" t="s">
        <v>1783</v>
      </c>
      <c r="D876" s="165" t="s">
        <v>423</v>
      </c>
      <c r="E876" s="165" t="s">
        <v>399</v>
      </c>
      <c r="F876" s="165" t="s">
        <v>858</v>
      </c>
      <c r="G876" s="165" t="s">
        <v>400</v>
      </c>
      <c r="H876" s="166">
        <v>3626</v>
      </c>
      <c r="I876" s="166">
        <v>119</v>
      </c>
      <c r="J876" s="166">
        <v>3572</v>
      </c>
      <c r="K876" s="166">
        <v>117</v>
      </c>
      <c r="L876" s="166">
        <v>0</v>
      </c>
      <c r="M876" s="166">
        <v>0</v>
      </c>
    </row>
    <row r="877" spans="1:13" hidden="1">
      <c r="A877" s="165" t="s">
        <v>854</v>
      </c>
      <c r="B877" s="165" t="s">
        <v>2181</v>
      </c>
      <c r="C877" s="165" t="s">
        <v>1783</v>
      </c>
      <c r="D877" s="165" t="s">
        <v>1125</v>
      </c>
      <c r="E877" s="165" t="s">
        <v>399</v>
      </c>
      <c r="F877" s="165" t="s">
        <v>858</v>
      </c>
      <c r="G877" s="165" t="s">
        <v>400</v>
      </c>
      <c r="H877" s="166">
        <v>1888</v>
      </c>
      <c r="I877" s="166">
        <v>59</v>
      </c>
      <c r="J877" s="166">
        <v>1595</v>
      </c>
      <c r="K877" s="166">
        <v>50</v>
      </c>
      <c r="L877" s="166">
        <v>293</v>
      </c>
      <c r="M877" s="166">
        <v>9</v>
      </c>
    </row>
    <row r="878" spans="1:13" hidden="1">
      <c r="A878" s="165" t="s">
        <v>854</v>
      </c>
      <c r="B878" s="165" t="s">
        <v>2182</v>
      </c>
      <c r="C878" s="165" t="s">
        <v>1783</v>
      </c>
      <c r="D878" s="165" t="s">
        <v>423</v>
      </c>
      <c r="E878" s="165" t="s">
        <v>399</v>
      </c>
      <c r="F878" s="165" t="s">
        <v>858</v>
      </c>
      <c r="G878" s="165" t="s">
        <v>400</v>
      </c>
      <c r="H878" s="166">
        <v>5811</v>
      </c>
      <c r="I878" s="166">
        <v>195</v>
      </c>
      <c r="J878" s="166">
        <v>456</v>
      </c>
      <c r="K878" s="166">
        <v>15</v>
      </c>
      <c r="L878" s="166">
        <v>5355</v>
      </c>
      <c r="M878" s="166">
        <v>180</v>
      </c>
    </row>
    <row r="879" spans="1:13" hidden="1">
      <c r="A879" s="165" t="s">
        <v>854</v>
      </c>
      <c r="B879" s="165" t="s">
        <v>2183</v>
      </c>
      <c r="C879" s="165" t="s">
        <v>1783</v>
      </c>
      <c r="D879" s="165" t="s">
        <v>1125</v>
      </c>
      <c r="E879" s="165" t="s">
        <v>405</v>
      </c>
      <c r="F879" s="165" t="s">
        <v>858</v>
      </c>
      <c r="G879" s="165" t="s">
        <v>400</v>
      </c>
      <c r="H879" s="166">
        <v>29</v>
      </c>
      <c r="I879" s="166">
        <v>1</v>
      </c>
      <c r="J879" s="166">
        <v>0</v>
      </c>
      <c r="K879" s="166">
        <v>0</v>
      </c>
      <c r="L879" s="166">
        <v>29</v>
      </c>
      <c r="M879" s="166">
        <v>1</v>
      </c>
    </row>
    <row r="880" spans="1:13" hidden="1">
      <c r="A880" s="165" t="s">
        <v>854</v>
      </c>
      <c r="B880" s="165" t="s">
        <v>2183</v>
      </c>
      <c r="C880" s="165" t="s">
        <v>1783</v>
      </c>
      <c r="D880" s="165" t="s">
        <v>1125</v>
      </c>
      <c r="E880" s="165" t="s">
        <v>399</v>
      </c>
      <c r="F880" s="165" t="s">
        <v>858</v>
      </c>
      <c r="G880" s="165" t="s">
        <v>400</v>
      </c>
      <c r="H880" s="166">
        <v>2345</v>
      </c>
      <c r="I880" s="166">
        <v>75</v>
      </c>
      <c r="J880" s="166">
        <v>1570</v>
      </c>
      <c r="K880" s="166">
        <v>50</v>
      </c>
      <c r="L880" s="166">
        <v>775</v>
      </c>
      <c r="M880" s="166">
        <v>25</v>
      </c>
    </row>
    <row r="881" spans="1:13" hidden="1">
      <c r="A881" s="165" t="s">
        <v>854</v>
      </c>
      <c r="B881" s="165" t="s">
        <v>2184</v>
      </c>
      <c r="C881" s="165" t="s">
        <v>1783</v>
      </c>
      <c r="D881" s="165" t="s">
        <v>423</v>
      </c>
      <c r="E881" s="165" t="s">
        <v>399</v>
      </c>
      <c r="F881" s="165" t="s">
        <v>858</v>
      </c>
      <c r="G881" s="165" t="s">
        <v>400</v>
      </c>
      <c r="H881" s="166">
        <v>4436</v>
      </c>
      <c r="I881" s="166">
        <v>145</v>
      </c>
      <c r="J881" s="166">
        <v>0</v>
      </c>
      <c r="K881" s="166">
        <v>0</v>
      </c>
      <c r="L881" s="166">
        <v>4436</v>
      </c>
      <c r="M881" s="166">
        <v>145</v>
      </c>
    </row>
    <row r="882" spans="1:13" hidden="1">
      <c r="A882" s="165" t="s">
        <v>854</v>
      </c>
      <c r="B882" s="165" t="s">
        <v>2184</v>
      </c>
      <c r="C882" s="165" t="s">
        <v>1783</v>
      </c>
      <c r="D882" s="165" t="s">
        <v>423</v>
      </c>
      <c r="E882" s="165" t="s">
        <v>399</v>
      </c>
      <c r="F882" s="165" t="s">
        <v>858</v>
      </c>
      <c r="G882" s="165" t="s">
        <v>527</v>
      </c>
      <c r="H882" s="166">
        <v>880</v>
      </c>
      <c r="I882" s="166">
        <v>2</v>
      </c>
      <c r="J882" s="166">
        <v>880</v>
      </c>
      <c r="K882" s="166">
        <v>2</v>
      </c>
      <c r="L882" s="166">
        <v>0</v>
      </c>
      <c r="M882" s="166">
        <v>0</v>
      </c>
    </row>
    <row r="883" spans="1:13" hidden="1">
      <c r="A883" s="165" t="s">
        <v>854</v>
      </c>
      <c r="B883" s="165" t="s">
        <v>2185</v>
      </c>
      <c r="C883" s="165" t="s">
        <v>1783</v>
      </c>
      <c r="D883" s="165" t="s">
        <v>1125</v>
      </c>
      <c r="E883" s="165" t="s">
        <v>399</v>
      </c>
      <c r="F883" s="165" t="s">
        <v>858</v>
      </c>
      <c r="G883" s="165" t="s">
        <v>400</v>
      </c>
      <c r="H883" s="166">
        <v>1103</v>
      </c>
      <c r="I883" s="166">
        <v>37</v>
      </c>
      <c r="J883" s="166">
        <v>0</v>
      </c>
      <c r="K883" s="166">
        <v>0</v>
      </c>
      <c r="L883" s="166">
        <v>1103</v>
      </c>
      <c r="M883" s="166">
        <v>37</v>
      </c>
    </row>
    <row r="884" spans="1:13" hidden="1">
      <c r="A884" s="165" t="s">
        <v>2141</v>
      </c>
      <c r="B884" s="165" t="s">
        <v>2186</v>
      </c>
      <c r="C884" s="165" t="s">
        <v>2143</v>
      </c>
      <c r="D884" s="165" t="s">
        <v>423</v>
      </c>
      <c r="E884" s="165" t="s">
        <v>399</v>
      </c>
      <c r="F884" s="165" t="s">
        <v>2187</v>
      </c>
      <c r="G884" s="165" t="s">
        <v>400</v>
      </c>
      <c r="H884" s="166">
        <v>1551</v>
      </c>
      <c r="I884" s="166">
        <v>55</v>
      </c>
      <c r="J884" s="166">
        <v>0</v>
      </c>
      <c r="K884" s="166">
        <v>0</v>
      </c>
      <c r="L884" s="166">
        <v>1551</v>
      </c>
      <c r="M884" s="166">
        <v>55</v>
      </c>
    </row>
    <row r="885" spans="1:13" hidden="1">
      <c r="A885" s="165" t="s">
        <v>2141</v>
      </c>
      <c r="B885" s="165" t="s">
        <v>2340</v>
      </c>
      <c r="C885" s="165" t="s">
        <v>2143</v>
      </c>
      <c r="D885" s="165" t="s">
        <v>1125</v>
      </c>
      <c r="E885" s="165" t="s">
        <v>399</v>
      </c>
      <c r="F885" s="165" t="s">
        <v>2187</v>
      </c>
      <c r="G885" s="165" t="s">
        <v>400</v>
      </c>
      <c r="H885" s="166">
        <v>318</v>
      </c>
      <c r="I885" s="166">
        <v>11</v>
      </c>
      <c r="J885" s="166">
        <v>0</v>
      </c>
      <c r="K885" s="166">
        <v>0</v>
      </c>
      <c r="L885" s="166">
        <v>318</v>
      </c>
      <c r="M885" s="166">
        <v>11</v>
      </c>
    </row>
    <row r="886" spans="1:13" hidden="1">
      <c r="A886" s="165" t="s">
        <v>854</v>
      </c>
      <c r="B886" s="165" t="s">
        <v>2188</v>
      </c>
      <c r="C886" s="165" t="s">
        <v>1783</v>
      </c>
      <c r="D886" s="165" t="s">
        <v>423</v>
      </c>
      <c r="E886" s="165" t="s">
        <v>399</v>
      </c>
      <c r="F886" s="165" t="s">
        <v>858</v>
      </c>
      <c r="G886" s="165" t="s">
        <v>400</v>
      </c>
      <c r="H886" s="166">
        <v>5342</v>
      </c>
      <c r="I886" s="166">
        <v>175</v>
      </c>
      <c r="J886" s="166">
        <v>4594</v>
      </c>
      <c r="K886" s="166">
        <v>150</v>
      </c>
      <c r="L886" s="166">
        <v>748</v>
      </c>
      <c r="M886" s="166">
        <v>25</v>
      </c>
    </row>
    <row r="887" spans="1:13" hidden="1">
      <c r="A887" s="165" t="s">
        <v>854</v>
      </c>
      <c r="B887" s="165" t="s">
        <v>2189</v>
      </c>
      <c r="C887" s="165" t="s">
        <v>1783</v>
      </c>
      <c r="D887" s="165" t="s">
        <v>1125</v>
      </c>
      <c r="E887" s="165" t="s">
        <v>399</v>
      </c>
      <c r="F887" s="165" t="s">
        <v>858</v>
      </c>
      <c r="G887" s="165" t="s">
        <v>400</v>
      </c>
      <c r="H887" s="166">
        <v>2382</v>
      </c>
      <c r="I887" s="166">
        <v>75</v>
      </c>
      <c r="J887" s="166">
        <v>813</v>
      </c>
      <c r="K887" s="166">
        <v>25</v>
      </c>
      <c r="L887" s="166">
        <v>1569</v>
      </c>
      <c r="M887" s="166">
        <v>50</v>
      </c>
    </row>
    <row r="888" spans="1:13" hidden="1">
      <c r="A888" s="165" t="s">
        <v>854</v>
      </c>
      <c r="B888" s="165" t="s">
        <v>2389</v>
      </c>
      <c r="C888" s="165" t="s">
        <v>1783</v>
      </c>
      <c r="D888" s="165" t="s">
        <v>423</v>
      </c>
      <c r="E888" s="165" t="s">
        <v>399</v>
      </c>
      <c r="F888" s="165" t="s">
        <v>858</v>
      </c>
      <c r="G888" s="165" t="s">
        <v>400</v>
      </c>
      <c r="H888" s="166">
        <v>739</v>
      </c>
      <c r="I888" s="166">
        <v>25</v>
      </c>
      <c r="J888" s="166">
        <v>0</v>
      </c>
      <c r="K888" s="166">
        <v>0</v>
      </c>
      <c r="L888" s="166">
        <v>739</v>
      </c>
      <c r="M888" s="166">
        <v>25</v>
      </c>
    </row>
    <row r="889" spans="1:13" hidden="1">
      <c r="A889" s="165" t="s">
        <v>854</v>
      </c>
      <c r="B889" s="165" t="s">
        <v>2285</v>
      </c>
      <c r="C889" s="165" t="s">
        <v>1783</v>
      </c>
      <c r="D889" s="165" t="s">
        <v>423</v>
      </c>
      <c r="E889" s="165" t="s">
        <v>399</v>
      </c>
      <c r="F889" s="165" t="s">
        <v>858</v>
      </c>
      <c r="G889" s="165" t="s">
        <v>400</v>
      </c>
      <c r="H889" s="166">
        <v>3635</v>
      </c>
      <c r="I889" s="166">
        <v>125</v>
      </c>
      <c r="J889" s="166">
        <v>2181</v>
      </c>
      <c r="K889" s="166">
        <v>75</v>
      </c>
      <c r="L889" s="166">
        <v>1454</v>
      </c>
      <c r="M889" s="166">
        <v>50</v>
      </c>
    </row>
    <row r="890" spans="1:13" hidden="1">
      <c r="A890" s="165" t="s">
        <v>854</v>
      </c>
      <c r="B890" s="165" t="s">
        <v>2286</v>
      </c>
      <c r="C890" s="165" t="s">
        <v>1783</v>
      </c>
      <c r="D890" s="165" t="s">
        <v>1125</v>
      </c>
      <c r="E890" s="165" t="s">
        <v>399</v>
      </c>
      <c r="F890" s="165" t="s">
        <v>858</v>
      </c>
      <c r="G890" s="165" t="s">
        <v>400</v>
      </c>
      <c r="H890" s="166">
        <v>725</v>
      </c>
      <c r="I890" s="166">
        <v>25</v>
      </c>
      <c r="J890" s="166">
        <v>0</v>
      </c>
      <c r="K890" s="166">
        <v>0</v>
      </c>
      <c r="L890" s="166">
        <v>725</v>
      </c>
      <c r="M890" s="166">
        <v>25</v>
      </c>
    </row>
    <row r="891" spans="1:13" hidden="1">
      <c r="A891" s="165" t="s">
        <v>854</v>
      </c>
      <c r="B891" s="165" t="s">
        <v>2287</v>
      </c>
      <c r="C891" s="165" t="s">
        <v>1783</v>
      </c>
      <c r="D891" s="165" t="s">
        <v>423</v>
      </c>
      <c r="E891" s="165" t="s">
        <v>399</v>
      </c>
      <c r="F891" s="165" t="s">
        <v>858</v>
      </c>
      <c r="G891" s="165" t="s">
        <v>400</v>
      </c>
      <c r="H891" s="166">
        <v>4515</v>
      </c>
      <c r="I891" s="166">
        <v>150</v>
      </c>
      <c r="J891" s="166">
        <v>3027</v>
      </c>
      <c r="K891" s="166">
        <v>100</v>
      </c>
      <c r="L891" s="166">
        <v>1488</v>
      </c>
      <c r="M891" s="166">
        <v>50</v>
      </c>
    </row>
    <row r="892" spans="1:13" hidden="1">
      <c r="A892" s="165" t="s">
        <v>854</v>
      </c>
      <c r="B892" s="165" t="s">
        <v>2288</v>
      </c>
      <c r="C892" s="165" t="s">
        <v>1783</v>
      </c>
      <c r="D892" s="165" t="s">
        <v>1125</v>
      </c>
      <c r="E892" s="165" t="s">
        <v>399</v>
      </c>
      <c r="F892" s="165" t="s">
        <v>727</v>
      </c>
      <c r="G892" s="165" t="s">
        <v>400</v>
      </c>
      <c r="H892" s="166">
        <v>1556</v>
      </c>
      <c r="I892" s="166">
        <v>50</v>
      </c>
      <c r="J892" s="166">
        <v>0</v>
      </c>
      <c r="K892" s="166">
        <v>0</v>
      </c>
      <c r="L892" s="166">
        <v>1556</v>
      </c>
      <c r="M892" s="166">
        <v>50</v>
      </c>
    </row>
    <row r="893" spans="1:13" hidden="1">
      <c r="A893" s="165" t="s">
        <v>854</v>
      </c>
      <c r="B893" s="165" t="s">
        <v>2341</v>
      </c>
      <c r="C893" s="165" t="s">
        <v>1783</v>
      </c>
      <c r="D893" s="165" t="s">
        <v>423</v>
      </c>
      <c r="E893" s="165" t="s">
        <v>399</v>
      </c>
      <c r="F893" s="165" t="s">
        <v>858</v>
      </c>
      <c r="G893" s="165" t="s">
        <v>400</v>
      </c>
      <c r="H893" s="166">
        <v>1515</v>
      </c>
      <c r="I893" s="166">
        <v>50</v>
      </c>
      <c r="J893" s="166">
        <v>0</v>
      </c>
      <c r="K893" s="166">
        <v>0</v>
      </c>
      <c r="L893" s="166">
        <v>1515</v>
      </c>
      <c r="M893" s="166">
        <v>50</v>
      </c>
    </row>
    <row r="894" spans="1:13" hidden="1">
      <c r="A894" s="165" t="s">
        <v>854</v>
      </c>
      <c r="B894" s="165" t="s">
        <v>2342</v>
      </c>
      <c r="C894" s="165" t="s">
        <v>1783</v>
      </c>
      <c r="D894" s="165" t="s">
        <v>423</v>
      </c>
      <c r="E894" s="165" t="s">
        <v>399</v>
      </c>
      <c r="F894" s="165" t="s">
        <v>858</v>
      </c>
      <c r="G894" s="165" t="s">
        <v>400</v>
      </c>
      <c r="H894" s="166">
        <v>740</v>
      </c>
      <c r="I894" s="166">
        <v>25</v>
      </c>
      <c r="J894" s="166">
        <v>0</v>
      </c>
      <c r="K894" s="166">
        <v>0</v>
      </c>
      <c r="L894" s="166">
        <v>740</v>
      </c>
      <c r="M894" s="166">
        <v>25</v>
      </c>
    </row>
    <row r="895" spans="1:13" hidden="1">
      <c r="A895" s="165" t="s">
        <v>845</v>
      </c>
      <c r="B895" s="165" t="s">
        <v>2357</v>
      </c>
      <c r="C895" s="165" t="s">
        <v>846</v>
      </c>
      <c r="D895" s="165" t="s">
        <v>423</v>
      </c>
      <c r="E895" s="165" t="s">
        <v>399</v>
      </c>
      <c r="F895" s="165" t="s">
        <v>2330</v>
      </c>
      <c r="G895" s="165" t="s">
        <v>400</v>
      </c>
      <c r="H895" s="166">
        <v>742</v>
      </c>
      <c r="I895" s="166">
        <v>25</v>
      </c>
      <c r="J895" s="166">
        <v>0</v>
      </c>
      <c r="K895" s="166">
        <v>0</v>
      </c>
      <c r="L895" s="166">
        <v>742</v>
      </c>
      <c r="M895" s="166">
        <v>25</v>
      </c>
    </row>
    <row r="896" spans="1:13" hidden="1">
      <c r="A896" s="165" t="s">
        <v>877</v>
      </c>
      <c r="B896" s="165" t="s">
        <v>2289</v>
      </c>
      <c r="C896" s="165" t="s">
        <v>834</v>
      </c>
      <c r="D896" s="165" t="s">
        <v>423</v>
      </c>
      <c r="E896" s="165" t="s">
        <v>399</v>
      </c>
      <c r="F896" s="165" t="s">
        <v>2267</v>
      </c>
      <c r="G896" s="165" t="s">
        <v>400</v>
      </c>
      <c r="H896" s="166">
        <v>1513</v>
      </c>
      <c r="I896" s="166">
        <v>50</v>
      </c>
      <c r="J896" s="166">
        <v>1513</v>
      </c>
      <c r="K896" s="166">
        <v>50</v>
      </c>
      <c r="L896" s="166">
        <v>0</v>
      </c>
      <c r="M896" s="166">
        <v>0</v>
      </c>
    </row>
    <row r="897" spans="1:13" hidden="1">
      <c r="A897" s="165" t="s">
        <v>877</v>
      </c>
      <c r="B897" s="165" t="s">
        <v>1554</v>
      </c>
      <c r="C897" s="165" t="s">
        <v>834</v>
      </c>
      <c r="D897" s="165" t="s">
        <v>423</v>
      </c>
      <c r="E897" s="165" t="s">
        <v>399</v>
      </c>
      <c r="F897" s="165" t="s">
        <v>1533</v>
      </c>
      <c r="G897" s="165" t="s">
        <v>400</v>
      </c>
      <c r="H897" s="166">
        <v>0</v>
      </c>
      <c r="I897" s="166">
        <v>0</v>
      </c>
      <c r="J897" s="166">
        <v>0</v>
      </c>
      <c r="K897" s="166">
        <v>0</v>
      </c>
      <c r="L897" s="166">
        <v>1700</v>
      </c>
      <c r="M897" s="166">
        <v>56</v>
      </c>
    </row>
    <row r="898" spans="1:13" hidden="1">
      <c r="A898" s="165" t="s">
        <v>1194</v>
      </c>
      <c r="B898" s="165" t="s">
        <v>1195</v>
      </c>
      <c r="C898" s="165" t="s">
        <v>1196</v>
      </c>
      <c r="D898" s="165" t="s">
        <v>423</v>
      </c>
      <c r="E898" s="165" t="s">
        <v>399</v>
      </c>
      <c r="F898" s="165" t="s">
        <v>500</v>
      </c>
      <c r="G898" s="165" t="s">
        <v>400</v>
      </c>
      <c r="H898" s="166">
        <v>0</v>
      </c>
      <c r="I898" s="166">
        <v>0</v>
      </c>
      <c r="J898" s="166">
        <v>0</v>
      </c>
      <c r="K898" s="166">
        <v>0</v>
      </c>
      <c r="L898" s="166">
        <v>184</v>
      </c>
      <c r="M898" s="166">
        <v>8</v>
      </c>
    </row>
    <row r="899" spans="1:13" hidden="1">
      <c r="A899" s="165" t="s">
        <v>890</v>
      </c>
      <c r="B899" s="165" t="s">
        <v>1197</v>
      </c>
      <c r="C899" s="165" t="s">
        <v>891</v>
      </c>
      <c r="D899" s="165" t="s">
        <v>423</v>
      </c>
      <c r="E899" s="165" t="s">
        <v>399</v>
      </c>
      <c r="F899" s="165" t="s">
        <v>901</v>
      </c>
      <c r="G899" s="165" t="s">
        <v>400</v>
      </c>
      <c r="H899" s="166">
        <v>0</v>
      </c>
      <c r="I899" s="166">
        <v>0</v>
      </c>
      <c r="J899" s="166">
        <v>0</v>
      </c>
      <c r="K899" s="166">
        <v>0</v>
      </c>
      <c r="L899" s="166">
        <v>1017</v>
      </c>
      <c r="M899" s="166">
        <v>46</v>
      </c>
    </row>
    <row r="900" spans="1:13" hidden="1">
      <c r="A900" s="165" t="s">
        <v>890</v>
      </c>
      <c r="B900" s="165" t="s">
        <v>1198</v>
      </c>
      <c r="C900" s="165" t="s">
        <v>891</v>
      </c>
      <c r="D900" s="165" t="s">
        <v>423</v>
      </c>
      <c r="E900" s="165" t="s">
        <v>399</v>
      </c>
      <c r="F900" s="165" t="s">
        <v>500</v>
      </c>
      <c r="G900" s="165" t="s">
        <v>400</v>
      </c>
      <c r="H900" s="166">
        <v>0</v>
      </c>
      <c r="I900" s="166">
        <v>0</v>
      </c>
      <c r="J900" s="166">
        <v>0</v>
      </c>
      <c r="K900" s="166">
        <v>0</v>
      </c>
      <c r="L900" s="166">
        <v>1808</v>
      </c>
      <c r="M900" s="166">
        <v>77</v>
      </c>
    </row>
    <row r="901" spans="1:13" hidden="1">
      <c r="A901" s="165" t="s">
        <v>903</v>
      </c>
      <c r="B901" s="165" t="s">
        <v>1199</v>
      </c>
      <c r="C901" s="165" t="s">
        <v>910</v>
      </c>
      <c r="D901" s="165" t="s">
        <v>423</v>
      </c>
      <c r="E901" s="165" t="s">
        <v>399</v>
      </c>
      <c r="F901" s="165" t="s">
        <v>911</v>
      </c>
      <c r="G901" s="165" t="s">
        <v>400</v>
      </c>
      <c r="H901" s="166">
        <v>0</v>
      </c>
      <c r="I901" s="166">
        <v>0</v>
      </c>
      <c r="J901" s="166">
        <v>0</v>
      </c>
      <c r="K901" s="166">
        <v>0</v>
      </c>
      <c r="L901" s="166">
        <v>2363</v>
      </c>
      <c r="M901" s="166">
        <v>75</v>
      </c>
    </row>
    <row r="902" spans="1:13" hidden="1">
      <c r="A902" s="165" t="s">
        <v>906</v>
      </c>
      <c r="B902" s="165" t="s">
        <v>1200</v>
      </c>
      <c r="C902" s="165" t="s">
        <v>918</v>
      </c>
      <c r="D902" s="165" t="s">
        <v>423</v>
      </c>
      <c r="E902" s="165" t="s">
        <v>399</v>
      </c>
      <c r="F902" s="165" t="s">
        <v>919</v>
      </c>
      <c r="G902" s="165" t="s">
        <v>400</v>
      </c>
      <c r="H902" s="166">
        <v>0</v>
      </c>
      <c r="I902" s="166">
        <v>0</v>
      </c>
      <c r="J902" s="166">
        <v>0</v>
      </c>
      <c r="K902" s="166">
        <v>0</v>
      </c>
      <c r="L902" s="166">
        <v>1122</v>
      </c>
      <c r="M902" s="166">
        <v>46</v>
      </c>
    </row>
    <row r="903" spans="1:13" hidden="1">
      <c r="A903" s="165" t="s">
        <v>903</v>
      </c>
      <c r="B903" s="165" t="s">
        <v>1201</v>
      </c>
      <c r="C903" s="165" t="s">
        <v>910</v>
      </c>
      <c r="D903" s="165" t="s">
        <v>423</v>
      </c>
      <c r="E903" s="165" t="s">
        <v>399</v>
      </c>
      <c r="F903" s="165" t="s">
        <v>911</v>
      </c>
      <c r="G903" s="165" t="s">
        <v>400</v>
      </c>
      <c r="H903" s="166">
        <v>0</v>
      </c>
      <c r="I903" s="166">
        <v>0</v>
      </c>
      <c r="J903" s="166">
        <v>0</v>
      </c>
      <c r="K903" s="166">
        <v>0</v>
      </c>
      <c r="L903" s="166">
        <v>1261</v>
      </c>
      <c r="M903" s="166">
        <v>40</v>
      </c>
    </row>
    <row r="904" spans="1:13" hidden="1">
      <c r="A904" s="165" t="s">
        <v>914</v>
      </c>
      <c r="B904" s="165" t="s">
        <v>1243</v>
      </c>
      <c r="C904" s="165" t="s">
        <v>916</v>
      </c>
      <c r="D904" s="165" t="s">
        <v>423</v>
      </c>
      <c r="E904" s="165" t="s">
        <v>399</v>
      </c>
      <c r="F904" s="165" t="s">
        <v>536</v>
      </c>
      <c r="G904" s="165" t="s">
        <v>400</v>
      </c>
      <c r="H904" s="166">
        <v>0</v>
      </c>
      <c r="I904" s="166">
        <v>0</v>
      </c>
      <c r="J904" s="166">
        <v>0</v>
      </c>
      <c r="K904" s="166">
        <v>0</v>
      </c>
      <c r="L904" s="166">
        <v>3192</v>
      </c>
      <c r="M904" s="166">
        <v>110</v>
      </c>
    </row>
    <row r="905" spans="1:13" hidden="1">
      <c r="A905" s="165" t="s">
        <v>903</v>
      </c>
      <c r="B905" s="165" t="s">
        <v>1370</v>
      </c>
      <c r="C905" s="165" t="s">
        <v>910</v>
      </c>
      <c r="D905" s="165" t="s">
        <v>423</v>
      </c>
      <c r="E905" s="165" t="s">
        <v>399</v>
      </c>
      <c r="F905" s="165" t="s">
        <v>911</v>
      </c>
      <c r="G905" s="165" t="s">
        <v>400</v>
      </c>
      <c r="H905" s="166">
        <v>0</v>
      </c>
      <c r="I905" s="166">
        <v>0</v>
      </c>
      <c r="J905" s="166">
        <v>0</v>
      </c>
      <c r="K905" s="166">
        <v>0</v>
      </c>
      <c r="L905" s="166">
        <v>1719</v>
      </c>
      <c r="M905" s="166">
        <v>56</v>
      </c>
    </row>
    <row r="906" spans="1:13" hidden="1">
      <c r="A906" s="165" t="s">
        <v>903</v>
      </c>
      <c r="B906" s="165" t="s">
        <v>1555</v>
      </c>
      <c r="C906" s="165" t="s">
        <v>1535</v>
      </c>
      <c r="D906" s="165" t="s">
        <v>423</v>
      </c>
      <c r="E906" s="165" t="s">
        <v>399</v>
      </c>
      <c r="F906" s="165" t="s">
        <v>911</v>
      </c>
      <c r="G906" s="165" t="s">
        <v>400</v>
      </c>
      <c r="H906" s="166">
        <v>0</v>
      </c>
      <c r="I906" s="166">
        <v>0</v>
      </c>
      <c r="J906" s="166">
        <v>0</v>
      </c>
      <c r="K906" s="166">
        <v>0</v>
      </c>
      <c r="L906" s="166">
        <v>1307</v>
      </c>
      <c r="M906" s="166">
        <v>42</v>
      </c>
    </row>
    <row r="907" spans="1:13" hidden="1">
      <c r="A907" s="165" t="s">
        <v>903</v>
      </c>
      <c r="B907" s="165" t="s">
        <v>1556</v>
      </c>
      <c r="C907" s="165" t="s">
        <v>1535</v>
      </c>
      <c r="D907" s="165" t="s">
        <v>1125</v>
      </c>
      <c r="E907" s="165" t="s">
        <v>399</v>
      </c>
      <c r="F907" s="165" t="s">
        <v>911</v>
      </c>
      <c r="G907" s="165" t="s">
        <v>400</v>
      </c>
      <c r="H907" s="166">
        <v>0</v>
      </c>
      <c r="I907" s="166">
        <v>0</v>
      </c>
      <c r="J907" s="166">
        <v>0</v>
      </c>
      <c r="K907" s="166">
        <v>0</v>
      </c>
      <c r="L907" s="166">
        <v>1630</v>
      </c>
      <c r="M907" s="166">
        <v>50</v>
      </c>
    </row>
    <row r="908" spans="1:13" hidden="1">
      <c r="A908" s="165" t="s">
        <v>903</v>
      </c>
      <c r="B908" s="165" t="s">
        <v>1583</v>
      </c>
      <c r="C908" s="165" t="s">
        <v>1535</v>
      </c>
      <c r="D908" s="165" t="s">
        <v>423</v>
      </c>
      <c r="E908" s="165" t="s">
        <v>399</v>
      </c>
      <c r="F908" s="165" t="s">
        <v>911</v>
      </c>
      <c r="G908" s="165" t="s">
        <v>400</v>
      </c>
      <c r="H908" s="166">
        <v>0</v>
      </c>
      <c r="I908" s="166">
        <v>0</v>
      </c>
      <c r="J908" s="166">
        <v>0</v>
      </c>
      <c r="K908" s="166">
        <v>0</v>
      </c>
      <c r="L908" s="166">
        <v>4462</v>
      </c>
      <c r="M908" s="166">
        <v>143</v>
      </c>
    </row>
    <row r="909" spans="1:13" hidden="1">
      <c r="A909" s="165" t="s">
        <v>903</v>
      </c>
      <c r="B909" s="165" t="s">
        <v>1617</v>
      </c>
      <c r="C909" s="165" t="s">
        <v>1535</v>
      </c>
      <c r="D909" s="165" t="s">
        <v>1125</v>
      </c>
      <c r="E909" s="165" t="s">
        <v>399</v>
      </c>
      <c r="F909" s="165" t="s">
        <v>911</v>
      </c>
      <c r="G909" s="165" t="s">
        <v>400</v>
      </c>
      <c r="H909" s="166">
        <v>0</v>
      </c>
      <c r="I909" s="166">
        <v>0</v>
      </c>
      <c r="J909" s="166">
        <v>0</v>
      </c>
      <c r="K909" s="166">
        <v>0</v>
      </c>
      <c r="L909" s="166">
        <v>6035</v>
      </c>
      <c r="M909" s="166">
        <v>185</v>
      </c>
    </row>
    <row r="910" spans="1:13" hidden="1">
      <c r="A910" s="165" t="s">
        <v>920</v>
      </c>
      <c r="B910" s="165" t="s">
        <v>1618</v>
      </c>
      <c r="C910" s="165" t="s">
        <v>921</v>
      </c>
      <c r="D910" s="165" t="s">
        <v>1125</v>
      </c>
      <c r="E910" s="165" t="s">
        <v>399</v>
      </c>
      <c r="F910" s="165" t="s">
        <v>1619</v>
      </c>
      <c r="G910" s="165" t="s">
        <v>400</v>
      </c>
      <c r="H910" s="166">
        <v>0</v>
      </c>
      <c r="I910" s="166">
        <v>0</v>
      </c>
      <c r="J910" s="166">
        <v>0</v>
      </c>
      <c r="K910" s="166">
        <v>0</v>
      </c>
      <c r="L910" s="166">
        <v>1652</v>
      </c>
      <c r="M910" s="166">
        <v>57</v>
      </c>
    </row>
    <row r="911" spans="1:13" hidden="1">
      <c r="A911" s="165" t="s">
        <v>920</v>
      </c>
      <c r="B911" s="165" t="s">
        <v>1719</v>
      </c>
      <c r="C911" s="165" t="s">
        <v>921</v>
      </c>
      <c r="D911" s="165" t="s">
        <v>423</v>
      </c>
      <c r="E911" s="165" t="s">
        <v>405</v>
      </c>
      <c r="F911" s="165" t="s">
        <v>668</v>
      </c>
      <c r="G911" s="165" t="s">
        <v>400</v>
      </c>
      <c r="H911" s="166">
        <v>0</v>
      </c>
      <c r="I911" s="166">
        <v>0</v>
      </c>
      <c r="J911" s="166">
        <v>0</v>
      </c>
      <c r="K911" s="166">
        <v>0</v>
      </c>
      <c r="L911" s="166">
        <v>56</v>
      </c>
      <c r="M911" s="166">
        <v>2</v>
      </c>
    </row>
    <row r="912" spans="1:13" hidden="1">
      <c r="A912" s="165" t="s">
        <v>920</v>
      </c>
      <c r="B912" s="165" t="s">
        <v>1719</v>
      </c>
      <c r="C912" s="165" t="s">
        <v>921</v>
      </c>
      <c r="D912" s="165" t="s">
        <v>423</v>
      </c>
      <c r="E912" s="165" t="s">
        <v>399</v>
      </c>
      <c r="F912" s="165" t="s">
        <v>668</v>
      </c>
      <c r="G912" s="165" t="s">
        <v>400</v>
      </c>
      <c r="H912" s="166">
        <v>0</v>
      </c>
      <c r="I912" s="166">
        <v>0</v>
      </c>
      <c r="J912" s="166">
        <v>0</v>
      </c>
      <c r="K912" s="166">
        <v>0</v>
      </c>
      <c r="L912" s="166">
        <v>283</v>
      </c>
      <c r="M912" s="166">
        <v>10</v>
      </c>
    </row>
    <row r="913" spans="1:13" hidden="1">
      <c r="A913" s="165" t="s">
        <v>920</v>
      </c>
      <c r="B913" s="165" t="s">
        <v>1811</v>
      </c>
      <c r="C913" s="165" t="s">
        <v>921</v>
      </c>
      <c r="D913" s="165" t="s">
        <v>1125</v>
      </c>
      <c r="E913" s="165" t="s">
        <v>399</v>
      </c>
      <c r="F913" s="165" t="s">
        <v>668</v>
      </c>
      <c r="G913" s="165" t="s">
        <v>400</v>
      </c>
      <c r="H913" s="166">
        <v>0</v>
      </c>
      <c r="I913" s="166">
        <v>0</v>
      </c>
      <c r="J913" s="166">
        <v>0</v>
      </c>
      <c r="K913" s="166">
        <v>0</v>
      </c>
      <c r="L913" s="166">
        <v>156</v>
      </c>
      <c r="M913" s="166">
        <v>6</v>
      </c>
    </row>
    <row r="914" spans="1:13" hidden="1">
      <c r="A914" s="165" t="s">
        <v>903</v>
      </c>
      <c r="B914" s="165" t="s">
        <v>1836</v>
      </c>
      <c r="C914" s="165" t="s">
        <v>1828</v>
      </c>
      <c r="D914" s="165" t="s">
        <v>423</v>
      </c>
      <c r="E914" s="165" t="s">
        <v>399</v>
      </c>
      <c r="F914" s="165" t="s">
        <v>911</v>
      </c>
      <c r="G914" s="165" t="s">
        <v>400</v>
      </c>
      <c r="H914" s="166">
        <v>0</v>
      </c>
      <c r="I914" s="166">
        <v>0</v>
      </c>
      <c r="J914" s="166">
        <v>210</v>
      </c>
      <c r="K914" s="166">
        <v>7</v>
      </c>
      <c r="L914" s="166">
        <v>0</v>
      </c>
      <c r="M914" s="166">
        <v>0</v>
      </c>
    </row>
    <row r="915" spans="1:13" hidden="1">
      <c r="A915" s="165" t="s">
        <v>903</v>
      </c>
      <c r="B915" s="165" t="s">
        <v>1871</v>
      </c>
      <c r="C915" s="165" t="s">
        <v>1828</v>
      </c>
      <c r="D915" s="165" t="s">
        <v>423</v>
      </c>
      <c r="E915" s="165" t="s">
        <v>399</v>
      </c>
      <c r="F915" s="165" t="s">
        <v>911</v>
      </c>
      <c r="G915" s="165" t="s">
        <v>400</v>
      </c>
      <c r="H915" s="166">
        <v>774</v>
      </c>
      <c r="I915" s="166">
        <v>25</v>
      </c>
      <c r="J915" s="166">
        <v>857</v>
      </c>
      <c r="K915" s="166">
        <v>27</v>
      </c>
      <c r="L915" s="166">
        <v>3130</v>
      </c>
      <c r="M915" s="166">
        <v>100</v>
      </c>
    </row>
    <row r="916" spans="1:13" hidden="1">
      <c r="A916" s="165" t="s">
        <v>903</v>
      </c>
      <c r="B916" s="165" t="s">
        <v>1977</v>
      </c>
      <c r="C916" s="165" t="s">
        <v>1828</v>
      </c>
      <c r="D916" s="165" t="s">
        <v>1125</v>
      </c>
      <c r="E916" s="165" t="s">
        <v>399</v>
      </c>
      <c r="F916" s="165" t="s">
        <v>911</v>
      </c>
      <c r="G916" s="165" t="s">
        <v>400</v>
      </c>
      <c r="H916" s="166">
        <v>448</v>
      </c>
      <c r="I916" s="166">
        <v>14</v>
      </c>
      <c r="J916" s="166">
        <v>0</v>
      </c>
      <c r="K916" s="166">
        <v>0</v>
      </c>
      <c r="L916" s="166">
        <v>3605</v>
      </c>
      <c r="M916" s="166">
        <v>110</v>
      </c>
    </row>
    <row r="917" spans="1:13" hidden="1">
      <c r="A917" s="165" t="s">
        <v>903</v>
      </c>
      <c r="B917" s="165" t="s">
        <v>2290</v>
      </c>
      <c r="C917" s="165" t="s">
        <v>1828</v>
      </c>
      <c r="D917" s="165" t="s">
        <v>423</v>
      </c>
      <c r="E917" s="165" t="s">
        <v>399</v>
      </c>
      <c r="F917" s="165" t="s">
        <v>911</v>
      </c>
      <c r="G917" s="165" t="s">
        <v>400</v>
      </c>
      <c r="H917" s="166">
        <v>1555</v>
      </c>
      <c r="I917" s="166">
        <v>50</v>
      </c>
      <c r="J917" s="166">
        <v>0</v>
      </c>
      <c r="K917" s="166">
        <v>0</v>
      </c>
      <c r="L917" s="166">
        <v>1555</v>
      </c>
      <c r="M917" s="166">
        <v>50</v>
      </c>
    </row>
    <row r="918" spans="1:13" hidden="1">
      <c r="A918" s="165" t="s">
        <v>903</v>
      </c>
      <c r="B918" s="165" t="s">
        <v>2343</v>
      </c>
      <c r="C918" s="165" t="s">
        <v>1828</v>
      </c>
      <c r="D918" s="165" t="s">
        <v>1125</v>
      </c>
      <c r="E918" s="165" t="s">
        <v>399</v>
      </c>
      <c r="F918" s="165" t="s">
        <v>911</v>
      </c>
      <c r="G918" s="165" t="s">
        <v>400</v>
      </c>
      <c r="H918" s="166">
        <v>815</v>
      </c>
      <c r="I918" s="166">
        <v>25</v>
      </c>
      <c r="J918" s="166">
        <v>0</v>
      </c>
      <c r="K918" s="166">
        <v>0</v>
      </c>
      <c r="L918" s="166">
        <v>815</v>
      </c>
      <c r="M918" s="166">
        <v>25</v>
      </c>
    </row>
    <row r="919" spans="1:13" hidden="1">
      <c r="A919" s="165" t="s">
        <v>912</v>
      </c>
      <c r="B919" s="165" t="s">
        <v>2291</v>
      </c>
      <c r="C919" s="165" t="s">
        <v>913</v>
      </c>
      <c r="D919" s="165" t="s">
        <v>423</v>
      </c>
      <c r="E919" s="165" t="s">
        <v>399</v>
      </c>
      <c r="F919" s="165" t="s">
        <v>830</v>
      </c>
      <c r="G919" s="165" t="s">
        <v>400</v>
      </c>
      <c r="H919" s="166">
        <v>1372</v>
      </c>
      <c r="I919" s="166">
        <v>50</v>
      </c>
      <c r="J919" s="166">
        <v>0</v>
      </c>
      <c r="K919" s="166">
        <v>0</v>
      </c>
      <c r="L919" s="166">
        <v>1372</v>
      </c>
      <c r="M919" s="166">
        <v>50</v>
      </c>
    </row>
    <row r="920" spans="1:13" hidden="1">
      <c r="A920" s="165" t="s">
        <v>2269</v>
      </c>
      <c r="B920" s="165" t="s">
        <v>2344</v>
      </c>
      <c r="C920" s="165" t="s">
        <v>2271</v>
      </c>
      <c r="D920" s="165" t="s">
        <v>423</v>
      </c>
      <c r="E920" s="165" t="s">
        <v>399</v>
      </c>
      <c r="F920" s="165" t="s">
        <v>1414</v>
      </c>
      <c r="G920" s="165" t="s">
        <v>400</v>
      </c>
      <c r="H920" s="166">
        <v>1427</v>
      </c>
      <c r="I920" s="166">
        <v>50</v>
      </c>
      <c r="J920" s="166">
        <v>0</v>
      </c>
      <c r="K920" s="166">
        <v>0</v>
      </c>
      <c r="L920" s="166">
        <v>1427</v>
      </c>
      <c r="M920" s="166">
        <v>50</v>
      </c>
    </row>
    <row r="921" spans="1:13" hidden="1">
      <c r="A921" s="165" t="s">
        <v>923</v>
      </c>
      <c r="B921" s="165" t="s">
        <v>1202</v>
      </c>
      <c r="C921" s="165" t="s">
        <v>898</v>
      </c>
      <c r="D921" s="165" t="s">
        <v>423</v>
      </c>
      <c r="E921" s="165" t="s">
        <v>399</v>
      </c>
      <c r="F921" s="165" t="s">
        <v>931</v>
      </c>
      <c r="G921" s="165" t="s">
        <v>400</v>
      </c>
      <c r="H921" s="166">
        <v>0</v>
      </c>
      <c r="I921" s="166">
        <v>0</v>
      </c>
      <c r="J921" s="166">
        <v>0</v>
      </c>
      <c r="K921" s="166">
        <v>0</v>
      </c>
      <c r="L921" s="166">
        <v>1696</v>
      </c>
      <c r="M921" s="166">
        <v>71</v>
      </c>
    </row>
    <row r="922" spans="1:13" hidden="1">
      <c r="A922" s="165" t="s">
        <v>923</v>
      </c>
      <c r="B922" s="165" t="s">
        <v>1203</v>
      </c>
      <c r="C922" s="165" t="s">
        <v>898</v>
      </c>
      <c r="D922" s="165" t="s">
        <v>423</v>
      </c>
      <c r="E922" s="165" t="s">
        <v>399</v>
      </c>
      <c r="F922" s="165" t="s">
        <v>931</v>
      </c>
      <c r="G922" s="165" t="s">
        <v>400</v>
      </c>
      <c r="H922" s="166">
        <v>0</v>
      </c>
      <c r="I922" s="166">
        <v>0</v>
      </c>
      <c r="J922" s="166">
        <v>0</v>
      </c>
      <c r="K922" s="166">
        <v>0</v>
      </c>
      <c r="L922" s="166">
        <v>1601</v>
      </c>
      <c r="M922" s="166">
        <v>67</v>
      </c>
    </row>
    <row r="923" spans="1:13" hidden="1">
      <c r="A923" s="165" t="s">
        <v>923</v>
      </c>
      <c r="B923" s="165" t="s">
        <v>1204</v>
      </c>
      <c r="C923" s="165" t="s">
        <v>898</v>
      </c>
      <c r="D923" s="165" t="s">
        <v>423</v>
      </c>
      <c r="E923" s="165" t="s">
        <v>399</v>
      </c>
      <c r="F923" s="165" t="s">
        <v>931</v>
      </c>
      <c r="G923" s="165" t="s">
        <v>400</v>
      </c>
      <c r="H923" s="166">
        <v>0</v>
      </c>
      <c r="I923" s="166">
        <v>0</v>
      </c>
      <c r="J923" s="166">
        <v>0</v>
      </c>
      <c r="K923" s="166">
        <v>0</v>
      </c>
      <c r="L923" s="166">
        <v>3888</v>
      </c>
      <c r="M923" s="166">
        <v>180</v>
      </c>
    </row>
    <row r="924" spans="1:13" hidden="1">
      <c r="A924" s="165" t="s">
        <v>923</v>
      </c>
      <c r="B924" s="165" t="s">
        <v>1205</v>
      </c>
      <c r="C924" s="165" t="s">
        <v>898</v>
      </c>
      <c r="D924" s="165" t="s">
        <v>423</v>
      </c>
      <c r="E924" s="165" t="s">
        <v>399</v>
      </c>
      <c r="F924" s="165" t="s">
        <v>931</v>
      </c>
      <c r="G924" s="165" t="s">
        <v>400</v>
      </c>
      <c r="H924" s="166">
        <v>0</v>
      </c>
      <c r="I924" s="166">
        <v>0</v>
      </c>
      <c r="J924" s="166">
        <v>0</v>
      </c>
      <c r="K924" s="166">
        <v>0</v>
      </c>
      <c r="L924" s="166">
        <v>3102</v>
      </c>
      <c r="M924" s="166">
        <v>139</v>
      </c>
    </row>
    <row r="925" spans="1:13" hidden="1">
      <c r="A925" s="165" t="s">
        <v>923</v>
      </c>
      <c r="B925" s="165" t="s">
        <v>1206</v>
      </c>
      <c r="C925" s="165" t="s">
        <v>898</v>
      </c>
      <c r="D925" s="165" t="s">
        <v>423</v>
      </c>
      <c r="E925" s="165" t="s">
        <v>399</v>
      </c>
      <c r="F925" s="165" t="s">
        <v>931</v>
      </c>
      <c r="G925" s="165" t="s">
        <v>400</v>
      </c>
      <c r="H925" s="166">
        <v>0</v>
      </c>
      <c r="I925" s="166">
        <v>0</v>
      </c>
      <c r="J925" s="166">
        <v>0</v>
      </c>
      <c r="K925" s="166">
        <v>0</v>
      </c>
      <c r="L925" s="166">
        <v>2424</v>
      </c>
      <c r="M925" s="166">
        <v>111</v>
      </c>
    </row>
    <row r="926" spans="1:13" hidden="1">
      <c r="A926" s="165" t="s">
        <v>923</v>
      </c>
      <c r="B926" s="165" t="s">
        <v>1207</v>
      </c>
      <c r="C926" s="165" t="s">
        <v>898</v>
      </c>
      <c r="D926" s="165" t="s">
        <v>423</v>
      </c>
      <c r="E926" s="165" t="s">
        <v>399</v>
      </c>
      <c r="F926" s="165" t="s">
        <v>931</v>
      </c>
      <c r="G926" s="165" t="s">
        <v>400</v>
      </c>
      <c r="H926" s="166">
        <v>0</v>
      </c>
      <c r="I926" s="166">
        <v>0</v>
      </c>
      <c r="J926" s="166">
        <v>0</v>
      </c>
      <c r="K926" s="166">
        <v>0</v>
      </c>
      <c r="L926" s="166">
        <v>4465</v>
      </c>
      <c r="M926" s="166">
        <v>202</v>
      </c>
    </row>
    <row r="927" spans="1:13" hidden="1">
      <c r="A927" s="165" t="s">
        <v>923</v>
      </c>
      <c r="B927" s="165" t="s">
        <v>1208</v>
      </c>
      <c r="C927" s="165" t="s">
        <v>898</v>
      </c>
      <c r="D927" s="165" t="s">
        <v>423</v>
      </c>
      <c r="E927" s="165" t="s">
        <v>399</v>
      </c>
      <c r="F927" s="165" t="s">
        <v>931</v>
      </c>
      <c r="G927" s="165" t="s">
        <v>400</v>
      </c>
      <c r="H927" s="166">
        <v>0</v>
      </c>
      <c r="I927" s="166">
        <v>0</v>
      </c>
      <c r="J927" s="166">
        <v>0</v>
      </c>
      <c r="K927" s="166">
        <v>0</v>
      </c>
      <c r="L927" s="166">
        <v>1390</v>
      </c>
      <c r="M927" s="166">
        <v>58</v>
      </c>
    </row>
    <row r="928" spans="1:13" hidden="1">
      <c r="A928" s="165" t="s">
        <v>923</v>
      </c>
      <c r="B928" s="165" t="s">
        <v>1209</v>
      </c>
      <c r="C928" s="165" t="s">
        <v>898</v>
      </c>
      <c r="D928" s="165" t="s">
        <v>423</v>
      </c>
      <c r="E928" s="165" t="s">
        <v>399</v>
      </c>
      <c r="F928" s="165" t="s">
        <v>931</v>
      </c>
      <c r="G928" s="165" t="s">
        <v>400</v>
      </c>
      <c r="H928" s="166">
        <v>0</v>
      </c>
      <c r="I928" s="166">
        <v>0</v>
      </c>
      <c r="J928" s="166">
        <v>0</v>
      </c>
      <c r="K928" s="166">
        <v>0</v>
      </c>
      <c r="L928" s="166">
        <v>2196</v>
      </c>
      <c r="M928" s="166">
        <v>93</v>
      </c>
    </row>
    <row r="929" spans="1:13" hidden="1">
      <c r="A929" s="165" t="s">
        <v>923</v>
      </c>
      <c r="B929" s="165" t="s">
        <v>1210</v>
      </c>
      <c r="C929" s="165" t="s">
        <v>898</v>
      </c>
      <c r="D929" s="165" t="s">
        <v>423</v>
      </c>
      <c r="E929" s="165" t="s">
        <v>399</v>
      </c>
      <c r="F929" s="165" t="s">
        <v>931</v>
      </c>
      <c r="G929" s="165" t="s">
        <v>400</v>
      </c>
      <c r="H929" s="166">
        <v>0</v>
      </c>
      <c r="I929" s="166">
        <v>0</v>
      </c>
      <c r="J929" s="166">
        <v>0</v>
      </c>
      <c r="K929" s="166">
        <v>0</v>
      </c>
      <c r="L929" s="166">
        <v>1743</v>
      </c>
      <c r="M929" s="166">
        <v>75</v>
      </c>
    </row>
    <row r="930" spans="1:13" hidden="1">
      <c r="A930" s="165" t="s">
        <v>923</v>
      </c>
      <c r="B930" s="165" t="s">
        <v>1211</v>
      </c>
      <c r="C930" s="165" t="s">
        <v>898</v>
      </c>
      <c r="D930" s="165" t="s">
        <v>423</v>
      </c>
      <c r="E930" s="165" t="s">
        <v>399</v>
      </c>
      <c r="F930" s="165" t="s">
        <v>931</v>
      </c>
      <c r="G930" s="165" t="s">
        <v>400</v>
      </c>
      <c r="H930" s="166">
        <v>0</v>
      </c>
      <c r="I930" s="166">
        <v>0</v>
      </c>
      <c r="J930" s="166">
        <v>0</v>
      </c>
      <c r="K930" s="166">
        <v>0</v>
      </c>
      <c r="L930" s="166">
        <v>1133</v>
      </c>
      <c r="M930" s="166">
        <v>45</v>
      </c>
    </row>
    <row r="931" spans="1:13" hidden="1">
      <c r="A931" s="165" t="s">
        <v>923</v>
      </c>
      <c r="B931" s="165" t="s">
        <v>1212</v>
      </c>
      <c r="C931" s="165" t="s">
        <v>898</v>
      </c>
      <c r="D931" s="165" t="s">
        <v>423</v>
      </c>
      <c r="E931" s="165" t="s">
        <v>399</v>
      </c>
      <c r="F931" s="165" t="s">
        <v>931</v>
      </c>
      <c r="G931" s="165" t="s">
        <v>400</v>
      </c>
      <c r="H931" s="166">
        <v>0</v>
      </c>
      <c r="I931" s="166">
        <v>0</v>
      </c>
      <c r="J931" s="166">
        <v>0</v>
      </c>
      <c r="K931" s="166">
        <v>0</v>
      </c>
      <c r="L931" s="166">
        <v>3431</v>
      </c>
      <c r="M931" s="166">
        <v>139</v>
      </c>
    </row>
    <row r="932" spans="1:13" hidden="1">
      <c r="A932" s="165" t="s">
        <v>923</v>
      </c>
      <c r="B932" s="165" t="s">
        <v>1213</v>
      </c>
      <c r="C932" s="165" t="s">
        <v>898</v>
      </c>
      <c r="D932" s="165" t="s">
        <v>423</v>
      </c>
      <c r="E932" s="165" t="s">
        <v>399</v>
      </c>
      <c r="F932" s="165" t="s">
        <v>931</v>
      </c>
      <c r="G932" s="165" t="s">
        <v>400</v>
      </c>
      <c r="H932" s="166">
        <v>0</v>
      </c>
      <c r="I932" s="166">
        <v>0</v>
      </c>
      <c r="J932" s="166">
        <v>0</v>
      </c>
      <c r="K932" s="166">
        <v>0</v>
      </c>
      <c r="L932" s="166">
        <v>2816</v>
      </c>
      <c r="M932" s="166">
        <v>117</v>
      </c>
    </row>
    <row r="933" spans="1:13" hidden="1">
      <c r="A933" s="165" t="s">
        <v>923</v>
      </c>
      <c r="B933" s="165" t="s">
        <v>1443</v>
      </c>
      <c r="C933" s="165" t="s">
        <v>898</v>
      </c>
      <c r="D933" s="165" t="s">
        <v>423</v>
      </c>
      <c r="E933" s="165" t="s">
        <v>399</v>
      </c>
      <c r="F933" s="165" t="s">
        <v>487</v>
      </c>
      <c r="G933" s="165" t="s">
        <v>400</v>
      </c>
      <c r="H933" s="166">
        <v>0</v>
      </c>
      <c r="I933" s="166">
        <v>0</v>
      </c>
      <c r="J933" s="166">
        <v>0</v>
      </c>
      <c r="K933" s="166">
        <v>0</v>
      </c>
      <c r="L933" s="166">
        <v>1277</v>
      </c>
      <c r="M933" s="166">
        <v>56</v>
      </c>
    </row>
    <row r="934" spans="1:13" hidden="1">
      <c r="A934" s="165" t="s">
        <v>923</v>
      </c>
      <c r="B934" s="165" t="s">
        <v>1557</v>
      </c>
      <c r="C934" s="165" t="s">
        <v>898</v>
      </c>
      <c r="D934" s="165" t="s">
        <v>1125</v>
      </c>
      <c r="E934" s="165" t="s">
        <v>399</v>
      </c>
      <c r="F934" s="165" t="s">
        <v>487</v>
      </c>
      <c r="G934" s="165" t="s">
        <v>400</v>
      </c>
      <c r="H934" s="166">
        <v>0</v>
      </c>
      <c r="I934" s="166">
        <v>0</v>
      </c>
      <c r="J934" s="166">
        <v>0</v>
      </c>
      <c r="K934" s="166">
        <v>0</v>
      </c>
      <c r="L934" s="166">
        <v>1210</v>
      </c>
      <c r="M934" s="166">
        <v>50</v>
      </c>
    </row>
    <row r="935" spans="1:13" hidden="1">
      <c r="A935" s="165" t="s">
        <v>923</v>
      </c>
      <c r="B935" s="165" t="s">
        <v>2082</v>
      </c>
      <c r="C935" s="165" t="s">
        <v>898</v>
      </c>
      <c r="D935" s="165" t="s">
        <v>423</v>
      </c>
      <c r="E935" s="165" t="s">
        <v>399</v>
      </c>
      <c r="F935" s="165" t="s">
        <v>487</v>
      </c>
      <c r="G935" s="165" t="s">
        <v>400</v>
      </c>
      <c r="H935" s="166">
        <v>0</v>
      </c>
      <c r="I935" s="166">
        <v>0</v>
      </c>
      <c r="J935" s="166">
        <v>0</v>
      </c>
      <c r="K935" s="166">
        <v>0</v>
      </c>
      <c r="L935" s="166">
        <v>346</v>
      </c>
      <c r="M935" s="166">
        <v>16</v>
      </c>
    </row>
    <row r="936" spans="1:13" hidden="1">
      <c r="A936" s="165" t="s">
        <v>923</v>
      </c>
      <c r="B936" s="165" t="s">
        <v>2083</v>
      </c>
      <c r="C936" s="165" t="s">
        <v>898</v>
      </c>
      <c r="D936" s="165" t="s">
        <v>423</v>
      </c>
      <c r="E936" s="165" t="s">
        <v>399</v>
      </c>
      <c r="F936" s="165" t="s">
        <v>487</v>
      </c>
      <c r="G936" s="165" t="s">
        <v>400</v>
      </c>
      <c r="H936" s="166">
        <v>0</v>
      </c>
      <c r="I936" s="166">
        <v>0</v>
      </c>
      <c r="J936" s="166">
        <v>0</v>
      </c>
      <c r="K936" s="166">
        <v>0</v>
      </c>
      <c r="L936" s="166">
        <v>954</v>
      </c>
      <c r="M936" s="166">
        <v>43</v>
      </c>
    </row>
    <row r="937" spans="1:13" hidden="1">
      <c r="A937" s="165" t="s">
        <v>923</v>
      </c>
      <c r="B937" s="165" t="s">
        <v>2084</v>
      </c>
      <c r="C937" s="165" t="s">
        <v>898</v>
      </c>
      <c r="D937" s="165" t="s">
        <v>423</v>
      </c>
      <c r="E937" s="165" t="s">
        <v>399</v>
      </c>
      <c r="F937" s="165" t="s">
        <v>487</v>
      </c>
      <c r="G937" s="165" t="s">
        <v>400</v>
      </c>
      <c r="H937" s="166">
        <v>0</v>
      </c>
      <c r="I937" s="166">
        <v>0</v>
      </c>
      <c r="J937" s="166">
        <v>0</v>
      </c>
      <c r="K937" s="166">
        <v>0</v>
      </c>
      <c r="L937" s="166">
        <v>161</v>
      </c>
      <c r="M937" s="166">
        <v>7</v>
      </c>
    </row>
    <row r="938" spans="1:13" hidden="1">
      <c r="A938" s="165" t="s">
        <v>419</v>
      </c>
      <c r="B938" s="165" t="s">
        <v>1214</v>
      </c>
      <c r="C938" s="165" t="s">
        <v>562</v>
      </c>
      <c r="D938" s="165" t="s">
        <v>423</v>
      </c>
      <c r="E938" s="165" t="s">
        <v>399</v>
      </c>
      <c r="F938" s="165" t="s">
        <v>955</v>
      </c>
      <c r="G938" s="165" t="s">
        <v>400</v>
      </c>
      <c r="H938" s="166">
        <v>0</v>
      </c>
      <c r="I938" s="166">
        <v>0</v>
      </c>
      <c r="J938" s="166">
        <v>0</v>
      </c>
      <c r="K938" s="166">
        <v>0</v>
      </c>
      <c r="L938" s="166">
        <v>5417</v>
      </c>
      <c r="M938" s="166">
        <v>246</v>
      </c>
    </row>
    <row r="939" spans="1:13" hidden="1">
      <c r="A939" s="165" t="s">
        <v>419</v>
      </c>
      <c r="B939" s="165" t="s">
        <v>1215</v>
      </c>
      <c r="C939" s="165" t="s">
        <v>773</v>
      </c>
      <c r="D939" s="165" t="s">
        <v>423</v>
      </c>
      <c r="E939" s="165" t="s">
        <v>405</v>
      </c>
      <c r="F939" s="165" t="s">
        <v>960</v>
      </c>
      <c r="G939" s="165" t="s">
        <v>400</v>
      </c>
      <c r="H939" s="166">
        <v>0</v>
      </c>
      <c r="I939" s="166">
        <v>0</v>
      </c>
      <c r="J939" s="166">
        <v>30</v>
      </c>
      <c r="K939" s="166">
        <v>1</v>
      </c>
      <c r="L939" s="166">
        <v>0</v>
      </c>
      <c r="M939" s="166">
        <v>0</v>
      </c>
    </row>
    <row r="940" spans="1:13" hidden="1">
      <c r="A940" s="165" t="s">
        <v>419</v>
      </c>
      <c r="B940" s="165" t="s">
        <v>1216</v>
      </c>
      <c r="C940" s="165" t="s">
        <v>582</v>
      </c>
      <c r="D940" s="165" t="s">
        <v>423</v>
      </c>
      <c r="E940" s="165" t="s">
        <v>405</v>
      </c>
      <c r="F940" s="165" t="s">
        <v>979</v>
      </c>
      <c r="G940" s="165" t="s">
        <v>400</v>
      </c>
      <c r="H940" s="166">
        <v>0</v>
      </c>
      <c r="I940" s="166">
        <v>0</v>
      </c>
      <c r="J940" s="166">
        <v>85</v>
      </c>
      <c r="K940" s="166">
        <v>3</v>
      </c>
      <c r="L940" s="166">
        <v>0</v>
      </c>
      <c r="M940" s="166">
        <v>0</v>
      </c>
    </row>
    <row r="941" spans="1:13" hidden="1">
      <c r="A941" s="165" t="s">
        <v>419</v>
      </c>
      <c r="B941" s="165" t="s">
        <v>1812</v>
      </c>
      <c r="C941" s="165" t="s">
        <v>1281</v>
      </c>
      <c r="D941" s="165" t="s">
        <v>1125</v>
      </c>
      <c r="E941" s="165" t="s">
        <v>405</v>
      </c>
      <c r="F941" s="165" t="s">
        <v>1728</v>
      </c>
      <c r="G941" s="165" t="s">
        <v>400</v>
      </c>
      <c r="H941" s="166">
        <v>0</v>
      </c>
      <c r="I941" s="166">
        <v>0</v>
      </c>
      <c r="J941" s="166">
        <v>0</v>
      </c>
      <c r="K941" s="166">
        <v>0</v>
      </c>
      <c r="L941" s="166">
        <v>48</v>
      </c>
      <c r="M941" s="166">
        <v>2</v>
      </c>
    </row>
    <row r="942" spans="1:13" hidden="1">
      <c r="A942" s="165" t="s">
        <v>419</v>
      </c>
      <c r="B942" s="165" t="s">
        <v>1812</v>
      </c>
      <c r="C942" s="165" t="s">
        <v>1281</v>
      </c>
      <c r="D942" s="165" t="s">
        <v>1125</v>
      </c>
      <c r="E942" s="165" t="s">
        <v>399</v>
      </c>
      <c r="F942" s="165" t="s">
        <v>1728</v>
      </c>
      <c r="G942" s="165" t="s">
        <v>400</v>
      </c>
      <c r="H942" s="166">
        <v>0</v>
      </c>
      <c r="I942" s="166">
        <v>0</v>
      </c>
      <c r="J942" s="166">
        <v>0</v>
      </c>
      <c r="K942" s="166">
        <v>0</v>
      </c>
      <c r="L942" s="166">
        <v>242</v>
      </c>
      <c r="M942" s="166">
        <v>10</v>
      </c>
    </row>
    <row r="943" spans="1:13" hidden="1">
      <c r="A943" s="165" t="s">
        <v>419</v>
      </c>
      <c r="B943" s="165" t="s">
        <v>1837</v>
      </c>
      <c r="C943" s="165" t="s">
        <v>970</v>
      </c>
      <c r="D943" s="165" t="s">
        <v>423</v>
      </c>
      <c r="E943" s="165" t="s">
        <v>399</v>
      </c>
      <c r="F943" s="165" t="s">
        <v>1787</v>
      </c>
      <c r="G943" s="165" t="s">
        <v>400</v>
      </c>
      <c r="H943" s="166">
        <v>0</v>
      </c>
      <c r="I943" s="166">
        <v>0</v>
      </c>
      <c r="J943" s="166">
        <v>542</v>
      </c>
      <c r="K943" s="166">
        <v>20</v>
      </c>
      <c r="L943" s="166">
        <v>0</v>
      </c>
      <c r="M943" s="166">
        <v>0</v>
      </c>
    </row>
    <row r="944" spans="1:13" hidden="1">
      <c r="A944" s="165" t="s">
        <v>419</v>
      </c>
      <c r="B944" s="165" t="s">
        <v>1872</v>
      </c>
      <c r="C944" s="165" t="s">
        <v>970</v>
      </c>
      <c r="D944" s="165" t="s">
        <v>1125</v>
      </c>
      <c r="E944" s="165" t="s">
        <v>399</v>
      </c>
      <c r="F944" s="165" t="s">
        <v>1787</v>
      </c>
      <c r="G944" s="165" t="s">
        <v>400</v>
      </c>
      <c r="H944" s="166">
        <v>0</v>
      </c>
      <c r="I944" s="166">
        <v>0</v>
      </c>
      <c r="J944" s="166">
        <v>318</v>
      </c>
      <c r="K944" s="166">
        <v>11</v>
      </c>
      <c r="L944" s="166">
        <v>0</v>
      </c>
      <c r="M944" s="166">
        <v>0</v>
      </c>
    </row>
    <row r="945" spans="1:13" hidden="1">
      <c r="A945" s="165" t="s">
        <v>419</v>
      </c>
      <c r="B945" s="165" t="s">
        <v>2190</v>
      </c>
      <c r="C945" s="165" t="s">
        <v>466</v>
      </c>
      <c r="D945" s="165" t="s">
        <v>423</v>
      </c>
      <c r="E945" s="165" t="s">
        <v>405</v>
      </c>
      <c r="F945" s="165" t="s">
        <v>2147</v>
      </c>
      <c r="G945" s="165" t="s">
        <v>400</v>
      </c>
      <c r="H945" s="166">
        <v>18</v>
      </c>
      <c r="I945" s="166">
        <v>1</v>
      </c>
      <c r="J945" s="166">
        <v>0</v>
      </c>
      <c r="K945" s="166">
        <v>0</v>
      </c>
      <c r="L945" s="166">
        <v>18</v>
      </c>
      <c r="M945" s="166">
        <v>1</v>
      </c>
    </row>
    <row r="946" spans="1:13" hidden="1">
      <c r="A946" s="165" t="s">
        <v>419</v>
      </c>
      <c r="B946" s="165" t="s">
        <v>2191</v>
      </c>
      <c r="C946" s="165" t="s">
        <v>1859</v>
      </c>
      <c r="D946" s="165" t="s">
        <v>1125</v>
      </c>
      <c r="E946" s="165" t="s">
        <v>399</v>
      </c>
      <c r="F946" s="165" t="s">
        <v>417</v>
      </c>
      <c r="G946" s="165" t="s">
        <v>400</v>
      </c>
      <c r="H946" s="166">
        <v>327</v>
      </c>
      <c r="I946" s="166">
        <v>13</v>
      </c>
      <c r="J946" s="166">
        <v>0</v>
      </c>
      <c r="K946" s="166">
        <v>0</v>
      </c>
      <c r="L946" s="166">
        <v>327</v>
      </c>
      <c r="M946" s="166">
        <v>13</v>
      </c>
    </row>
    <row r="947" spans="1:13" hidden="1">
      <c r="A947" s="165" t="s">
        <v>419</v>
      </c>
      <c r="B947" s="165" t="s">
        <v>2085</v>
      </c>
      <c r="C947" s="165" t="s">
        <v>2086</v>
      </c>
      <c r="D947" s="165" t="s">
        <v>423</v>
      </c>
      <c r="E947" s="165" t="s">
        <v>405</v>
      </c>
      <c r="F947" s="165" t="s">
        <v>2087</v>
      </c>
      <c r="G947" s="165" t="s">
        <v>400</v>
      </c>
      <c r="H947" s="166">
        <v>0</v>
      </c>
      <c r="I947" s="166">
        <v>0</v>
      </c>
      <c r="J947" s="166">
        <v>27</v>
      </c>
      <c r="K947" s="166">
        <v>1</v>
      </c>
      <c r="L947" s="166">
        <v>0</v>
      </c>
      <c r="M947" s="166">
        <v>0</v>
      </c>
    </row>
    <row r="948" spans="1:13" hidden="1">
      <c r="A948" s="165" t="s">
        <v>419</v>
      </c>
      <c r="B948" s="165" t="s">
        <v>2192</v>
      </c>
      <c r="C948" s="165" t="s">
        <v>834</v>
      </c>
      <c r="D948" s="165" t="s">
        <v>423</v>
      </c>
      <c r="E948" s="165" t="s">
        <v>405</v>
      </c>
      <c r="F948" s="165" t="s">
        <v>2193</v>
      </c>
      <c r="G948" s="165" t="s">
        <v>400</v>
      </c>
      <c r="H948" s="166">
        <v>30</v>
      </c>
      <c r="I948" s="166">
        <v>1</v>
      </c>
      <c r="J948" s="166">
        <v>30</v>
      </c>
      <c r="K948" s="166">
        <v>1</v>
      </c>
      <c r="L948" s="166">
        <v>0</v>
      </c>
      <c r="M948" s="166">
        <v>0</v>
      </c>
    </row>
    <row r="949" spans="1:13" hidden="1">
      <c r="A949" s="165" t="s">
        <v>419</v>
      </c>
      <c r="B949" s="165" t="s">
        <v>2345</v>
      </c>
      <c r="C949" s="165" t="s">
        <v>2346</v>
      </c>
      <c r="D949" s="165" t="s">
        <v>423</v>
      </c>
      <c r="E949" s="165" t="s">
        <v>405</v>
      </c>
      <c r="F949" s="165" t="s">
        <v>2347</v>
      </c>
      <c r="G949" s="165" t="s">
        <v>400</v>
      </c>
      <c r="H949" s="166">
        <v>28</v>
      </c>
      <c r="I949" s="166">
        <v>1</v>
      </c>
      <c r="J949" s="166">
        <v>0</v>
      </c>
      <c r="K949" s="166">
        <v>0</v>
      </c>
      <c r="L949" s="166">
        <v>28</v>
      </c>
      <c r="M949" s="166">
        <v>1</v>
      </c>
    </row>
    <row r="950" spans="1:13" hidden="1">
      <c r="A950" s="165" t="s">
        <v>531</v>
      </c>
      <c r="B950" s="165" t="s">
        <v>1730</v>
      </c>
      <c r="C950" s="165" t="s">
        <v>565</v>
      </c>
      <c r="D950" s="165" t="s">
        <v>423</v>
      </c>
      <c r="E950" s="165" t="s">
        <v>399</v>
      </c>
      <c r="F950" s="165" t="s">
        <v>621</v>
      </c>
      <c r="G950" s="165" t="s">
        <v>400</v>
      </c>
      <c r="H950" s="166">
        <v>0</v>
      </c>
      <c r="I950" s="166">
        <v>0</v>
      </c>
      <c r="J950" s="166">
        <v>0</v>
      </c>
      <c r="K950" s="166">
        <v>0</v>
      </c>
      <c r="L950" s="166">
        <v>1120</v>
      </c>
      <c r="M950" s="166">
        <v>39</v>
      </c>
    </row>
    <row r="951" spans="1:13" hidden="1">
      <c r="A951" s="165" t="s">
        <v>645</v>
      </c>
      <c r="B951" s="165" t="s">
        <v>1838</v>
      </c>
      <c r="C951" s="165" t="s">
        <v>646</v>
      </c>
      <c r="D951" s="165" t="s">
        <v>423</v>
      </c>
      <c r="E951" s="165" t="s">
        <v>399</v>
      </c>
      <c r="F951" s="165" t="s">
        <v>1414</v>
      </c>
      <c r="G951" s="165" t="s">
        <v>400</v>
      </c>
      <c r="H951" s="166">
        <v>0</v>
      </c>
      <c r="I951" s="166">
        <v>0</v>
      </c>
      <c r="J951" s="166">
        <v>522</v>
      </c>
      <c r="K951" s="166">
        <v>18</v>
      </c>
      <c r="L951" s="166">
        <v>0</v>
      </c>
      <c r="M951" s="166">
        <v>0</v>
      </c>
    </row>
    <row r="952" spans="1:13" hidden="1">
      <c r="A952" s="165" t="s">
        <v>645</v>
      </c>
      <c r="B952" s="165" t="s">
        <v>1839</v>
      </c>
      <c r="C952" s="165" t="s">
        <v>646</v>
      </c>
      <c r="D952" s="165" t="s">
        <v>1125</v>
      </c>
      <c r="E952" s="165" t="s">
        <v>399</v>
      </c>
      <c r="F952" s="165" t="s">
        <v>1414</v>
      </c>
      <c r="G952" s="165" t="s">
        <v>400</v>
      </c>
      <c r="H952" s="166">
        <v>0</v>
      </c>
      <c r="I952" s="166">
        <v>0</v>
      </c>
      <c r="J952" s="166">
        <v>239</v>
      </c>
      <c r="K952" s="166">
        <v>8</v>
      </c>
      <c r="L952" s="166">
        <v>0</v>
      </c>
      <c r="M952" s="166">
        <v>0</v>
      </c>
    </row>
    <row r="953" spans="1:13" hidden="1">
      <c r="A953" s="165" t="s">
        <v>531</v>
      </c>
      <c r="B953" s="165" t="s">
        <v>1813</v>
      </c>
      <c r="C953" s="165" t="s">
        <v>533</v>
      </c>
      <c r="D953" s="165" t="s">
        <v>423</v>
      </c>
      <c r="E953" s="165" t="s">
        <v>399</v>
      </c>
      <c r="F953" s="165" t="s">
        <v>526</v>
      </c>
      <c r="G953" s="165" t="s">
        <v>400</v>
      </c>
      <c r="H953" s="166">
        <v>0</v>
      </c>
      <c r="I953" s="166">
        <v>0</v>
      </c>
      <c r="J953" s="166">
        <v>491</v>
      </c>
      <c r="K953" s="166">
        <v>17</v>
      </c>
      <c r="L953" s="166">
        <v>9306</v>
      </c>
      <c r="M953" s="166">
        <v>325</v>
      </c>
    </row>
    <row r="954" spans="1:13" hidden="1">
      <c r="A954" s="165" t="s">
        <v>531</v>
      </c>
      <c r="B954" s="165" t="s">
        <v>1840</v>
      </c>
      <c r="C954" s="165" t="s">
        <v>533</v>
      </c>
      <c r="D954" s="165" t="s">
        <v>1125</v>
      </c>
      <c r="E954" s="165" t="s">
        <v>399</v>
      </c>
      <c r="F954" s="165" t="s">
        <v>526</v>
      </c>
      <c r="G954" s="165" t="s">
        <v>400</v>
      </c>
      <c r="H954" s="166">
        <v>645</v>
      </c>
      <c r="I954" s="166">
        <v>24</v>
      </c>
      <c r="J954" s="166">
        <v>0</v>
      </c>
      <c r="K954" s="166">
        <v>0</v>
      </c>
      <c r="L954" s="166">
        <v>1308</v>
      </c>
      <c r="M954" s="166">
        <v>49</v>
      </c>
    </row>
    <row r="955" spans="1:13" hidden="1">
      <c r="A955" s="165" t="s">
        <v>554</v>
      </c>
      <c r="B955" s="165" t="s">
        <v>1978</v>
      </c>
      <c r="C955" s="165" t="s">
        <v>555</v>
      </c>
      <c r="D955" s="165" t="s">
        <v>1125</v>
      </c>
      <c r="E955" s="165" t="s">
        <v>399</v>
      </c>
      <c r="F955" s="165" t="s">
        <v>563</v>
      </c>
      <c r="G955" s="165" t="s">
        <v>400</v>
      </c>
      <c r="H955" s="166">
        <v>144</v>
      </c>
      <c r="I955" s="166">
        <v>6</v>
      </c>
      <c r="J955" s="166">
        <v>0</v>
      </c>
      <c r="K955" s="166">
        <v>0</v>
      </c>
      <c r="L955" s="166">
        <v>3226</v>
      </c>
      <c r="M955" s="166">
        <v>139</v>
      </c>
    </row>
    <row r="956" spans="1:13" hidden="1">
      <c r="A956" s="165" t="s">
        <v>1830</v>
      </c>
      <c r="B956" s="165" t="s">
        <v>1873</v>
      </c>
      <c r="C956" s="165" t="s">
        <v>984</v>
      </c>
      <c r="D956" s="165" t="s">
        <v>423</v>
      </c>
      <c r="E956" s="165" t="s">
        <v>405</v>
      </c>
      <c r="F956" s="165" t="s">
        <v>496</v>
      </c>
      <c r="G956" s="165" t="s">
        <v>400</v>
      </c>
      <c r="H956" s="166">
        <v>9</v>
      </c>
      <c r="I956" s="166">
        <v>1</v>
      </c>
      <c r="J956" s="166">
        <v>9</v>
      </c>
      <c r="K956" s="166">
        <v>1</v>
      </c>
      <c r="L956" s="166">
        <v>0</v>
      </c>
      <c r="M956" s="166">
        <v>0</v>
      </c>
    </row>
    <row r="957" spans="1:13" hidden="1">
      <c r="A957" s="165" t="s">
        <v>1830</v>
      </c>
      <c r="B957" s="165" t="s">
        <v>1873</v>
      </c>
      <c r="C957" s="165" t="s">
        <v>984</v>
      </c>
      <c r="D957" s="165" t="s">
        <v>423</v>
      </c>
      <c r="E957" s="165" t="s">
        <v>399</v>
      </c>
      <c r="F957" s="165" t="s">
        <v>496</v>
      </c>
      <c r="G957" s="165" t="s">
        <v>400</v>
      </c>
      <c r="H957" s="166">
        <v>-23</v>
      </c>
      <c r="I957" s="166">
        <v>-1</v>
      </c>
      <c r="J957" s="166">
        <v>0</v>
      </c>
      <c r="K957" s="166">
        <v>0</v>
      </c>
      <c r="L957" s="166">
        <v>1174</v>
      </c>
      <c r="M957" s="166">
        <v>49</v>
      </c>
    </row>
    <row r="958" spans="1:13">
      <c r="A958" s="165" t="s">
        <v>545</v>
      </c>
      <c r="B958" s="165" t="s">
        <v>2088</v>
      </c>
      <c r="C958" s="165" t="s">
        <v>546</v>
      </c>
      <c r="D958" s="165" t="s">
        <v>423</v>
      </c>
      <c r="E958" s="165" t="s">
        <v>399</v>
      </c>
      <c r="F958" s="165" t="s">
        <v>496</v>
      </c>
      <c r="G958" s="165" t="s">
        <v>527</v>
      </c>
      <c r="H958" s="166">
        <v>2409</v>
      </c>
      <c r="I958" s="166">
        <v>7</v>
      </c>
      <c r="J958" s="166">
        <v>2765</v>
      </c>
      <c r="K958" s="166">
        <v>8</v>
      </c>
      <c r="L958" s="166">
        <v>0</v>
      </c>
      <c r="M958" s="166">
        <v>0</v>
      </c>
    </row>
    <row r="959" spans="1:13">
      <c r="A959" s="165" t="s">
        <v>545</v>
      </c>
      <c r="B959" s="165" t="s">
        <v>2088</v>
      </c>
      <c r="C959" s="165" t="s">
        <v>546</v>
      </c>
      <c r="D959" s="165" t="s">
        <v>423</v>
      </c>
      <c r="E959" s="165" t="s">
        <v>399</v>
      </c>
      <c r="F959" s="165" t="s">
        <v>496</v>
      </c>
      <c r="G959" s="165" t="s">
        <v>400</v>
      </c>
      <c r="H959" s="166">
        <v>290</v>
      </c>
      <c r="I959" s="166">
        <v>12</v>
      </c>
      <c r="J959" s="166">
        <v>290</v>
      </c>
      <c r="K959" s="166">
        <v>12</v>
      </c>
      <c r="L959" s="166">
        <v>0</v>
      </c>
      <c r="M959" s="166">
        <v>0</v>
      </c>
    </row>
    <row r="960" spans="1:13">
      <c r="A960" s="165" t="s">
        <v>545</v>
      </c>
      <c r="B960" s="165" t="s">
        <v>2194</v>
      </c>
      <c r="C960" s="165" t="s">
        <v>546</v>
      </c>
      <c r="D960" s="165" t="s">
        <v>1125</v>
      </c>
      <c r="E960" s="165" t="s">
        <v>399</v>
      </c>
      <c r="F960" s="165" t="s">
        <v>496</v>
      </c>
      <c r="G960" s="165" t="s">
        <v>400</v>
      </c>
      <c r="H960" s="166">
        <v>738</v>
      </c>
      <c r="I960" s="166">
        <v>32</v>
      </c>
      <c r="J960" s="166">
        <v>0</v>
      </c>
      <c r="K960" s="166">
        <v>0</v>
      </c>
      <c r="L960" s="166">
        <v>738</v>
      </c>
      <c r="M960" s="166">
        <v>32</v>
      </c>
    </row>
    <row r="961" spans="1:13" hidden="1">
      <c r="A961" s="165" t="s">
        <v>523</v>
      </c>
      <c r="B961" s="165" t="s">
        <v>2292</v>
      </c>
      <c r="C961" s="165" t="s">
        <v>525</v>
      </c>
      <c r="D961" s="165" t="s">
        <v>423</v>
      </c>
      <c r="E961" s="165" t="s">
        <v>399</v>
      </c>
      <c r="F961" s="165" t="s">
        <v>526</v>
      </c>
      <c r="G961" s="165" t="s">
        <v>400</v>
      </c>
      <c r="H961" s="166">
        <v>1395</v>
      </c>
      <c r="I961" s="166">
        <v>50</v>
      </c>
      <c r="J961" s="166">
        <v>0</v>
      </c>
      <c r="K961" s="166">
        <v>0</v>
      </c>
      <c r="L961" s="166">
        <v>1395</v>
      </c>
      <c r="M961" s="166">
        <v>50</v>
      </c>
    </row>
    <row r="962" spans="1:13" hidden="1">
      <c r="A962" s="165" t="s">
        <v>523</v>
      </c>
      <c r="B962" s="165" t="s">
        <v>2293</v>
      </c>
      <c r="C962" s="165" t="s">
        <v>525</v>
      </c>
      <c r="D962" s="165" t="s">
        <v>1125</v>
      </c>
      <c r="E962" s="165" t="s">
        <v>399</v>
      </c>
      <c r="F962" s="165" t="s">
        <v>526</v>
      </c>
      <c r="G962" s="165" t="s">
        <v>400</v>
      </c>
      <c r="H962" s="166">
        <v>586</v>
      </c>
      <c r="I962" s="166">
        <v>25</v>
      </c>
      <c r="J962" s="166">
        <v>0</v>
      </c>
      <c r="K962" s="166">
        <v>0</v>
      </c>
      <c r="L962" s="166">
        <v>586</v>
      </c>
      <c r="M962" s="166">
        <v>25</v>
      </c>
    </row>
    <row r="963" spans="1:13" hidden="1">
      <c r="A963" s="165" t="s">
        <v>655</v>
      </c>
      <c r="B963" s="165" t="s">
        <v>2348</v>
      </c>
      <c r="C963" s="165" t="s">
        <v>657</v>
      </c>
      <c r="D963" s="165" t="s">
        <v>423</v>
      </c>
      <c r="E963" s="165" t="s">
        <v>399</v>
      </c>
      <c r="F963" s="165" t="s">
        <v>2334</v>
      </c>
      <c r="G963" s="165" t="s">
        <v>400</v>
      </c>
      <c r="H963" s="166">
        <v>318</v>
      </c>
      <c r="I963" s="166">
        <v>12</v>
      </c>
      <c r="J963" s="166">
        <v>0</v>
      </c>
      <c r="K963" s="166">
        <v>0</v>
      </c>
      <c r="L963" s="166">
        <v>318</v>
      </c>
      <c r="M963" s="166">
        <v>12</v>
      </c>
    </row>
    <row r="964" spans="1:13" hidden="1">
      <c r="A964" s="165" t="s">
        <v>655</v>
      </c>
      <c r="B964" s="165" t="s">
        <v>2349</v>
      </c>
      <c r="C964" s="165" t="s">
        <v>657</v>
      </c>
      <c r="D964" s="165" t="s">
        <v>1125</v>
      </c>
      <c r="E964" s="165" t="s">
        <v>399</v>
      </c>
      <c r="F964" s="165" t="s">
        <v>2334</v>
      </c>
      <c r="G964" s="165" t="s">
        <v>400</v>
      </c>
      <c r="H964" s="166">
        <v>156</v>
      </c>
      <c r="I964" s="166">
        <v>6</v>
      </c>
      <c r="J964" s="166">
        <v>0</v>
      </c>
      <c r="K964" s="166">
        <v>0</v>
      </c>
      <c r="L964" s="166">
        <v>156</v>
      </c>
      <c r="M964" s="166">
        <v>6</v>
      </c>
    </row>
    <row r="965" spans="1:13" hidden="1">
      <c r="A965" s="165" t="s">
        <v>411</v>
      </c>
      <c r="B965" s="165" t="s">
        <v>1218</v>
      </c>
      <c r="C965" s="165" t="s">
        <v>1219</v>
      </c>
      <c r="D965" s="165" t="s">
        <v>423</v>
      </c>
      <c r="E965" s="165" t="s">
        <v>399</v>
      </c>
      <c r="F965" s="165" t="s">
        <v>1220</v>
      </c>
      <c r="G965" s="165" t="s">
        <v>400</v>
      </c>
      <c r="H965" s="166">
        <v>0</v>
      </c>
      <c r="I965" s="166">
        <v>0</v>
      </c>
      <c r="J965" s="166">
        <v>0</v>
      </c>
      <c r="K965" s="166">
        <v>0</v>
      </c>
      <c r="L965" s="166">
        <v>4921</v>
      </c>
      <c r="M965" s="166">
        <v>192</v>
      </c>
    </row>
    <row r="966" spans="1:13" hidden="1">
      <c r="A966" s="165" t="s">
        <v>985</v>
      </c>
      <c r="B966" s="165" t="s">
        <v>1221</v>
      </c>
      <c r="C966" s="165" t="s">
        <v>1004</v>
      </c>
      <c r="D966" s="165" t="s">
        <v>423</v>
      </c>
      <c r="E966" s="165" t="s">
        <v>405</v>
      </c>
      <c r="F966" s="165" t="s">
        <v>1005</v>
      </c>
      <c r="G966" s="165" t="s">
        <v>400</v>
      </c>
      <c r="H966" s="166">
        <v>0</v>
      </c>
      <c r="I966" s="166">
        <v>0</v>
      </c>
      <c r="J966" s="166">
        <v>0</v>
      </c>
      <c r="K966" s="166">
        <v>0</v>
      </c>
      <c r="L966" s="166">
        <v>10</v>
      </c>
      <c r="M966" s="166">
        <v>1</v>
      </c>
    </row>
    <row r="967" spans="1:13" hidden="1">
      <c r="A967" s="165" t="s">
        <v>985</v>
      </c>
      <c r="B967" s="165" t="s">
        <v>1222</v>
      </c>
      <c r="C967" s="165" t="s">
        <v>1082</v>
      </c>
      <c r="D967" s="165" t="s">
        <v>423</v>
      </c>
      <c r="E967" s="165" t="s">
        <v>405</v>
      </c>
      <c r="F967" s="165" t="s">
        <v>417</v>
      </c>
      <c r="G967" s="165" t="s">
        <v>400</v>
      </c>
      <c r="H967" s="166">
        <v>0</v>
      </c>
      <c r="I967" s="166">
        <v>0</v>
      </c>
      <c r="J967" s="166">
        <v>0</v>
      </c>
      <c r="K967" s="166">
        <v>0</v>
      </c>
      <c r="L967" s="166">
        <v>84</v>
      </c>
      <c r="M967" s="166">
        <v>3</v>
      </c>
    </row>
    <row r="968" spans="1:13" hidden="1">
      <c r="A968" s="165" t="s">
        <v>985</v>
      </c>
      <c r="B968" s="165" t="s">
        <v>1223</v>
      </c>
      <c r="C968" s="165" t="s">
        <v>977</v>
      </c>
      <c r="D968" s="165" t="s">
        <v>423</v>
      </c>
      <c r="E968" s="165" t="s">
        <v>405</v>
      </c>
      <c r="F968" s="165" t="s">
        <v>1020</v>
      </c>
      <c r="G968" s="165" t="s">
        <v>400</v>
      </c>
      <c r="H968" s="166">
        <v>0</v>
      </c>
      <c r="I968" s="166">
        <v>0</v>
      </c>
      <c r="J968" s="166">
        <v>0</v>
      </c>
      <c r="K968" s="166">
        <v>0</v>
      </c>
      <c r="L968" s="166">
        <v>52</v>
      </c>
      <c r="M968" s="166">
        <v>2</v>
      </c>
    </row>
    <row r="969" spans="1:13" hidden="1">
      <c r="A969" s="165" t="s">
        <v>985</v>
      </c>
      <c r="B969" s="165" t="s">
        <v>1224</v>
      </c>
      <c r="C969" s="165" t="s">
        <v>1037</v>
      </c>
      <c r="D969" s="165" t="s">
        <v>423</v>
      </c>
      <c r="E969" s="165" t="s">
        <v>405</v>
      </c>
      <c r="F969" s="165" t="s">
        <v>1038</v>
      </c>
      <c r="G969" s="165" t="s">
        <v>400</v>
      </c>
      <c r="H969" s="166">
        <v>0</v>
      </c>
      <c r="I969" s="166">
        <v>0</v>
      </c>
      <c r="J969" s="166">
        <v>0</v>
      </c>
      <c r="K969" s="166">
        <v>0</v>
      </c>
      <c r="L969" s="166">
        <v>23</v>
      </c>
      <c r="M969" s="166">
        <v>1</v>
      </c>
    </row>
    <row r="970" spans="1:13" hidden="1">
      <c r="A970" s="165" t="s">
        <v>985</v>
      </c>
      <c r="B970" s="165" t="s">
        <v>1225</v>
      </c>
      <c r="C970" s="165" t="s">
        <v>1056</v>
      </c>
      <c r="D970" s="165" t="s">
        <v>423</v>
      </c>
      <c r="E970" s="165" t="s">
        <v>405</v>
      </c>
      <c r="F970" s="165" t="s">
        <v>1030</v>
      </c>
      <c r="G970" s="165" t="s">
        <v>400</v>
      </c>
      <c r="H970" s="166">
        <v>0</v>
      </c>
      <c r="I970" s="166">
        <v>0</v>
      </c>
      <c r="J970" s="166">
        <v>0</v>
      </c>
      <c r="K970" s="166">
        <v>0</v>
      </c>
      <c r="L970" s="166">
        <v>56</v>
      </c>
      <c r="M970" s="166">
        <v>3</v>
      </c>
    </row>
    <row r="971" spans="1:13" hidden="1">
      <c r="A971" s="165" t="s">
        <v>985</v>
      </c>
      <c r="B971" s="165" t="s">
        <v>1226</v>
      </c>
      <c r="C971" s="165" t="s">
        <v>1057</v>
      </c>
      <c r="D971" s="165" t="s">
        <v>423</v>
      </c>
      <c r="E971" s="165" t="s">
        <v>405</v>
      </c>
      <c r="F971" s="165" t="s">
        <v>951</v>
      </c>
      <c r="G971" s="165" t="s">
        <v>400</v>
      </c>
      <c r="H971" s="166">
        <v>0</v>
      </c>
      <c r="I971" s="166">
        <v>0</v>
      </c>
      <c r="J971" s="166">
        <v>0</v>
      </c>
      <c r="K971" s="166">
        <v>0</v>
      </c>
      <c r="L971" s="166">
        <v>17</v>
      </c>
      <c r="M971" s="166">
        <v>1</v>
      </c>
    </row>
    <row r="972" spans="1:13" hidden="1">
      <c r="A972" s="165" t="s">
        <v>985</v>
      </c>
      <c r="B972" s="165" t="s">
        <v>1421</v>
      </c>
      <c r="C972" s="165" t="s">
        <v>1057</v>
      </c>
      <c r="D972" s="165" t="s">
        <v>423</v>
      </c>
      <c r="E972" s="165" t="s">
        <v>405</v>
      </c>
      <c r="F972" s="165" t="s">
        <v>998</v>
      </c>
      <c r="G972" s="165" t="s">
        <v>400</v>
      </c>
      <c r="H972" s="166">
        <v>0</v>
      </c>
      <c r="I972" s="166">
        <v>0</v>
      </c>
      <c r="J972" s="166">
        <v>0</v>
      </c>
      <c r="K972" s="166">
        <v>0</v>
      </c>
      <c r="L972" s="166">
        <v>17</v>
      </c>
      <c r="M972" s="166">
        <v>1</v>
      </c>
    </row>
    <row r="973" spans="1:13" hidden="1">
      <c r="A973" s="165" t="s">
        <v>985</v>
      </c>
      <c r="B973" s="165" t="s">
        <v>1393</v>
      </c>
      <c r="C973" s="165" t="s">
        <v>1077</v>
      </c>
      <c r="D973" s="165" t="s">
        <v>423</v>
      </c>
      <c r="E973" s="165" t="s">
        <v>405</v>
      </c>
      <c r="F973" s="165" t="s">
        <v>1114</v>
      </c>
      <c r="G973" s="165" t="s">
        <v>400</v>
      </c>
      <c r="H973" s="166">
        <v>0</v>
      </c>
      <c r="I973" s="166">
        <v>0</v>
      </c>
      <c r="J973" s="166">
        <v>0</v>
      </c>
      <c r="K973" s="166">
        <v>0</v>
      </c>
      <c r="L973" s="166">
        <v>54</v>
      </c>
      <c r="M973" s="166">
        <v>2</v>
      </c>
    </row>
    <row r="974" spans="1:13" hidden="1">
      <c r="A974" s="165" t="s">
        <v>985</v>
      </c>
      <c r="B974" s="165" t="s">
        <v>1402</v>
      </c>
      <c r="C974" s="165" t="s">
        <v>1400</v>
      </c>
      <c r="D974" s="165" t="s">
        <v>423</v>
      </c>
      <c r="E974" s="165" t="s">
        <v>405</v>
      </c>
      <c r="F974" s="165" t="s">
        <v>1005</v>
      </c>
      <c r="G974" s="165" t="s">
        <v>400</v>
      </c>
      <c r="H974" s="166">
        <v>-19</v>
      </c>
      <c r="I974" s="166">
        <v>-1</v>
      </c>
      <c r="J974" s="166">
        <v>0</v>
      </c>
      <c r="K974" s="166">
        <v>0</v>
      </c>
      <c r="L974" s="166">
        <v>15</v>
      </c>
      <c r="M974" s="166">
        <v>1</v>
      </c>
    </row>
    <row r="975" spans="1:13" hidden="1">
      <c r="A975" s="165" t="s">
        <v>985</v>
      </c>
      <c r="B975" s="165" t="s">
        <v>1486</v>
      </c>
      <c r="C975" s="165" t="s">
        <v>1464</v>
      </c>
      <c r="D975" s="165" t="s">
        <v>423</v>
      </c>
      <c r="E975" s="165" t="s">
        <v>405</v>
      </c>
      <c r="F975" s="165" t="s">
        <v>1465</v>
      </c>
      <c r="G975" s="165" t="s">
        <v>400</v>
      </c>
      <c r="H975" s="166">
        <v>0</v>
      </c>
      <c r="I975" s="166">
        <v>0</v>
      </c>
      <c r="J975" s="166">
        <v>0</v>
      </c>
      <c r="K975" s="166">
        <v>0</v>
      </c>
      <c r="L975" s="166">
        <v>22</v>
      </c>
      <c r="M975" s="166">
        <v>2</v>
      </c>
    </row>
    <row r="976" spans="1:13" hidden="1">
      <c r="A976" s="165" t="s">
        <v>985</v>
      </c>
      <c r="B976" s="165" t="s">
        <v>1874</v>
      </c>
      <c r="C976" s="165" t="s">
        <v>1859</v>
      </c>
      <c r="D976" s="165" t="s">
        <v>423</v>
      </c>
      <c r="E976" s="165" t="s">
        <v>405</v>
      </c>
      <c r="F976" s="165" t="s">
        <v>1465</v>
      </c>
      <c r="G976" s="165" t="s">
        <v>400</v>
      </c>
      <c r="H976" s="166">
        <v>0</v>
      </c>
      <c r="I976" s="166">
        <v>0</v>
      </c>
      <c r="J976" s="166">
        <v>0</v>
      </c>
      <c r="K976" s="166">
        <v>0</v>
      </c>
      <c r="L976" s="166">
        <v>10</v>
      </c>
      <c r="M976" s="166">
        <v>1</v>
      </c>
    </row>
    <row r="977" spans="1:13" hidden="1">
      <c r="A977" s="165" t="s">
        <v>985</v>
      </c>
      <c r="B977" s="165" t="s">
        <v>1487</v>
      </c>
      <c r="C977" s="165" t="s">
        <v>1482</v>
      </c>
      <c r="D977" s="165" t="s">
        <v>423</v>
      </c>
      <c r="E977" s="165" t="s">
        <v>405</v>
      </c>
      <c r="F977" s="165" t="s">
        <v>1483</v>
      </c>
      <c r="G977" s="165" t="s">
        <v>400</v>
      </c>
      <c r="H977" s="166">
        <v>0</v>
      </c>
      <c r="I977" s="166">
        <v>0</v>
      </c>
      <c r="J977" s="166">
        <v>0</v>
      </c>
      <c r="K977" s="166">
        <v>0</v>
      </c>
      <c r="L977" s="166">
        <v>31</v>
      </c>
      <c r="M977" s="166">
        <v>2</v>
      </c>
    </row>
    <row r="978" spans="1:13" hidden="1">
      <c r="A978" s="165" t="s">
        <v>985</v>
      </c>
      <c r="B978" s="165" t="s">
        <v>1488</v>
      </c>
      <c r="C978" s="165" t="s">
        <v>1484</v>
      </c>
      <c r="D978" s="165" t="s">
        <v>423</v>
      </c>
      <c r="E978" s="165" t="s">
        <v>405</v>
      </c>
      <c r="F978" s="165" t="s">
        <v>1483</v>
      </c>
      <c r="G978" s="165" t="s">
        <v>400</v>
      </c>
      <c r="H978" s="166">
        <v>0</v>
      </c>
      <c r="I978" s="166">
        <v>0</v>
      </c>
      <c r="J978" s="166">
        <v>0</v>
      </c>
      <c r="K978" s="166">
        <v>0</v>
      </c>
      <c r="L978" s="166">
        <v>11</v>
      </c>
      <c r="M978" s="166">
        <v>1</v>
      </c>
    </row>
    <row r="979" spans="1:13" hidden="1">
      <c r="A979" s="165" t="s">
        <v>985</v>
      </c>
      <c r="B979" s="165" t="s">
        <v>1227</v>
      </c>
      <c r="C979" s="165" t="s">
        <v>1070</v>
      </c>
      <c r="D979" s="165" t="s">
        <v>423</v>
      </c>
      <c r="E979" s="165" t="s">
        <v>405</v>
      </c>
      <c r="F979" s="165" t="s">
        <v>768</v>
      </c>
      <c r="G979" s="165" t="s">
        <v>400</v>
      </c>
      <c r="H979" s="166">
        <v>0</v>
      </c>
      <c r="I979" s="166">
        <v>0</v>
      </c>
      <c r="J979" s="166">
        <v>0</v>
      </c>
      <c r="K979" s="166">
        <v>0</v>
      </c>
      <c r="L979" s="166">
        <v>22</v>
      </c>
      <c r="M979" s="166">
        <v>1</v>
      </c>
    </row>
    <row r="980" spans="1:13" hidden="1">
      <c r="A980" s="165" t="s">
        <v>985</v>
      </c>
      <c r="B980" s="165" t="s">
        <v>1511</v>
      </c>
      <c r="C980" s="165" t="s">
        <v>977</v>
      </c>
      <c r="D980" s="165" t="s">
        <v>423</v>
      </c>
      <c r="E980" s="165" t="s">
        <v>405</v>
      </c>
      <c r="F980" s="165" t="s">
        <v>1020</v>
      </c>
      <c r="G980" s="165" t="s">
        <v>400</v>
      </c>
      <c r="H980" s="166">
        <v>0</v>
      </c>
      <c r="I980" s="166">
        <v>0</v>
      </c>
      <c r="J980" s="166">
        <v>0</v>
      </c>
      <c r="K980" s="166">
        <v>0</v>
      </c>
      <c r="L980" s="166">
        <v>123</v>
      </c>
      <c r="M980" s="166">
        <v>5</v>
      </c>
    </row>
    <row r="981" spans="1:13" hidden="1">
      <c r="A981" s="165" t="s">
        <v>985</v>
      </c>
      <c r="B981" s="165" t="s">
        <v>1814</v>
      </c>
      <c r="C981" s="165" t="s">
        <v>1043</v>
      </c>
      <c r="D981" s="165" t="s">
        <v>423</v>
      </c>
      <c r="E981" s="165" t="s">
        <v>405</v>
      </c>
      <c r="F981" s="165" t="s">
        <v>1114</v>
      </c>
      <c r="G981" s="165" t="s">
        <v>400</v>
      </c>
      <c r="H981" s="166">
        <v>0</v>
      </c>
      <c r="I981" s="166">
        <v>0</v>
      </c>
      <c r="J981" s="166">
        <v>0</v>
      </c>
      <c r="K981" s="166">
        <v>0</v>
      </c>
      <c r="L981" s="166">
        <v>49</v>
      </c>
      <c r="M981" s="166">
        <v>2</v>
      </c>
    </row>
    <row r="982" spans="1:13" hidden="1">
      <c r="A982" s="165" t="s">
        <v>985</v>
      </c>
      <c r="B982" s="165" t="s">
        <v>1228</v>
      </c>
      <c r="C982" s="165" t="s">
        <v>1229</v>
      </c>
      <c r="D982" s="165" t="s">
        <v>423</v>
      </c>
      <c r="E982" s="165" t="s">
        <v>405</v>
      </c>
      <c r="F982" s="165" t="s">
        <v>1230</v>
      </c>
      <c r="G982" s="165" t="s">
        <v>400</v>
      </c>
      <c r="H982" s="166">
        <v>0</v>
      </c>
      <c r="I982" s="166">
        <v>0</v>
      </c>
      <c r="J982" s="166">
        <v>0</v>
      </c>
      <c r="K982" s="166">
        <v>0</v>
      </c>
      <c r="L982" s="166">
        <v>36</v>
      </c>
      <c r="M982" s="166">
        <v>2</v>
      </c>
    </row>
    <row r="983" spans="1:13" hidden="1">
      <c r="A983" s="165" t="s">
        <v>985</v>
      </c>
      <c r="B983" s="165" t="s">
        <v>1231</v>
      </c>
      <c r="C983" s="165" t="s">
        <v>1077</v>
      </c>
      <c r="D983" s="165" t="s">
        <v>423</v>
      </c>
      <c r="E983" s="165" t="s">
        <v>405</v>
      </c>
      <c r="F983" s="165" t="s">
        <v>1078</v>
      </c>
      <c r="G983" s="165" t="s">
        <v>400</v>
      </c>
      <c r="H983" s="166">
        <v>0</v>
      </c>
      <c r="I983" s="166">
        <v>0</v>
      </c>
      <c r="J983" s="166">
        <v>0</v>
      </c>
      <c r="K983" s="166">
        <v>0</v>
      </c>
      <c r="L983" s="166">
        <v>28</v>
      </c>
      <c r="M983" s="166">
        <v>1</v>
      </c>
    </row>
    <row r="984" spans="1:13" hidden="1">
      <c r="A984" s="165" t="s">
        <v>985</v>
      </c>
      <c r="B984" s="165" t="s">
        <v>2089</v>
      </c>
      <c r="C984" s="165" t="s">
        <v>2078</v>
      </c>
      <c r="D984" s="165" t="s">
        <v>423</v>
      </c>
      <c r="E984" s="165" t="s">
        <v>405</v>
      </c>
      <c r="F984" s="165" t="s">
        <v>2052</v>
      </c>
      <c r="G984" s="165" t="s">
        <v>400</v>
      </c>
      <c r="H984" s="166">
        <v>0</v>
      </c>
      <c r="I984" s="166">
        <v>0</v>
      </c>
      <c r="J984" s="166">
        <v>0</v>
      </c>
      <c r="K984" s="166">
        <v>0</v>
      </c>
      <c r="L984" s="166">
        <v>16</v>
      </c>
      <c r="M984" s="166">
        <v>1</v>
      </c>
    </row>
    <row r="985" spans="1:13" hidden="1">
      <c r="A985" s="165" t="s">
        <v>985</v>
      </c>
      <c r="B985" s="165" t="s">
        <v>2195</v>
      </c>
      <c r="C985" s="165" t="s">
        <v>1077</v>
      </c>
      <c r="D985" s="165" t="s">
        <v>423</v>
      </c>
      <c r="E985" s="165" t="s">
        <v>405</v>
      </c>
      <c r="F985" s="165" t="s">
        <v>1114</v>
      </c>
      <c r="G985" s="165" t="s">
        <v>400</v>
      </c>
      <c r="H985" s="166">
        <v>106</v>
      </c>
      <c r="I985" s="166">
        <v>4</v>
      </c>
      <c r="J985" s="166">
        <v>0</v>
      </c>
      <c r="K985" s="166">
        <v>0</v>
      </c>
      <c r="L985" s="166">
        <v>106</v>
      </c>
      <c r="M985" s="166">
        <v>4</v>
      </c>
    </row>
    <row r="986" spans="1:13" hidden="1">
      <c r="A986" s="165" t="s">
        <v>577</v>
      </c>
      <c r="B986" s="165" t="s">
        <v>1232</v>
      </c>
      <c r="C986" s="165" t="s">
        <v>579</v>
      </c>
      <c r="D986" s="165" t="s">
        <v>398</v>
      </c>
      <c r="E986" s="165" t="s">
        <v>399</v>
      </c>
      <c r="F986" s="165" t="s">
        <v>1233</v>
      </c>
      <c r="G986" s="165" t="s">
        <v>400</v>
      </c>
      <c r="H986" s="166">
        <v>0</v>
      </c>
      <c r="I986" s="166">
        <v>0</v>
      </c>
      <c r="J986" s="166">
        <v>0</v>
      </c>
      <c r="K986" s="166">
        <v>0</v>
      </c>
      <c r="L986" s="166">
        <v>4500</v>
      </c>
      <c r="M986" s="166">
        <v>150</v>
      </c>
    </row>
    <row r="987" spans="1:13" hidden="1">
      <c r="A987" s="165" t="s">
        <v>577</v>
      </c>
      <c r="B987" s="165" t="s">
        <v>1234</v>
      </c>
      <c r="C987" s="165" t="s">
        <v>579</v>
      </c>
      <c r="D987" s="165" t="s">
        <v>398</v>
      </c>
      <c r="E987" s="165" t="s">
        <v>399</v>
      </c>
      <c r="F987" s="165" t="s">
        <v>1233</v>
      </c>
      <c r="G987" s="165" t="s">
        <v>400</v>
      </c>
      <c r="H987" s="166">
        <v>0</v>
      </c>
      <c r="I987" s="166">
        <v>0</v>
      </c>
      <c r="J987" s="166">
        <v>0</v>
      </c>
      <c r="K987" s="166">
        <v>0</v>
      </c>
      <c r="L987" s="166">
        <v>6690</v>
      </c>
      <c r="M987" s="166">
        <v>223</v>
      </c>
    </row>
    <row r="988" spans="1:13" hidden="1">
      <c r="A988" s="165" t="s">
        <v>985</v>
      </c>
      <c r="B988" s="165" t="s">
        <v>1352</v>
      </c>
      <c r="C988" s="165" t="s">
        <v>1353</v>
      </c>
      <c r="D988" s="165" t="s">
        <v>1191</v>
      </c>
      <c r="E988" s="165" t="s">
        <v>399</v>
      </c>
      <c r="F988" s="165" t="s">
        <v>1354</v>
      </c>
      <c r="G988" s="165" t="s">
        <v>1193</v>
      </c>
      <c r="H988" s="166">
        <v>20</v>
      </c>
      <c r="I988" s="166">
        <v>0</v>
      </c>
      <c r="J988" s="166">
        <v>0</v>
      </c>
      <c r="K988" s="166">
        <v>0</v>
      </c>
      <c r="L988" s="166">
        <v>508</v>
      </c>
      <c r="M988" s="166">
        <v>2</v>
      </c>
    </row>
    <row r="989" spans="1:13" hidden="1">
      <c r="A989" s="165" t="s">
        <v>987</v>
      </c>
      <c r="B989" s="165" t="s">
        <v>1235</v>
      </c>
      <c r="C989" s="165" t="s">
        <v>521</v>
      </c>
      <c r="D989" s="165" t="s">
        <v>398</v>
      </c>
      <c r="E989" s="165" t="s">
        <v>399</v>
      </c>
      <c r="F989" s="165" t="s">
        <v>420</v>
      </c>
      <c r="G989" s="165" t="s">
        <v>400</v>
      </c>
      <c r="H989" s="166">
        <v>0</v>
      </c>
      <c r="I989" s="166">
        <v>0</v>
      </c>
      <c r="J989" s="166">
        <v>0</v>
      </c>
      <c r="K989" s="166">
        <v>0</v>
      </c>
      <c r="L989" s="166">
        <v>2700</v>
      </c>
      <c r="M989" s="166">
        <v>100</v>
      </c>
    </row>
    <row r="990" spans="1:13" hidden="1">
      <c r="A990" s="165" t="s">
        <v>987</v>
      </c>
      <c r="B990" s="165" t="s">
        <v>1236</v>
      </c>
      <c r="C990" s="165" t="s">
        <v>521</v>
      </c>
      <c r="D990" s="165" t="s">
        <v>398</v>
      </c>
      <c r="E990" s="165" t="s">
        <v>399</v>
      </c>
      <c r="F990" s="165" t="s">
        <v>420</v>
      </c>
      <c r="G990" s="165" t="s">
        <v>400</v>
      </c>
      <c r="H990" s="166">
        <v>0</v>
      </c>
      <c r="I990" s="166">
        <v>0</v>
      </c>
      <c r="J990" s="166">
        <v>0</v>
      </c>
      <c r="K990" s="166">
        <v>0</v>
      </c>
      <c r="L990" s="166">
        <v>2862</v>
      </c>
      <c r="M990" s="166">
        <v>106</v>
      </c>
    </row>
    <row r="991" spans="1:13" hidden="1">
      <c r="A991" s="174" t="s">
        <v>727</v>
      </c>
      <c r="B991" s="174" t="s">
        <v>727</v>
      </c>
      <c r="C991" s="174" t="s">
        <v>727</v>
      </c>
      <c r="D991" s="174" t="s">
        <v>727</v>
      </c>
      <c r="E991" s="174" t="s">
        <v>727</v>
      </c>
      <c r="F991" s="174" t="s">
        <v>727</v>
      </c>
      <c r="G991" s="174" t="s">
        <v>727</v>
      </c>
      <c r="H991" s="252">
        <v>1554676</v>
      </c>
      <c r="I991" s="252">
        <v>45650</v>
      </c>
      <c r="J991" s="252">
        <v>1603708</v>
      </c>
      <c r="K991" s="252">
        <v>48243</v>
      </c>
      <c r="L991" s="252">
        <v>2809405</v>
      </c>
      <c r="M991" s="252">
        <v>99467</v>
      </c>
    </row>
    <row r="992" spans="1:13" hidden="1">
      <c r="H992" s="347">
        <f>H991-[1]外購!H107</f>
        <v>1200584</v>
      </c>
      <c r="I992" s="347">
        <f>I991-[1]外購!I107</f>
        <v>33772</v>
      </c>
      <c r="J992" s="347">
        <f>J991-[1]外購!J107</f>
        <v>1284795</v>
      </c>
      <c r="K992" s="347">
        <f>K991-[1]外購!K107</f>
        <v>37351</v>
      </c>
      <c r="L992" s="347">
        <f>L991-[1]外購!L107</f>
        <v>2338008</v>
      </c>
      <c r="M992" s="347">
        <f>M991-[1]外購!M107</f>
        <v>81777</v>
      </c>
    </row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A1:M992" xr:uid="{B53AAE4B-3DA8-4381-B59E-564905BD0F18}">
    <filterColumn colId="2">
      <filters>
        <filter val="75d/72f SRR5"/>
      </filters>
    </filterColumn>
  </autoFilter>
  <sortState xmlns:xlrd2="http://schemas.microsoft.com/office/spreadsheetml/2017/richdata2" ref="A2:M1017">
    <sortCondition descending="1" ref="L2:L1017"/>
  </sortState>
  <phoneticPr fontId="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AF4D-95E5-4504-A5E2-7CC15524C7A3}">
  <dimension ref="A1:D6"/>
  <sheetViews>
    <sheetView workbookViewId="0">
      <selection activeCell="B4" sqref="B4:D6"/>
    </sheetView>
  </sheetViews>
  <sheetFormatPr defaultRowHeight="15.5"/>
  <cols>
    <col min="1" max="16384" width="8.7265625" style="293"/>
  </cols>
  <sheetData>
    <row r="1" spans="1:4">
      <c r="D1" s="292">
        <v>7</v>
      </c>
    </row>
    <row r="2" spans="1:4">
      <c r="D2" s="292">
        <v>8</v>
      </c>
    </row>
    <row r="3" spans="1:4" ht="16" thickBot="1">
      <c r="D3" s="292">
        <v>9</v>
      </c>
    </row>
    <row r="4" spans="1:4">
      <c r="A4" s="292" t="s">
        <v>2111</v>
      </c>
      <c r="B4" s="294">
        <v>22</v>
      </c>
      <c r="C4" s="295">
        <v>16</v>
      </c>
      <c r="D4" s="296">
        <v>10</v>
      </c>
    </row>
    <row r="5" spans="1:4">
      <c r="B5" s="297">
        <v>23</v>
      </c>
      <c r="C5" s="292">
        <v>17</v>
      </c>
      <c r="D5" s="298">
        <v>11</v>
      </c>
    </row>
    <row r="6" spans="1:4" ht="16" thickBot="1">
      <c r="B6" s="299">
        <v>24</v>
      </c>
      <c r="C6" s="300">
        <v>18</v>
      </c>
      <c r="D6" s="301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Jul</vt:lpstr>
      <vt:lpstr>H</vt:lpstr>
      <vt:lpstr>R</vt:lpstr>
      <vt:lpstr>業</vt:lpstr>
      <vt:lpstr>庫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Huang(黃保霖)</dc:creator>
  <cp:lastModifiedBy>Alan Huang(黃保霖)</cp:lastModifiedBy>
  <cp:lastPrinted>2026-05-15T14:00:37Z</cp:lastPrinted>
  <dcterms:created xsi:type="dcterms:W3CDTF">2025-09-30T14:33:05Z</dcterms:created>
  <dcterms:modified xsi:type="dcterms:W3CDTF">2026-07-16T08:52:04Z</dcterms:modified>
</cp:coreProperties>
</file>