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brock\Documents\GitHub\nest\"/>
    </mc:Choice>
  </mc:AlternateContent>
  <bookViews>
    <workbookView xWindow="0" yWindow="0" windowWidth="10800" windowHeight="4680" activeTab="2"/>
  </bookViews>
  <sheets>
    <sheet name="Sheet1" sheetId="1" r:id="rId1"/>
    <sheet name="Sheet2" sheetId="2" r:id="rId2"/>
    <sheet name="Humidity Curve" sheetId="3" r:id="rId3"/>
  </sheets>
  <definedNames>
    <definedName name="OLE_LINK1" localSheetId="0">Sheet1!$A$1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3" l="1"/>
  <c r="H9" i="3"/>
  <c r="H8" i="3"/>
  <c r="H7" i="3"/>
  <c r="H6" i="3"/>
  <c r="H5" i="3"/>
  <c r="H4" i="3"/>
  <c r="T22" i="2" l="1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G7" i="1" l="1"/>
  <c r="F7" i="1"/>
  <c r="D12" i="1"/>
  <c r="D11" i="1"/>
  <c r="D10" i="1"/>
  <c r="D9" i="1"/>
  <c r="D8" i="1"/>
  <c r="D7" i="1"/>
  <c r="D6" i="1"/>
  <c r="D5" i="1"/>
  <c r="D4" i="1"/>
  <c r="D3" i="1"/>
  <c r="D2" i="1"/>
  <c r="U22" i="2" l="1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</calcChain>
</file>

<file path=xl/sharedStrings.xml><?xml version="1.0" encoding="utf-8"?>
<sst xmlns="http://schemas.openxmlformats.org/spreadsheetml/2006/main" count="34" uniqueCount="34">
  <si>
    <t>Outside Temperature (°F)</t>
  </si>
  <si>
    <t>Resistance (ohms)</t>
  </si>
  <si>
    <t>Outside Temperature (F)</t>
  </si>
  <si>
    <t>Water Temperature (F)</t>
  </si>
  <si>
    <t>Outside Temp</t>
  </si>
  <si>
    <t>Ohms</t>
  </si>
  <si>
    <t>Water Temp</t>
  </si>
  <si>
    <t>15k</t>
  </si>
  <si>
    <t>130k</t>
  </si>
  <si>
    <t>18k</t>
  </si>
  <si>
    <t>23k</t>
  </si>
  <si>
    <t>29k</t>
  </si>
  <si>
    <t>99k</t>
  </si>
  <si>
    <t>18K</t>
  </si>
  <si>
    <t>94k</t>
  </si>
  <si>
    <t>if temperature &gt;= 50:</t>
  </si>
  <si>
    <t xml:space="preserve">        hum_value = 55</t>
  </si>
  <si>
    <t xml:space="preserve">    elif temperature &gt;= 35:</t>
  </si>
  <si>
    <t xml:space="preserve">        hum_value = 50</t>
  </si>
  <si>
    <t xml:space="preserve">    elif temperature &gt;= 30:</t>
  </si>
  <si>
    <t xml:space="preserve">        hum_value = 45</t>
  </si>
  <si>
    <t xml:space="preserve">    elif temperature &gt;= 23:</t>
  </si>
  <si>
    <t xml:space="preserve">        hum_value = 40</t>
  </si>
  <si>
    <t xml:space="preserve">    elif temperature &gt;= 14:</t>
  </si>
  <si>
    <t xml:space="preserve">        hum_value = 35</t>
  </si>
  <si>
    <t xml:space="preserve">    elif temperature &gt;= -4:</t>
  </si>
  <si>
    <t xml:space="preserve">        hum_value = 30</t>
  </si>
  <si>
    <t xml:space="preserve">    elif temperature &gt;= -13:</t>
  </si>
  <si>
    <t xml:space="preserve">        hum_value = 25</t>
  </si>
  <si>
    <t>Temp</t>
  </si>
  <si>
    <t>Humidity</t>
  </si>
  <si>
    <t>Pred(Hum)</t>
  </si>
  <si>
    <t>Slope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</si>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</sst>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1" fontId="0" fillId="0" borderId="3" xfId="0" applyNumberFormat="1" applyBorder="1" applyAlignment="1">
      <alignment vertical="center" wrapText="1"/>
    </xf>
    <xf numFmtId="1" fontId="0" fillId="0" borderId="4" xfId="0" applyNumberFormat="1" applyBorder="1" applyAlignment="1">
      <alignment vertical="center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763188976377953"/>
                  <c:y val="-0.61033209390492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Sheet1!$A$2:$A$17</c:f>
              <c:numCache>
                <c:formatCode>0</c:formatCode>
                <c:ptCount val="16"/>
                <c:pt idx="0">
                  <c:v>-22</c:v>
                </c:pt>
                <c:pt idx="1">
                  <c:v>-13</c:v>
                </c:pt>
                <c:pt idx="2">
                  <c:v>-4</c:v>
                </c:pt>
                <c:pt idx="3">
                  <c:v>5</c:v>
                </c:pt>
                <c:pt idx="4">
                  <c:v>14</c:v>
                </c:pt>
                <c:pt idx="5">
                  <c:v>23</c:v>
                </c:pt>
                <c:pt idx="6">
                  <c:v>32</c:v>
                </c:pt>
                <c:pt idx="7">
                  <c:v>41</c:v>
                </c:pt>
                <c:pt idx="8">
                  <c:v>50</c:v>
                </c:pt>
                <c:pt idx="9">
                  <c:v>59</c:v>
                </c:pt>
                <c:pt idx="10">
                  <c:v>68</c:v>
                </c:pt>
                <c:pt idx="11">
                  <c:v>77</c:v>
                </c:pt>
                <c:pt idx="12">
                  <c:v>86</c:v>
                </c:pt>
                <c:pt idx="13">
                  <c:v>95</c:v>
                </c:pt>
                <c:pt idx="14">
                  <c:v>104</c:v>
                </c:pt>
                <c:pt idx="15">
                  <c:v>113</c:v>
                </c:pt>
              </c:numCache>
            </c:numRef>
          </c:xVal>
          <c:yVal>
            <c:numRef>
              <c:f>Sheet1!$B$2:$B$17</c:f>
              <c:numCache>
                <c:formatCode>0</c:formatCode>
                <c:ptCount val="16"/>
                <c:pt idx="0">
                  <c:v>171800</c:v>
                </c:pt>
                <c:pt idx="1">
                  <c:v>129800</c:v>
                </c:pt>
                <c:pt idx="2">
                  <c:v>98930</c:v>
                </c:pt>
                <c:pt idx="3">
                  <c:v>76020</c:v>
                </c:pt>
                <c:pt idx="4">
                  <c:v>58880</c:v>
                </c:pt>
                <c:pt idx="5">
                  <c:v>45950</c:v>
                </c:pt>
                <c:pt idx="6">
                  <c:v>36130</c:v>
                </c:pt>
                <c:pt idx="7">
                  <c:v>28600</c:v>
                </c:pt>
                <c:pt idx="8">
                  <c:v>22800</c:v>
                </c:pt>
                <c:pt idx="9">
                  <c:v>18300</c:v>
                </c:pt>
                <c:pt idx="10">
                  <c:v>14770</c:v>
                </c:pt>
                <c:pt idx="11">
                  <c:v>12000</c:v>
                </c:pt>
                <c:pt idx="12">
                  <c:v>9804</c:v>
                </c:pt>
                <c:pt idx="13">
                  <c:v>8054</c:v>
                </c:pt>
                <c:pt idx="14">
                  <c:v>6652</c:v>
                </c:pt>
                <c:pt idx="15">
                  <c:v>5522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31-4810-9F3B-A44CF9ACC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554672"/>
        <c:axId val="474551392"/>
      </c:scatterChart>
      <c:valAx>
        <c:axId val="474554672"/>
        <c:scaling>
          <c:orientation val="minMax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51392"/>
        <c:crossesAt val="-25"/>
        <c:crossBetween val="midCat"/>
      </c:valAx>
      <c:valAx>
        <c:axId val="474551392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54672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Water Temperature (F)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267804024496939"/>
                  <c:y val="-0.4534332166812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Sheet2!$A$2:$A$3</c:f>
              <c:numCache>
                <c:formatCode>General</c:formatCode>
                <c:ptCount val="2"/>
                <c:pt idx="0">
                  <c:v>-14</c:v>
                </c:pt>
                <c:pt idx="1">
                  <c:v>68</c:v>
                </c:pt>
              </c:numCache>
            </c:numRef>
          </c:xVal>
          <c:yVal>
            <c:numRef>
              <c:f>Sheet2!$B$2:$B$3</c:f>
              <c:numCache>
                <c:formatCode>General</c:formatCode>
                <c:ptCount val="2"/>
                <c:pt idx="0">
                  <c:v>150</c:v>
                </c:pt>
                <c:pt idx="1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B3-454C-BCBD-9D2B18EEC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396616"/>
        <c:axId val="480397600"/>
      </c:scatterChart>
      <c:valAx>
        <c:axId val="480396616"/>
        <c:scaling>
          <c:orientation val="minMax"/>
          <c:max val="70"/>
          <c:min val="-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97600"/>
        <c:crossesAt val="-15"/>
        <c:crossBetween val="midCat"/>
      </c:valAx>
      <c:valAx>
        <c:axId val="480397600"/>
        <c:scaling>
          <c:orientation val="minMax"/>
          <c:max val="150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96616"/>
        <c:crossesAt val="9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'Humidity Curve'!$G$3</c:f>
              <c:strCache>
                <c:ptCount val="1"/>
                <c:pt idx="0">
                  <c:v>Humidity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8084645669291344E-2"/>
                  <c:y val="0.291250000000000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'Humidity Curve'!$F$4:$F$10</c:f>
              <c:numCache>
                <c:formatCode>General</c:formatCode>
                <c:ptCount val="7"/>
                <c:pt idx="0">
                  <c:v>50</c:v>
                </c:pt>
                <c:pt idx="1">
                  <c:v>35</c:v>
                </c:pt>
                <c:pt idx="2">
                  <c:v>30</c:v>
                </c:pt>
                <c:pt idx="3">
                  <c:v>23</c:v>
                </c:pt>
                <c:pt idx="4">
                  <c:v>14</c:v>
                </c:pt>
                <c:pt idx="5">
                  <c:v>-4</c:v>
                </c:pt>
                <c:pt idx="6">
                  <c:v>-13</c:v>
                </c:pt>
              </c:numCache>
            </c:numRef>
          </c:xVal>
          <c:yVal>
            <c:numRef>
              <c:f>'Humidity Curve'!$G$4:$G$10</c:f>
              <c:numCache>
                <c:formatCode>General</c:formatCode>
                <c:ptCount val="7"/>
                <c:pt idx="0">
                  <c:v>55</c:v>
                </c:pt>
                <c:pt idx="1">
                  <c:v>50</c:v>
                </c:pt>
                <c:pt idx="2">
                  <c:v>45</c:v>
                </c:pt>
                <c:pt idx="3">
                  <c:v>40</c:v>
                </c:pt>
                <c:pt idx="4">
                  <c:v>35</c:v>
                </c:pt>
                <c:pt idx="5">
                  <c:v>30</c:v>
                </c:pt>
                <c:pt idx="6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89-4FF1-AE1E-C3F9716A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51400"/>
        <c:axId val="193546808"/>
      </c:scatterChart>
      <c:valAx>
        <c:axId val="193551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46808"/>
        <c:crosses val="autoZero"/>
        <c:crossBetween val="midCat"/>
      </c:valAx>
      <c:valAx>
        <c:axId val="193546808"/>
        <c:scaling>
          <c:orientation val="minMax"/>
          <c:max val="55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51400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8</xdr:row>
      <xdr:rowOff>109537</xdr:rowOff>
    </xdr:from>
    <xdr:to>
      <xdr:col>14</xdr:col>
      <xdr:colOff>142875</xdr:colOff>
      <xdr:row>22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10</xdr:row>
      <xdr:rowOff>185737</xdr:rowOff>
    </xdr:from>
    <xdr:to>
      <xdr:col>14</xdr:col>
      <xdr:colOff>142875</xdr:colOff>
      <xdr:row>25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13</xdr:row>
      <xdr:rowOff>28575</xdr:rowOff>
    </xdr:from>
    <xdr:to>
      <xdr:col>20</xdr:col>
      <xdr:colOff>266700</xdr:colOff>
      <xdr:row>27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selection activeCell="D12" sqref="D12"/>
    </sheetView>
  </sheetViews>
  <sheetFormatPr defaultRowHeight="15" x14ac:dyDescent="0.25"/>
  <sheetData>
    <row r="1" spans="1:24" ht="45.75" thickBot="1" x14ac:dyDescent="0.3">
      <c r="A1" s="1" t="s">
        <v>0</v>
      </c>
      <c r="B1" s="2" t="s">
        <v>1</v>
      </c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5.75" thickBot="1" x14ac:dyDescent="0.3">
      <c r="A2" s="5">
        <v>-22</v>
      </c>
      <c r="B2" s="6">
        <v>171800</v>
      </c>
      <c r="D2" s="7">
        <f>(B2-B3)/1000</f>
        <v>42</v>
      </c>
      <c r="H2" s="2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5.75" thickBot="1" x14ac:dyDescent="0.3">
      <c r="A3" s="5">
        <v>-13</v>
      </c>
      <c r="B3" s="6">
        <v>129800</v>
      </c>
      <c r="C3" t="s">
        <v>8</v>
      </c>
      <c r="D3" s="7">
        <f t="shared" ref="D3:D12" si="0">(B3-B4)/1000</f>
        <v>30.87</v>
      </c>
      <c r="E3" s="7" t="s">
        <v>14</v>
      </c>
    </row>
    <row r="4" spans="1:24" ht="15.75" thickBot="1" x14ac:dyDescent="0.3">
      <c r="A4" s="5">
        <v>-4</v>
      </c>
      <c r="B4" s="6">
        <v>98930</v>
      </c>
      <c r="C4" t="s">
        <v>12</v>
      </c>
      <c r="D4" s="7">
        <f t="shared" si="0"/>
        <v>22.91</v>
      </c>
    </row>
    <row r="5" spans="1:24" ht="15.75" thickBot="1" x14ac:dyDescent="0.3">
      <c r="A5" s="5">
        <v>5</v>
      </c>
      <c r="B5" s="6">
        <v>76020</v>
      </c>
      <c r="D5" s="7">
        <f t="shared" si="0"/>
        <v>17.14</v>
      </c>
    </row>
    <row r="6" spans="1:24" ht="15.75" thickBot="1" x14ac:dyDescent="0.3">
      <c r="A6" s="5">
        <v>14</v>
      </c>
      <c r="B6" s="6">
        <v>58880</v>
      </c>
      <c r="D6" s="7">
        <f t="shared" si="0"/>
        <v>12.93</v>
      </c>
    </row>
    <row r="7" spans="1:24" ht="15.75" thickBot="1" x14ac:dyDescent="0.3">
      <c r="A7" s="5">
        <v>23</v>
      </c>
      <c r="B7" s="6">
        <v>45950</v>
      </c>
      <c r="D7" s="7">
        <f t="shared" si="0"/>
        <v>9.82</v>
      </c>
      <c r="F7" s="7">
        <f>B7+22000</f>
        <v>67950</v>
      </c>
      <c r="G7" s="7">
        <f>B7+100000</f>
        <v>145950</v>
      </c>
    </row>
    <row r="8" spans="1:24" ht="15.75" thickBot="1" x14ac:dyDescent="0.3">
      <c r="A8" s="5">
        <v>32</v>
      </c>
      <c r="B8" s="6">
        <v>36130</v>
      </c>
      <c r="D8" s="7">
        <f t="shared" si="0"/>
        <v>7.53</v>
      </c>
      <c r="E8" s="7" t="s">
        <v>13</v>
      </c>
    </row>
    <row r="9" spans="1:24" ht="15.75" thickBot="1" x14ac:dyDescent="0.3">
      <c r="A9" s="5">
        <v>41</v>
      </c>
      <c r="B9" s="6">
        <v>28600</v>
      </c>
      <c r="C9" t="s">
        <v>11</v>
      </c>
      <c r="D9" s="7">
        <f t="shared" si="0"/>
        <v>5.8</v>
      </c>
    </row>
    <row r="10" spans="1:24" ht="15.75" thickBot="1" x14ac:dyDescent="0.3">
      <c r="A10" s="5">
        <v>50</v>
      </c>
      <c r="B10" s="6">
        <v>22800</v>
      </c>
      <c r="C10" t="s">
        <v>10</v>
      </c>
      <c r="D10" s="7">
        <f t="shared" si="0"/>
        <v>4.5</v>
      </c>
    </row>
    <row r="11" spans="1:24" ht="15.75" thickBot="1" x14ac:dyDescent="0.3">
      <c r="A11" s="5">
        <v>59</v>
      </c>
      <c r="B11" s="6">
        <v>18300</v>
      </c>
      <c r="C11" t="s">
        <v>9</v>
      </c>
      <c r="D11" s="7">
        <f t="shared" si="0"/>
        <v>3.53</v>
      </c>
    </row>
    <row r="12" spans="1:24" ht="15.75" thickBot="1" x14ac:dyDescent="0.3">
      <c r="A12" s="5">
        <v>68</v>
      </c>
      <c r="B12" s="6">
        <v>14770</v>
      </c>
      <c r="C12" t="s">
        <v>7</v>
      </c>
      <c r="D12" s="7">
        <f t="shared" si="0"/>
        <v>2.77</v>
      </c>
    </row>
    <row r="13" spans="1:24" ht="15.75" thickBot="1" x14ac:dyDescent="0.3">
      <c r="A13" s="5">
        <v>77</v>
      </c>
      <c r="B13" s="6">
        <v>12000</v>
      </c>
    </row>
    <row r="14" spans="1:24" ht="15.75" thickBot="1" x14ac:dyDescent="0.3">
      <c r="A14" s="5">
        <v>86</v>
      </c>
      <c r="B14" s="6">
        <v>9804</v>
      </c>
    </row>
    <row r="15" spans="1:24" ht="15.75" thickBot="1" x14ac:dyDescent="0.3">
      <c r="A15" s="5">
        <v>95</v>
      </c>
      <c r="B15" s="6">
        <v>8054</v>
      </c>
    </row>
    <row r="16" spans="1:24" ht="15.75" thickBot="1" x14ac:dyDescent="0.3">
      <c r="A16" s="5">
        <v>104</v>
      </c>
      <c r="B16" s="6">
        <v>6652</v>
      </c>
    </row>
    <row r="17" spans="1:2" ht="15.75" thickBot="1" x14ac:dyDescent="0.3">
      <c r="A17" s="5">
        <v>113</v>
      </c>
      <c r="B17" s="6">
        <v>5522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opLeftCell="G4" workbookViewId="0">
      <selection activeCell="U23" sqref="U23"/>
    </sheetView>
  </sheetViews>
  <sheetFormatPr defaultRowHeight="15" x14ac:dyDescent="0.25"/>
  <sheetData>
    <row r="1" spans="1:21" x14ac:dyDescent="0.25">
      <c r="A1" t="s">
        <v>2</v>
      </c>
      <c r="B1" t="s">
        <v>3</v>
      </c>
    </row>
    <row r="2" spans="1:21" x14ac:dyDescent="0.25">
      <c r="A2">
        <v>-14</v>
      </c>
      <c r="B2">
        <v>150</v>
      </c>
    </row>
    <row r="3" spans="1:21" x14ac:dyDescent="0.25">
      <c r="A3">
        <v>68</v>
      </c>
      <c r="B3">
        <v>85</v>
      </c>
    </row>
    <row r="4" spans="1:21" x14ac:dyDescent="0.25">
      <c r="S4" t="s">
        <v>4</v>
      </c>
      <c r="T4" t="s">
        <v>6</v>
      </c>
      <c r="U4" t="s">
        <v>5</v>
      </c>
    </row>
    <row r="5" spans="1:21" x14ac:dyDescent="0.25">
      <c r="S5">
        <v>-14</v>
      </c>
      <c r="T5">
        <f>(-0.7927*S5)+138.9</f>
        <v>149.99780000000001</v>
      </c>
      <c r="U5">
        <f>86907*EXP(-0.025*S5)</f>
        <v>123326.90344559422</v>
      </c>
    </row>
    <row r="6" spans="1:21" x14ac:dyDescent="0.25">
      <c r="S6">
        <v>-10</v>
      </c>
      <c r="T6">
        <f t="shared" ref="T6:T22" si="0">(-0.7927*S6)+138.9</f>
        <v>146.827</v>
      </c>
      <c r="U6">
        <f t="shared" ref="U6:U22" si="1">86907*EXP(-0.025*S6)</f>
        <v>111590.79688808155</v>
      </c>
    </row>
    <row r="7" spans="1:21" x14ac:dyDescent="0.25">
      <c r="S7">
        <v>-5</v>
      </c>
      <c r="T7">
        <f t="shared" si="0"/>
        <v>142.86350000000002</v>
      </c>
      <c r="U7">
        <f t="shared" si="1"/>
        <v>98478.532610678682</v>
      </c>
    </row>
    <row r="8" spans="1:21" x14ac:dyDescent="0.25">
      <c r="S8">
        <v>0</v>
      </c>
      <c r="T8">
        <f t="shared" si="0"/>
        <v>138.9</v>
      </c>
      <c r="U8">
        <f t="shared" si="1"/>
        <v>86907</v>
      </c>
    </row>
    <row r="9" spans="1:21" x14ac:dyDescent="0.25">
      <c r="S9">
        <v>5</v>
      </c>
      <c r="T9">
        <f t="shared" si="0"/>
        <v>134.9365</v>
      </c>
      <c r="U9">
        <f t="shared" si="1"/>
        <v>76695.158312919433</v>
      </c>
    </row>
    <row r="10" spans="1:21" x14ac:dyDescent="0.25">
      <c r="S10">
        <v>10</v>
      </c>
      <c r="T10">
        <f t="shared" si="0"/>
        <v>130.97300000000001</v>
      </c>
      <c r="U10">
        <f t="shared" si="1"/>
        <v>67683.239654386591</v>
      </c>
    </row>
    <row r="11" spans="1:21" x14ac:dyDescent="0.25">
      <c r="S11">
        <v>15</v>
      </c>
      <c r="T11">
        <f t="shared" si="0"/>
        <v>127.0095</v>
      </c>
      <c r="U11">
        <f t="shared" si="1"/>
        <v>59730.249351887025</v>
      </c>
    </row>
    <row r="12" spans="1:21" x14ac:dyDescent="0.25">
      <c r="S12">
        <v>20</v>
      </c>
      <c r="T12">
        <f t="shared" si="0"/>
        <v>123.04600000000001</v>
      </c>
      <c r="U12">
        <f t="shared" si="1"/>
        <v>52711.760043645831</v>
      </c>
    </row>
    <row r="13" spans="1:21" x14ac:dyDescent="0.25">
      <c r="S13">
        <v>25</v>
      </c>
      <c r="T13">
        <f t="shared" si="0"/>
        <v>119.08250000000001</v>
      </c>
      <c r="U13">
        <f t="shared" si="1"/>
        <v>46517.964968299886</v>
      </c>
    </row>
    <row r="14" spans="1:21" x14ac:dyDescent="0.25">
      <c r="S14">
        <v>30</v>
      </c>
      <c r="T14">
        <f t="shared" si="0"/>
        <v>115.119</v>
      </c>
      <c r="U14">
        <f t="shared" si="1"/>
        <v>41051.959999063365</v>
      </c>
    </row>
    <row r="15" spans="1:21" x14ac:dyDescent="0.25">
      <c r="S15">
        <v>35</v>
      </c>
      <c r="T15">
        <f t="shared" si="0"/>
        <v>111.1555</v>
      </c>
      <c r="U15">
        <f t="shared" si="1"/>
        <v>36228.227544200126</v>
      </c>
    </row>
    <row r="16" spans="1:21" x14ac:dyDescent="0.25">
      <c r="S16">
        <v>40</v>
      </c>
      <c r="T16">
        <f t="shared" si="0"/>
        <v>107.19200000000001</v>
      </c>
      <c r="U16">
        <f t="shared" si="1"/>
        <v>31971.298593886539</v>
      </c>
    </row>
    <row r="17" spans="19:21" x14ac:dyDescent="0.25">
      <c r="S17">
        <v>45</v>
      </c>
      <c r="T17">
        <f t="shared" si="0"/>
        <v>103.22850000000001</v>
      </c>
      <c r="U17">
        <f t="shared" si="1"/>
        <v>28214.571980712102</v>
      </c>
    </row>
    <row r="18" spans="19:21" x14ac:dyDescent="0.25">
      <c r="S18">
        <v>50</v>
      </c>
      <c r="T18">
        <f t="shared" si="0"/>
        <v>99.265000000000015</v>
      </c>
      <c r="U18">
        <f t="shared" si="1"/>
        <v>24899.27238072854</v>
      </c>
    </row>
    <row r="19" spans="19:21" x14ac:dyDescent="0.25">
      <c r="S19">
        <v>55</v>
      </c>
      <c r="T19">
        <f t="shared" si="0"/>
        <v>95.301500000000004</v>
      </c>
      <c r="U19">
        <f t="shared" si="1"/>
        <v>21973.530752603099</v>
      </c>
    </row>
    <row r="20" spans="19:21" x14ac:dyDescent="0.25">
      <c r="S20">
        <v>60</v>
      </c>
      <c r="T20">
        <f t="shared" si="0"/>
        <v>91.338000000000008</v>
      </c>
      <c r="U20">
        <f t="shared" si="1"/>
        <v>19391.572828019591</v>
      </c>
    </row>
    <row r="21" spans="19:21" x14ac:dyDescent="0.25">
      <c r="S21">
        <v>65</v>
      </c>
      <c r="T21">
        <f t="shared" si="0"/>
        <v>87.374500000000012</v>
      </c>
      <c r="U21">
        <f t="shared" si="1"/>
        <v>17113.002956970893</v>
      </c>
    </row>
    <row r="22" spans="19:21" x14ac:dyDescent="0.25">
      <c r="S22">
        <v>68</v>
      </c>
      <c r="T22">
        <f t="shared" si="0"/>
        <v>84.996400000000008</v>
      </c>
      <c r="U22">
        <f t="shared" si="1"/>
        <v>15876.477024851007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6"/>
  <sheetViews>
    <sheetView tabSelected="1" workbookViewId="0">
      <selection activeCell="I5" sqref="I5"/>
    </sheetView>
  </sheetViews>
  <sheetFormatPr defaultRowHeight="15" x14ac:dyDescent="0.25"/>
  <sheetData>
    <row r="3" spans="2:10" x14ac:dyDescent="0.25">
      <c r="B3" t="s">
        <v>15</v>
      </c>
      <c r="F3" t="s">
        <v>29</v>
      </c>
      <c r="G3" t="s">
        <v>30</v>
      </c>
      <c r="H3" t="s">
        <v>31</v>
      </c>
      <c r="I3" t="s">
        <v>32</v>
      </c>
      <c r="J3" t="s">
        <v>33</v>
      </c>
    </row>
    <row r="4" spans="2:10" x14ac:dyDescent="0.25">
      <c r="B4" t="s">
        <v>16</v>
      </c>
      <c r="F4">
        <v>50</v>
      </c>
      <c r="G4">
        <v>55</v>
      </c>
      <c r="H4">
        <f>(F4*$I$4)+$J$4</f>
        <v>58.5</v>
      </c>
      <c r="I4">
        <v>0.55000000000000004</v>
      </c>
      <c r="J4">
        <v>31</v>
      </c>
    </row>
    <row r="5" spans="2:10" x14ac:dyDescent="0.25">
      <c r="B5" t="s">
        <v>17</v>
      </c>
      <c r="F5">
        <v>35</v>
      </c>
      <c r="G5">
        <v>50</v>
      </c>
      <c r="H5">
        <f t="shared" ref="H5:H10" si="0">(F5*$I$4)+$J$4</f>
        <v>50.25</v>
      </c>
    </row>
    <row r="6" spans="2:10" x14ac:dyDescent="0.25">
      <c r="B6" t="s">
        <v>18</v>
      </c>
      <c r="F6">
        <v>30</v>
      </c>
      <c r="G6">
        <v>45</v>
      </c>
      <c r="H6">
        <f t="shared" si="0"/>
        <v>47.5</v>
      </c>
    </row>
    <row r="7" spans="2:10" x14ac:dyDescent="0.25">
      <c r="B7" t="s">
        <v>19</v>
      </c>
      <c r="F7">
        <v>23</v>
      </c>
      <c r="G7">
        <v>40</v>
      </c>
      <c r="H7">
        <f t="shared" si="0"/>
        <v>43.65</v>
      </c>
    </row>
    <row r="8" spans="2:10" x14ac:dyDescent="0.25">
      <c r="B8" t="s">
        <v>20</v>
      </c>
      <c r="F8">
        <v>14</v>
      </c>
      <c r="G8">
        <v>35</v>
      </c>
      <c r="H8">
        <f t="shared" si="0"/>
        <v>38.700000000000003</v>
      </c>
    </row>
    <row r="9" spans="2:10" x14ac:dyDescent="0.25">
      <c r="B9" t="s">
        <v>21</v>
      </c>
      <c r="F9">
        <v>-4</v>
      </c>
      <c r="G9">
        <v>30</v>
      </c>
      <c r="H9">
        <f t="shared" si="0"/>
        <v>28.8</v>
      </c>
    </row>
    <row r="10" spans="2:10" x14ac:dyDescent="0.25">
      <c r="B10" t="s">
        <v>22</v>
      </c>
      <c r="F10">
        <v>-13</v>
      </c>
      <c r="G10">
        <v>25</v>
      </c>
      <c r="H10">
        <f t="shared" si="0"/>
        <v>23.85</v>
      </c>
    </row>
    <row r="11" spans="2:10" x14ac:dyDescent="0.25">
      <c r="B11" t="s">
        <v>23</v>
      </c>
    </row>
    <row r="12" spans="2:10" x14ac:dyDescent="0.25">
      <c r="B12" t="s">
        <v>24</v>
      </c>
    </row>
    <row r="13" spans="2:10" x14ac:dyDescent="0.25">
      <c r="B13" t="s">
        <v>25</v>
      </c>
    </row>
    <row r="14" spans="2:10" x14ac:dyDescent="0.25">
      <c r="B14" t="s">
        <v>26</v>
      </c>
    </row>
    <row r="15" spans="2:10" x14ac:dyDescent="0.25">
      <c r="B15" t="s">
        <v>27</v>
      </c>
    </row>
    <row r="16" spans="2:10" x14ac:dyDescent="0.25">
      <c r="B16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Humidity Curve</vt:lpstr>
      <vt:lpstr>Sheet1!OLE_LINK1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bbrock</dc:creator>
  <cp:lastModifiedBy>bbrock</cp:lastModifiedBy>
  <dcterms:created xsi:type="dcterms:W3CDTF">2015-12-14T15:18:56Z</dcterms:created>
  <dcterms:modified xsi:type="dcterms:W3CDTF">2016-01-29T18:20:07Z</dcterms:modified>
</cp:coreProperties>
</file>