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C1C92B6E-52F0-4AEF-9C24-67B708FD4EE4}" xr6:coauthVersionLast="47" xr6:coauthVersionMax="47" xr10:uidLastSave="{00000000-0000-0000-0000-000000000000}"/>
  <bookViews>
    <workbookView xWindow="-110" yWindow="-110" windowWidth="19420" windowHeight="10420" tabRatio="943" activeTab="4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Questions Bonus" sheetId="41" r:id="rId5"/>
    <sheet name="AS" sheetId="4" r:id="rId6"/>
    <sheet name="CBlo" sheetId="6" r:id="rId7"/>
    <sheet name="EA" sheetId="29" r:id="rId8"/>
    <sheet name="EH" sheetId="9" r:id="rId9"/>
    <sheet name="FR" sheetId="30" r:id="rId10"/>
    <sheet name="LS" sheetId="37" r:id="rId11"/>
    <sheet name="MP" sheetId="31" r:id="rId12"/>
    <sheet name="OJDP" sheetId="38" r:id="rId13"/>
    <sheet name="PAM" sheetId="32" r:id="rId14"/>
    <sheet name="PH" sheetId="33" r:id="rId15"/>
    <sheet name="PIM" sheetId="34" r:id="rId16"/>
    <sheet name="SLB" sheetId="36" r:id="rId17"/>
    <sheet name="BW" sheetId="39" r:id="rId18"/>
    <sheet name="Fixtures" sheetId="40" r:id="rId19"/>
  </sheets>
  <externalReferences>
    <externalReference r:id="rId20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9" i="2"/>
  <c r="C11" i="2"/>
  <c r="C12" i="2"/>
  <c r="C14" i="2"/>
  <c r="K4" i="2"/>
  <c r="L4" i="2"/>
  <c r="M4" i="2"/>
  <c r="C4" i="2" s="1"/>
  <c r="K5" i="2"/>
  <c r="L5" i="2"/>
  <c r="K6" i="2"/>
  <c r="L6" i="2"/>
  <c r="M6" i="2"/>
  <c r="K7" i="2"/>
  <c r="L7" i="2"/>
  <c r="M7" i="2"/>
  <c r="C7" i="2" s="1"/>
  <c r="K8" i="2"/>
  <c r="L8" i="2"/>
  <c r="K9" i="2"/>
  <c r="L9" i="2"/>
  <c r="M9" i="2"/>
  <c r="K10" i="2"/>
  <c r="L10" i="2"/>
  <c r="K11" i="2"/>
  <c r="L11" i="2"/>
  <c r="M11" i="2"/>
  <c r="K12" i="2"/>
  <c r="L12" i="2"/>
  <c r="M12" i="2"/>
  <c r="K13" i="2"/>
  <c r="L13" i="2"/>
  <c r="K14" i="2"/>
  <c r="L14" i="2"/>
  <c r="M14" i="2"/>
  <c r="K15" i="2"/>
  <c r="L15" i="2"/>
  <c r="M15" i="2"/>
  <c r="C15" i="2" s="1"/>
  <c r="L3" i="2"/>
  <c r="K3" i="2"/>
  <c r="I14" i="41"/>
  <c r="I4" i="41"/>
  <c r="I6" i="41"/>
  <c r="I7" i="41"/>
  <c r="I9" i="41"/>
  <c r="I11" i="41"/>
  <c r="F5" i="41"/>
  <c r="G5" i="41"/>
  <c r="H5" i="41"/>
  <c r="M5" i="2" s="1"/>
  <c r="C5" i="2" s="1"/>
  <c r="F7" i="41"/>
  <c r="G7" i="41"/>
  <c r="H7" i="41"/>
  <c r="F8" i="41"/>
  <c r="G8" i="41"/>
  <c r="H8" i="41"/>
  <c r="I8" i="41" s="1"/>
  <c r="F10" i="41"/>
  <c r="G10" i="41"/>
  <c r="H10" i="41"/>
  <c r="M10" i="2" s="1"/>
  <c r="F12" i="41"/>
  <c r="G12" i="41"/>
  <c r="H12" i="41"/>
  <c r="F13" i="41"/>
  <c r="G13" i="41"/>
  <c r="H13" i="41"/>
  <c r="M13" i="2" s="1"/>
  <c r="C13" i="2" s="1"/>
  <c r="F15" i="41"/>
  <c r="G15" i="41"/>
  <c r="H15" i="41"/>
  <c r="F3" i="41"/>
  <c r="G3" i="41"/>
  <c r="H3" i="41"/>
  <c r="M3" i="2" s="1"/>
  <c r="C3" i="2" s="1"/>
  <c r="H4" i="41"/>
  <c r="G4" i="41"/>
  <c r="F4" i="41"/>
  <c r="J15" i="2"/>
  <c r="J14" i="2"/>
  <c r="J13" i="2"/>
  <c r="J12" i="2"/>
  <c r="J11" i="2"/>
  <c r="J9" i="2"/>
  <c r="J8" i="2"/>
  <c r="J7" i="2"/>
  <c r="J6" i="2"/>
  <c r="J5" i="2"/>
  <c r="J4" i="2"/>
  <c r="J3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4" i="2"/>
  <c r="H15" i="2"/>
  <c r="H14" i="2"/>
  <c r="H13" i="2"/>
  <c r="H12" i="2"/>
  <c r="H11" i="2"/>
  <c r="H10" i="2"/>
  <c r="H9" i="2"/>
  <c r="H8" i="2"/>
  <c r="H7" i="2"/>
  <c r="H6" i="2"/>
  <c r="H3" i="2"/>
  <c r="M53" i="6"/>
  <c r="M53" i="29"/>
  <c r="M53" i="9"/>
  <c r="M53" i="30"/>
  <c r="M53" i="37"/>
  <c r="M53" i="31"/>
  <c r="M53" i="38"/>
  <c r="M53" i="32"/>
  <c r="M53" i="33"/>
  <c r="M53" i="34"/>
  <c r="M53" i="36"/>
  <c r="M53" i="39"/>
  <c r="M53" i="4"/>
  <c r="J27" i="1"/>
  <c r="I27" i="1"/>
  <c r="J26" i="1"/>
  <c r="I26" i="1"/>
  <c r="J25" i="1"/>
  <c r="I25" i="1"/>
  <c r="J24" i="1"/>
  <c r="I24" i="1"/>
  <c r="J23" i="1"/>
  <c r="I23" i="1"/>
  <c r="J23" i="39" s="1"/>
  <c r="J22" i="1"/>
  <c r="I22" i="1"/>
  <c r="J21" i="1"/>
  <c r="I21" i="1"/>
  <c r="J20" i="1"/>
  <c r="I20" i="1"/>
  <c r="J19" i="1"/>
  <c r="I19" i="1"/>
  <c r="J18" i="1"/>
  <c r="I18" i="1"/>
  <c r="J18" i="39" s="1"/>
  <c r="J17" i="1"/>
  <c r="I17" i="1"/>
  <c r="J16" i="1"/>
  <c r="L16" i="39" s="1"/>
  <c r="I16" i="1"/>
  <c r="M27" i="39"/>
  <c r="K27" i="39"/>
  <c r="I27" i="39"/>
  <c r="M26" i="39"/>
  <c r="K26" i="39"/>
  <c r="I26" i="39"/>
  <c r="M25" i="39"/>
  <c r="K25" i="39"/>
  <c r="I25" i="39"/>
  <c r="M24" i="39"/>
  <c r="K24" i="39"/>
  <c r="I24" i="39"/>
  <c r="J24" i="39" s="1"/>
  <c r="M23" i="39"/>
  <c r="K23" i="39"/>
  <c r="I23" i="39"/>
  <c r="M22" i="39"/>
  <c r="K22" i="39"/>
  <c r="I22" i="39"/>
  <c r="M21" i="39"/>
  <c r="K21" i="39"/>
  <c r="L21" i="39" s="1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M63" i="39"/>
  <c r="K63" i="39"/>
  <c r="I63" i="39"/>
  <c r="M60" i="39"/>
  <c r="K60" i="39"/>
  <c r="I60" i="39"/>
  <c r="M59" i="39"/>
  <c r="K59" i="39"/>
  <c r="I59" i="39"/>
  <c r="M56" i="39"/>
  <c r="K56" i="39"/>
  <c r="I56" i="39"/>
  <c r="M55" i="39"/>
  <c r="K55" i="39"/>
  <c r="I55" i="39"/>
  <c r="M54" i="39"/>
  <c r="K54" i="39"/>
  <c r="I54" i="39"/>
  <c r="K53" i="39"/>
  <c r="I53" i="39"/>
  <c r="M50" i="39"/>
  <c r="K50" i="39"/>
  <c r="I50" i="39"/>
  <c r="M49" i="39"/>
  <c r="K49" i="39"/>
  <c r="I49" i="39"/>
  <c r="M48" i="39"/>
  <c r="K48" i="39"/>
  <c r="I48" i="39"/>
  <c r="M47" i="39"/>
  <c r="K47" i="39"/>
  <c r="I47" i="39"/>
  <c r="M46" i="39"/>
  <c r="K46" i="39"/>
  <c r="I46" i="39"/>
  <c r="M45" i="39"/>
  <c r="K45" i="39"/>
  <c r="I45" i="39"/>
  <c r="M44" i="39"/>
  <c r="K44" i="39"/>
  <c r="I44" i="39"/>
  <c r="M43" i="39"/>
  <c r="K43" i="39"/>
  <c r="I43" i="39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K12" i="39"/>
  <c r="I12" i="39"/>
  <c r="M11" i="39"/>
  <c r="K11" i="39"/>
  <c r="I11" i="39"/>
  <c r="M10" i="39"/>
  <c r="K10" i="39"/>
  <c r="I10" i="39"/>
  <c r="M9" i="39"/>
  <c r="K9" i="39"/>
  <c r="I9" i="39"/>
  <c r="M8" i="39"/>
  <c r="K8" i="39"/>
  <c r="I8" i="39"/>
  <c r="M7" i="39"/>
  <c r="K7" i="39"/>
  <c r="I7" i="39"/>
  <c r="M6" i="39"/>
  <c r="K6" i="39"/>
  <c r="I6" i="39"/>
  <c r="M5" i="39"/>
  <c r="K5" i="39"/>
  <c r="I5" i="39"/>
  <c r="M4" i="39"/>
  <c r="K4" i="39"/>
  <c r="I4" i="39"/>
  <c r="M3" i="39"/>
  <c r="K3" i="39"/>
  <c r="I3" i="39"/>
  <c r="M63" i="38"/>
  <c r="K63" i="38"/>
  <c r="I63" i="38"/>
  <c r="M60" i="38"/>
  <c r="K60" i="38"/>
  <c r="I60" i="38"/>
  <c r="M59" i="38"/>
  <c r="K59" i="38"/>
  <c r="I59" i="38"/>
  <c r="M56" i="38"/>
  <c r="K56" i="38"/>
  <c r="I56" i="38"/>
  <c r="M55" i="38"/>
  <c r="K55" i="38"/>
  <c r="I55" i="38"/>
  <c r="M54" i="38"/>
  <c r="K54" i="38"/>
  <c r="I54" i="38"/>
  <c r="K53" i="38"/>
  <c r="I53" i="38"/>
  <c r="M50" i="38"/>
  <c r="K50" i="38"/>
  <c r="I50" i="38"/>
  <c r="M49" i="38"/>
  <c r="K49" i="38"/>
  <c r="I49" i="38"/>
  <c r="M48" i="38"/>
  <c r="K48" i="38"/>
  <c r="I48" i="38"/>
  <c r="M47" i="38"/>
  <c r="K47" i="38"/>
  <c r="I47" i="38"/>
  <c r="M46" i="38"/>
  <c r="K46" i="38"/>
  <c r="I46" i="38"/>
  <c r="M45" i="38"/>
  <c r="K45" i="38"/>
  <c r="I45" i="38"/>
  <c r="M44" i="38"/>
  <c r="K44" i="38"/>
  <c r="I44" i="38"/>
  <c r="M43" i="38"/>
  <c r="K43" i="38"/>
  <c r="I43" i="38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I12" i="38"/>
  <c r="M11" i="38"/>
  <c r="K11" i="38"/>
  <c r="I11" i="38"/>
  <c r="M10" i="38"/>
  <c r="K10" i="38"/>
  <c r="I10" i="38"/>
  <c r="M9" i="38"/>
  <c r="K9" i="38"/>
  <c r="I9" i="38"/>
  <c r="M8" i="38"/>
  <c r="K8" i="38"/>
  <c r="I8" i="38"/>
  <c r="M7" i="38"/>
  <c r="K7" i="38"/>
  <c r="I7" i="38"/>
  <c r="M6" i="38"/>
  <c r="K6" i="38"/>
  <c r="I6" i="38"/>
  <c r="M5" i="38"/>
  <c r="K5" i="38"/>
  <c r="I5" i="38"/>
  <c r="M4" i="38"/>
  <c r="K4" i="38"/>
  <c r="I4" i="38"/>
  <c r="M3" i="38"/>
  <c r="K3" i="38"/>
  <c r="I3" i="38"/>
  <c r="M63" i="37"/>
  <c r="K63" i="37"/>
  <c r="I63" i="37"/>
  <c r="M60" i="37"/>
  <c r="K60" i="37"/>
  <c r="I60" i="37"/>
  <c r="M59" i="37"/>
  <c r="K59" i="37"/>
  <c r="I59" i="37"/>
  <c r="M56" i="37"/>
  <c r="K56" i="37"/>
  <c r="I56" i="37"/>
  <c r="M55" i="37"/>
  <c r="K55" i="37"/>
  <c r="I55" i="37"/>
  <c r="M54" i="37"/>
  <c r="K54" i="37"/>
  <c r="I54" i="37"/>
  <c r="K53" i="37"/>
  <c r="I53" i="37"/>
  <c r="M50" i="37"/>
  <c r="K50" i="37"/>
  <c r="I50" i="37"/>
  <c r="M49" i="37"/>
  <c r="K49" i="37"/>
  <c r="I49" i="37"/>
  <c r="M48" i="37"/>
  <c r="K48" i="37"/>
  <c r="I48" i="37"/>
  <c r="M47" i="37"/>
  <c r="K47" i="37"/>
  <c r="I47" i="37"/>
  <c r="M46" i="37"/>
  <c r="K46" i="37"/>
  <c r="I46" i="37"/>
  <c r="M45" i="37"/>
  <c r="K45" i="37"/>
  <c r="I45" i="37"/>
  <c r="M44" i="37"/>
  <c r="K44" i="37"/>
  <c r="I44" i="37"/>
  <c r="M43" i="37"/>
  <c r="K43" i="37"/>
  <c r="I43" i="37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I12" i="37"/>
  <c r="M11" i="37"/>
  <c r="K11" i="37"/>
  <c r="I11" i="37"/>
  <c r="M10" i="37"/>
  <c r="K10" i="37"/>
  <c r="I10" i="37"/>
  <c r="M9" i="37"/>
  <c r="K9" i="37"/>
  <c r="I9" i="37"/>
  <c r="M8" i="37"/>
  <c r="K8" i="37"/>
  <c r="I8" i="37"/>
  <c r="M7" i="37"/>
  <c r="K7" i="37"/>
  <c r="I7" i="37"/>
  <c r="M6" i="37"/>
  <c r="K6" i="37"/>
  <c r="I6" i="37"/>
  <c r="M5" i="37"/>
  <c r="K5" i="37"/>
  <c r="I5" i="37"/>
  <c r="M4" i="37"/>
  <c r="K4" i="37"/>
  <c r="I4" i="37"/>
  <c r="M3" i="37"/>
  <c r="K3" i="37"/>
  <c r="I3" i="37"/>
  <c r="M63" i="36"/>
  <c r="K63" i="36"/>
  <c r="I63" i="36"/>
  <c r="M60" i="36"/>
  <c r="K60" i="36"/>
  <c r="I60" i="36"/>
  <c r="M59" i="36"/>
  <c r="K59" i="36"/>
  <c r="I59" i="36"/>
  <c r="M56" i="36"/>
  <c r="K56" i="36"/>
  <c r="I56" i="36"/>
  <c r="M55" i="36"/>
  <c r="K55" i="36"/>
  <c r="I55" i="36"/>
  <c r="M54" i="36"/>
  <c r="K54" i="36"/>
  <c r="I54" i="36"/>
  <c r="K53" i="36"/>
  <c r="I53" i="36"/>
  <c r="M50" i="36"/>
  <c r="K50" i="36"/>
  <c r="I50" i="36"/>
  <c r="M49" i="36"/>
  <c r="K49" i="36"/>
  <c r="I49" i="36"/>
  <c r="M48" i="36"/>
  <c r="K48" i="36"/>
  <c r="I48" i="36"/>
  <c r="M47" i="36"/>
  <c r="K47" i="36"/>
  <c r="I47" i="36"/>
  <c r="M46" i="36"/>
  <c r="K46" i="36"/>
  <c r="I46" i="36"/>
  <c r="M45" i="36"/>
  <c r="K45" i="36"/>
  <c r="I45" i="36"/>
  <c r="M44" i="36"/>
  <c r="K44" i="36"/>
  <c r="I44" i="36"/>
  <c r="M43" i="36"/>
  <c r="K43" i="36"/>
  <c r="I43" i="36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K12" i="36"/>
  <c r="I12" i="36"/>
  <c r="M11" i="36"/>
  <c r="K11" i="36"/>
  <c r="I11" i="36"/>
  <c r="M10" i="36"/>
  <c r="K10" i="36"/>
  <c r="I10" i="36"/>
  <c r="M9" i="36"/>
  <c r="K9" i="36"/>
  <c r="I9" i="36"/>
  <c r="M8" i="36"/>
  <c r="K8" i="36"/>
  <c r="I8" i="36"/>
  <c r="M7" i="36"/>
  <c r="K7" i="36"/>
  <c r="I7" i="36"/>
  <c r="M6" i="36"/>
  <c r="K6" i="36"/>
  <c r="I6" i="36"/>
  <c r="M5" i="36"/>
  <c r="K5" i="36"/>
  <c r="I5" i="36"/>
  <c r="M4" i="36"/>
  <c r="K4" i="36"/>
  <c r="I4" i="36"/>
  <c r="M3" i="36"/>
  <c r="K3" i="36"/>
  <c r="I3" i="36"/>
  <c r="M63" i="34"/>
  <c r="K63" i="34"/>
  <c r="I63" i="34"/>
  <c r="M60" i="34"/>
  <c r="K60" i="34"/>
  <c r="I60" i="34"/>
  <c r="M59" i="34"/>
  <c r="K59" i="34"/>
  <c r="I59" i="34"/>
  <c r="M56" i="34"/>
  <c r="K56" i="34"/>
  <c r="I56" i="34"/>
  <c r="M55" i="34"/>
  <c r="K55" i="34"/>
  <c r="I55" i="34"/>
  <c r="M54" i="34"/>
  <c r="K54" i="34"/>
  <c r="I54" i="34"/>
  <c r="K53" i="34"/>
  <c r="I53" i="34"/>
  <c r="M50" i="34"/>
  <c r="K50" i="34"/>
  <c r="I50" i="34"/>
  <c r="M49" i="34"/>
  <c r="K49" i="34"/>
  <c r="I49" i="34"/>
  <c r="M48" i="34"/>
  <c r="K48" i="34"/>
  <c r="I48" i="34"/>
  <c r="M47" i="34"/>
  <c r="K47" i="34"/>
  <c r="I47" i="34"/>
  <c r="M46" i="34"/>
  <c r="K46" i="34"/>
  <c r="I46" i="34"/>
  <c r="M45" i="34"/>
  <c r="K45" i="34"/>
  <c r="I45" i="34"/>
  <c r="M44" i="34"/>
  <c r="K44" i="34"/>
  <c r="I44" i="34"/>
  <c r="M43" i="34"/>
  <c r="K43" i="34"/>
  <c r="I43" i="34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K12" i="34"/>
  <c r="I12" i="34"/>
  <c r="M11" i="34"/>
  <c r="K11" i="34"/>
  <c r="I11" i="34"/>
  <c r="M10" i="34"/>
  <c r="K10" i="34"/>
  <c r="I10" i="34"/>
  <c r="M9" i="34"/>
  <c r="K9" i="34"/>
  <c r="I9" i="34"/>
  <c r="M8" i="34"/>
  <c r="K8" i="34"/>
  <c r="I8" i="34"/>
  <c r="M7" i="34"/>
  <c r="K7" i="34"/>
  <c r="I7" i="34"/>
  <c r="M6" i="34"/>
  <c r="K6" i="34"/>
  <c r="I6" i="34"/>
  <c r="M5" i="34"/>
  <c r="K5" i="34"/>
  <c r="I5" i="34"/>
  <c r="M4" i="34"/>
  <c r="K4" i="34"/>
  <c r="I4" i="34"/>
  <c r="M3" i="34"/>
  <c r="K3" i="34"/>
  <c r="I3" i="34"/>
  <c r="M63" i="33"/>
  <c r="K63" i="33"/>
  <c r="I63" i="33"/>
  <c r="M60" i="33"/>
  <c r="K60" i="33"/>
  <c r="I60" i="33"/>
  <c r="M59" i="33"/>
  <c r="K59" i="33"/>
  <c r="I59" i="33"/>
  <c r="M56" i="33"/>
  <c r="K56" i="33"/>
  <c r="I56" i="33"/>
  <c r="M55" i="33"/>
  <c r="K55" i="33"/>
  <c r="I55" i="33"/>
  <c r="M54" i="33"/>
  <c r="K54" i="33"/>
  <c r="I54" i="33"/>
  <c r="K53" i="33"/>
  <c r="I53" i="33"/>
  <c r="M50" i="33"/>
  <c r="K50" i="33"/>
  <c r="I50" i="33"/>
  <c r="M49" i="33"/>
  <c r="K49" i="33"/>
  <c r="I49" i="33"/>
  <c r="M48" i="33"/>
  <c r="K48" i="33"/>
  <c r="I48" i="33"/>
  <c r="M47" i="33"/>
  <c r="K47" i="33"/>
  <c r="I47" i="33"/>
  <c r="M46" i="33"/>
  <c r="K46" i="33"/>
  <c r="I46" i="33"/>
  <c r="M45" i="33"/>
  <c r="K45" i="33"/>
  <c r="I45" i="33"/>
  <c r="M44" i="33"/>
  <c r="K44" i="33"/>
  <c r="I44" i="33"/>
  <c r="M43" i="33"/>
  <c r="K43" i="33"/>
  <c r="I43" i="33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I12" i="33"/>
  <c r="M11" i="33"/>
  <c r="K11" i="33"/>
  <c r="I11" i="33"/>
  <c r="M10" i="33"/>
  <c r="K10" i="33"/>
  <c r="I10" i="33"/>
  <c r="M9" i="33"/>
  <c r="K9" i="33"/>
  <c r="I9" i="33"/>
  <c r="M8" i="33"/>
  <c r="K8" i="33"/>
  <c r="I8" i="33"/>
  <c r="M7" i="33"/>
  <c r="K7" i="33"/>
  <c r="I7" i="33"/>
  <c r="M6" i="33"/>
  <c r="K6" i="33"/>
  <c r="I6" i="33"/>
  <c r="M5" i="33"/>
  <c r="K5" i="33"/>
  <c r="I5" i="33"/>
  <c r="M4" i="33"/>
  <c r="K4" i="33"/>
  <c r="I4" i="33"/>
  <c r="M3" i="33"/>
  <c r="K3" i="33"/>
  <c r="I3" i="33"/>
  <c r="M63" i="32"/>
  <c r="K63" i="32"/>
  <c r="I63" i="32"/>
  <c r="M60" i="32"/>
  <c r="K60" i="32"/>
  <c r="I60" i="32"/>
  <c r="M59" i="32"/>
  <c r="K59" i="32"/>
  <c r="I59" i="32"/>
  <c r="M56" i="32"/>
  <c r="K56" i="32"/>
  <c r="I56" i="32"/>
  <c r="M55" i="32"/>
  <c r="K55" i="32"/>
  <c r="I55" i="32"/>
  <c r="M54" i="32"/>
  <c r="K54" i="32"/>
  <c r="I54" i="32"/>
  <c r="K53" i="32"/>
  <c r="I53" i="32"/>
  <c r="M50" i="32"/>
  <c r="K50" i="32"/>
  <c r="I50" i="32"/>
  <c r="M49" i="32"/>
  <c r="K49" i="32"/>
  <c r="I49" i="32"/>
  <c r="M48" i="32"/>
  <c r="K48" i="32"/>
  <c r="I48" i="32"/>
  <c r="M47" i="32"/>
  <c r="K47" i="32"/>
  <c r="I47" i="32"/>
  <c r="M46" i="32"/>
  <c r="K46" i="32"/>
  <c r="I46" i="32"/>
  <c r="M45" i="32"/>
  <c r="K45" i="32"/>
  <c r="I45" i="32"/>
  <c r="M44" i="32"/>
  <c r="K44" i="32"/>
  <c r="I44" i="32"/>
  <c r="M43" i="32"/>
  <c r="K43" i="32"/>
  <c r="I43" i="32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K12" i="32"/>
  <c r="I12" i="32"/>
  <c r="M11" i="32"/>
  <c r="K11" i="32"/>
  <c r="I11" i="32"/>
  <c r="M10" i="32"/>
  <c r="K10" i="32"/>
  <c r="I10" i="32"/>
  <c r="M9" i="32"/>
  <c r="K9" i="32"/>
  <c r="I9" i="32"/>
  <c r="M8" i="32"/>
  <c r="K8" i="32"/>
  <c r="I8" i="32"/>
  <c r="M7" i="32"/>
  <c r="K7" i="32"/>
  <c r="I7" i="32"/>
  <c r="M6" i="32"/>
  <c r="K6" i="32"/>
  <c r="I6" i="32"/>
  <c r="M5" i="32"/>
  <c r="K5" i="32"/>
  <c r="I5" i="32"/>
  <c r="M4" i="32"/>
  <c r="K4" i="32"/>
  <c r="I4" i="32"/>
  <c r="M3" i="32"/>
  <c r="K3" i="32"/>
  <c r="I3" i="32"/>
  <c r="M63" i="31"/>
  <c r="K63" i="31"/>
  <c r="I63" i="31"/>
  <c r="M60" i="31"/>
  <c r="K60" i="31"/>
  <c r="I60" i="31"/>
  <c r="M59" i="31"/>
  <c r="K59" i="31"/>
  <c r="I59" i="31"/>
  <c r="M56" i="31"/>
  <c r="K56" i="31"/>
  <c r="I56" i="31"/>
  <c r="M55" i="31"/>
  <c r="K55" i="31"/>
  <c r="I55" i="31"/>
  <c r="M54" i="31"/>
  <c r="K54" i="31"/>
  <c r="I54" i="31"/>
  <c r="K53" i="31"/>
  <c r="I53" i="31"/>
  <c r="M50" i="31"/>
  <c r="K50" i="31"/>
  <c r="I50" i="31"/>
  <c r="M49" i="31"/>
  <c r="K49" i="31"/>
  <c r="I49" i="31"/>
  <c r="M48" i="31"/>
  <c r="K48" i="31"/>
  <c r="I48" i="31"/>
  <c r="M47" i="31"/>
  <c r="K47" i="31"/>
  <c r="I47" i="31"/>
  <c r="M46" i="31"/>
  <c r="K46" i="31"/>
  <c r="I46" i="31"/>
  <c r="M45" i="31"/>
  <c r="K45" i="31"/>
  <c r="I45" i="31"/>
  <c r="M44" i="31"/>
  <c r="K44" i="31"/>
  <c r="I44" i="31"/>
  <c r="M43" i="31"/>
  <c r="K43" i="31"/>
  <c r="I43" i="3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I12" i="31"/>
  <c r="M11" i="31"/>
  <c r="K11" i="31"/>
  <c r="I11" i="31"/>
  <c r="M10" i="31"/>
  <c r="K10" i="31"/>
  <c r="I10" i="31"/>
  <c r="M9" i="31"/>
  <c r="K9" i="31"/>
  <c r="I9" i="31"/>
  <c r="M8" i="31"/>
  <c r="K8" i="31"/>
  <c r="I8" i="31"/>
  <c r="M7" i="31"/>
  <c r="K7" i="31"/>
  <c r="I7" i="31"/>
  <c r="M6" i="31"/>
  <c r="K6" i="31"/>
  <c r="I6" i="31"/>
  <c r="M5" i="31"/>
  <c r="K5" i="31"/>
  <c r="I5" i="31"/>
  <c r="M4" i="31"/>
  <c r="K4" i="31"/>
  <c r="I4" i="31"/>
  <c r="M3" i="31"/>
  <c r="K3" i="31"/>
  <c r="I3" i="31"/>
  <c r="M63" i="30"/>
  <c r="K63" i="30"/>
  <c r="I63" i="30"/>
  <c r="M60" i="30"/>
  <c r="K60" i="30"/>
  <c r="I60" i="30"/>
  <c r="M59" i="30"/>
  <c r="K59" i="30"/>
  <c r="I59" i="30"/>
  <c r="M56" i="30"/>
  <c r="K56" i="30"/>
  <c r="I56" i="30"/>
  <c r="M55" i="30"/>
  <c r="K55" i="30"/>
  <c r="I55" i="30"/>
  <c r="M54" i="30"/>
  <c r="K54" i="30"/>
  <c r="I54" i="30"/>
  <c r="K53" i="30"/>
  <c r="I53" i="30"/>
  <c r="M50" i="30"/>
  <c r="K50" i="30"/>
  <c r="I50" i="30"/>
  <c r="M49" i="30"/>
  <c r="K49" i="30"/>
  <c r="I49" i="30"/>
  <c r="M48" i="30"/>
  <c r="K48" i="30"/>
  <c r="I48" i="30"/>
  <c r="M47" i="30"/>
  <c r="K47" i="30"/>
  <c r="I47" i="30"/>
  <c r="M46" i="30"/>
  <c r="K46" i="30"/>
  <c r="I46" i="30"/>
  <c r="M45" i="30"/>
  <c r="K45" i="30"/>
  <c r="I45" i="30"/>
  <c r="M44" i="30"/>
  <c r="K44" i="30"/>
  <c r="I44" i="30"/>
  <c r="M43" i="30"/>
  <c r="K43" i="30"/>
  <c r="I43" i="30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I12" i="30"/>
  <c r="M11" i="30"/>
  <c r="K11" i="30"/>
  <c r="I11" i="30"/>
  <c r="M10" i="30"/>
  <c r="K10" i="30"/>
  <c r="I10" i="30"/>
  <c r="M9" i="30"/>
  <c r="K9" i="30"/>
  <c r="I9" i="30"/>
  <c r="M8" i="30"/>
  <c r="K8" i="30"/>
  <c r="I8" i="30"/>
  <c r="M7" i="30"/>
  <c r="K7" i="30"/>
  <c r="I7" i="30"/>
  <c r="M6" i="30"/>
  <c r="K6" i="30"/>
  <c r="I6" i="30"/>
  <c r="M5" i="30"/>
  <c r="K5" i="30"/>
  <c r="I5" i="30"/>
  <c r="M4" i="30"/>
  <c r="K4" i="30"/>
  <c r="I4" i="30"/>
  <c r="M3" i="30"/>
  <c r="K3" i="30"/>
  <c r="I3" i="30"/>
  <c r="M63" i="29"/>
  <c r="K63" i="29"/>
  <c r="I63" i="29"/>
  <c r="M60" i="29"/>
  <c r="K60" i="29"/>
  <c r="I60" i="29"/>
  <c r="M59" i="29"/>
  <c r="K59" i="29"/>
  <c r="I59" i="29"/>
  <c r="M56" i="29"/>
  <c r="K56" i="29"/>
  <c r="I56" i="29"/>
  <c r="M55" i="29"/>
  <c r="K55" i="29"/>
  <c r="I55" i="29"/>
  <c r="M54" i="29"/>
  <c r="K54" i="29"/>
  <c r="I54" i="29"/>
  <c r="K53" i="29"/>
  <c r="I53" i="29"/>
  <c r="M50" i="29"/>
  <c r="K50" i="29"/>
  <c r="I50" i="29"/>
  <c r="M49" i="29"/>
  <c r="K49" i="29"/>
  <c r="I49" i="29"/>
  <c r="M48" i="29"/>
  <c r="K48" i="29"/>
  <c r="I48" i="29"/>
  <c r="M47" i="29"/>
  <c r="K47" i="29"/>
  <c r="I47" i="29"/>
  <c r="M46" i="29"/>
  <c r="K46" i="29"/>
  <c r="I46" i="29"/>
  <c r="M45" i="29"/>
  <c r="K45" i="29"/>
  <c r="I45" i="29"/>
  <c r="M44" i="29"/>
  <c r="K44" i="29"/>
  <c r="I44" i="29"/>
  <c r="M43" i="29"/>
  <c r="K43" i="29"/>
  <c r="I43" i="29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I12" i="29"/>
  <c r="M11" i="29"/>
  <c r="K11" i="29"/>
  <c r="I11" i="29"/>
  <c r="M10" i="29"/>
  <c r="K10" i="29"/>
  <c r="I10" i="29"/>
  <c r="M9" i="29"/>
  <c r="K9" i="29"/>
  <c r="I9" i="29"/>
  <c r="M8" i="29"/>
  <c r="K8" i="29"/>
  <c r="I8" i="29"/>
  <c r="M7" i="29"/>
  <c r="K7" i="29"/>
  <c r="I7" i="29"/>
  <c r="M6" i="29"/>
  <c r="K6" i="29"/>
  <c r="I6" i="29"/>
  <c r="M5" i="29"/>
  <c r="K5" i="29"/>
  <c r="I5" i="29"/>
  <c r="M4" i="29"/>
  <c r="K4" i="29"/>
  <c r="I4" i="29"/>
  <c r="M3" i="29"/>
  <c r="K3" i="29"/>
  <c r="I3" i="29"/>
  <c r="I53" i="1"/>
  <c r="J53" i="1"/>
  <c r="L27" i="31"/>
  <c r="I5" i="41" l="1"/>
  <c r="I3" i="41"/>
  <c r="I13" i="41"/>
  <c r="M8" i="2"/>
  <c r="C8" i="2" s="1"/>
  <c r="I15" i="41"/>
  <c r="I12" i="41"/>
  <c r="I10" i="41"/>
  <c r="L53" i="30"/>
  <c r="L24" i="37"/>
  <c r="J25" i="30"/>
  <c r="J22" i="37"/>
  <c r="J26" i="37"/>
  <c r="L22" i="31"/>
  <c r="J27" i="34"/>
  <c r="J16" i="39"/>
  <c r="L23" i="37"/>
  <c r="L22" i="39"/>
  <c r="L53" i="29"/>
  <c r="J23" i="31"/>
  <c r="J53" i="29"/>
  <c r="N53" i="29" s="1"/>
  <c r="N16" i="39"/>
  <c r="J26" i="39"/>
  <c r="J53" i="31"/>
  <c r="L27" i="39"/>
  <c r="L53" i="36"/>
  <c r="L53" i="37"/>
  <c r="L53" i="38"/>
  <c r="L53" i="31"/>
  <c r="J53" i="30"/>
  <c r="N53" i="30" s="1"/>
  <c r="J53" i="32"/>
  <c r="J53" i="33"/>
  <c r="J53" i="39"/>
  <c r="L53" i="32"/>
  <c r="L53" i="33"/>
  <c r="J53" i="34"/>
  <c r="J53" i="37"/>
  <c r="J53" i="38"/>
  <c r="L53" i="39"/>
  <c r="L53" i="34"/>
  <c r="J53" i="36"/>
  <c r="L23" i="39"/>
  <c r="N23" i="39" s="1"/>
  <c r="J19" i="39"/>
  <c r="L19" i="39"/>
  <c r="J17" i="39"/>
  <c r="L17" i="39"/>
  <c r="J22" i="39"/>
  <c r="L25" i="39"/>
  <c r="J20" i="39"/>
  <c r="L26" i="39"/>
  <c r="J27" i="39"/>
  <c r="N27" i="39" s="1"/>
  <c r="L18" i="39"/>
  <c r="N18" i="39" s="1"/>
  <c r="J21" i="39"/>
  <c r="N21" i="39" s="1"/>
  <c r="J25" i="39"/>
  <c r="L20" i="39"/>
  <c r="L24" i="39"/>
  <c r="N24" i="39" s="1"/>
  <c r="L26" i="29"/>
  <c r="J24" i="29"/>
  <c r="L26" i="33"/>
  <c r="J22" i="30"/>
  <c r="L24" i="29"/>
  <c r="J25" i="31"/>
  <c r="L27" i="34"/>
  <c r="N27" i="34" s="1"/>
  <c r="J23" i="29"/>
  <c r="L27" i="32"/>
  <c r="J27" i="36"/>
  <c r="L27" i="38"/>
  <c r="J27" i="31"/>
  <c r="N27" i="31" s="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N26" i="37" s="1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N24" i="37" s="1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N23" i="37" s="1"/>
  <c r="J23" i="38"/>
  <c r="L23" i="38"/>
  <c r="J23" i="30"/>
  <c r="L23" i="30"/>
  <c r="L23" i="31"/>
  <c r="N23" i="31" s="1"/>
  <c r="L22" i="37"/>
  <c r="N22" i="37" s="1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22" i="31" s="1"/>
  <c r="N53" i="36" l="1"/>
  <c r="N27" i="32"/>
  <c r="N22" i="39"/>
  <c r="N25" i="30"/>
  <c r="N22" i="32"/>
  <c r="N53" i="39"/>
  <c r="N53" i="38"/>
  <c r="N26" i="39"/>
  <c r="N25" i="31"/>
  <c r="N53" i="33"/>
  <c r="N19" i="39"/>
  <c r="N25" i="34"/>
  <c r="N53" i="37"/>
  <c r="N53" i="31"/>
  <c r="N53" i="34"/>
  <c r="N25" i="33"/>
  <c r="N26" i="38"/>
  <c r="N25" i="32"/>
  <c r="N25" i="38"/>
  <c r="N25" i="37"/>
  <c r="N53" i="32"/>
  <c r="N23" i="34"/>
  <c r="N27" i="36"/>
  <c r="N20" i="39"/>
  <c r="N23" i="30"/>
  <c r="N27" i="37"/>
  <c r="N27" i="30"/>
  <c r="N22" i="34"/>
  <c r="N25" i="36"/>
  <c r="N24" i="33"/>
  <c r="N26" i="34"/>
  <c r="N27" i="29"/>
  <c r="N22" i="36"/>
  <c r="N23" i="38"/>
  <c r="N23" i="32"/>
  <c r="N22" i="29"/>
  <c r="N24" i="38"/>
  <c r="N27" i="38"/>
  <c r="N24" i="29"/>
  <c r="N24" i="30"/>
  <c r="N22" i="38"/>
  <c r="N23" i="36"/>
  <c r="N24" i="34"/>
  <c r="N26" i="36"/>
  <c r="N27" i="33"/>
  <c r="N24" i="36"/>
  <c r="N26" i="33"/>
  <c r="N26" i="32"/>
  <c r="N25" i="39"/>
  <c r="N26" i="30"/>
  <c r="N17" i="39"/>
  <c r="N24" i="32"/>
  <c r="N25" i="29"/>
  <c r="N23" i="29"/>
  <c r="N22" i="30"/>
  <c r="N26" i="31"/>
  <c r="N22" i="33"/>
  <c r="N23" i="33"/>
  <c r="N24" i="31"/>
  <c r="N26" i="29"/>
  <c r="M63" i="9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I14" i="40" s="1"/>
  <c r="M13" i="4"/>
  <c r="K13" i="4"/>
  <c r="I13" i="4"/>
  <c r="I13" i="40" s="1"/>
  <c r="M12" i="4"/>
  <c r="K12" i="4"/>
  <c r="I12" i="4"/>
  <c r="I12" i="40" s="1"/>
  <c r="M11" i="4"/>
  <c r="K11" i="4"/>
  <c r="I11" i="4"/>
  <c r="M10" i="4"/>
  <c r="K10" i="4"/>
  <c r="I10" i="4"/>
  <c r="M9" i="4"/>
  <c r="K9" i="4"/>
  <c r="I9" i="4"/>
  <c r="I9" i="40" s="1"/>
  <c r="M8" i="4"/>
  <c r="K8" i="4"/>
  <c r="I8" i="4"/>
  <c r="I8" i="40" s="1"/>
  <c r="M7" i="4"/>
  <c r="K7" i="4"/>
  <c r="I7" i="4"/>
  <c r="M6" i="4"/>
  <c r="K6" i="4"/>
  <c r="I6" i="4"/>
  <c r="I6" i="40" s="1"/>
  <c r="M5" i="4"/>
  <c r="K5" i="4"/>
  <c r="I5" i="4"/>
  <c r="I5" i="40" s="1"/>
  <c r="M4" i="4"/>
  <c r="K4" i="4"/>
  <c r="I4" i="4"/>
  <c r="I4" i="40" s="1"/>
  <c r="M3" i="4"/>
  <c r="K3" i="4"/>
  <c r="I3" i="4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4" i="1"/>
  <c r="J54" i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I7" i="40" l="1"/>
  <c r="I10" i="40"/>
  <c r="I3" i="40"/>
  <c r="I11" i="40"/>
  <c r="J3" i="30"/>
  <c r="J3" i="39"/>
  <c r="J3" i="31"/>
  <c r="J3" i="38"/>
  <c r="J3" i="36"/>
  <c r="J3" i="34"/>
  <c r="J3" i="37"/>
  <c r="J3" i="33"/>
  <c r="J3" i="32"/>
  <c r="J3" i="29"/>
  <c r="L7" i="39"/>
  <c r="L7" i="30"/>
  <c r="L7" i="33"/>
  <c r="L7" i="38"/>
  <c r="L7" i="31"/>
  <c r="L7" i="34"/>
  <c r="L7" i="37"/>
  <c r="L7" i="29"/>
  <c r="L7" i="36"/>
  <c r="L7" i="32"/>
  <c r="J11" i="30"/>
  <c r="J11" i="38"/>
  <c r="J11" i="39"/>
  <c r="J11" i="34"/>
  <c r="J11" i="37"/>
  <c r="J11" i="32"/>
  <c r="J11" i="36"/>
  <c r="J11" i="31"/>
  <c r="J11" i="33"/>
  <c r="J11" i="29"/>
  <c r="J7" i="38"/>
  <c r="J7" i="32"/>
  <c r="J7" i="31"/>
  <c r="J7" i="39"/>
  <c r="J7" i="37"/>
  <c r="J7" i="29"/>
  <c r="J7" i="34"/>
  <c r="J7" i="30"/>
  <c r="J7" i="36"/>
  <c r="N7" i="36" s="1"/>
  <c r="J7" i="33"/>
  <c r="N7" i="33" s="1"/>
  <c r="J56" i="39"/>
  <c r="N56" i="39" s="1"/>
  <c r="J56" i="31"/>
  <c r="J56" i="37"/>
  <c r="N56" i="37" s="1"/>
  <c r="J56" i="29"/>
  <c r="N56" i="29" s="1"/>
  <c r="J56" i="32"/>
  <c r="J56" i="36"/>
  <c r="J56" i="30"/>
  <c r="J56" i="38"/>
  <c r="J56" i="34"/>
  <c r="J56" i="33"/>
  <c r="L6" i="33"/>
  <c r="L6" i="30"/>
  <c r="L6" i="37"/>
  <c r="L6" i="32"/>
  <c r="L6" i="36"/>
  <c r="L6" i="29"/>
  <c r="L6" i="34"/>
  <c r="L6" i="31"/>
  <c r="L6" i="39"/>
  <c r="L6" i="38"/>
  <c r="J59" i="38"/>
  <c r="J59" i="33"/>
  <c r="J59" i="29"/>
  <c r="J59" i="34"/>
  <c r="N59" i="34" s="1"/>
  <c r="J59" i="37"/>
  <c r="J59" i="32"/>
  <c r="J59" i="30"/>
  <c r="J59" i="39"/>
  <c r="J59" i="36"/>
  <c r="J59" i="31"/>
  <c r="L55" i="33"/>
  <c r="L55" i="38"/>
  <c r="L55" i="30"/>
  <c r="L55" i="37"/>
  <c r="L55" i="32"/>
  <c r="L55" i="36"/>
  <c r="L55" i="39"/>
  <c r="L55" i="31"/>
  <c r="L55" i="29"/>
  <c r="L55" i="34"/>
  <c r="L56" i="31"/>
  <c r="L56" i="37"/>
  <c r="L56" i="32"/>
  <c r="L56" i="30"/>
  <c r="L56" i="34"/>
  <c r="L56" i="39"/>
  <c r="L56" i="36"/>
  <c r="L56" i="38"/>
  <c r="L56" i="33"/>
  <c r="L56" i="29"/>
  <c r="L10" i="32"/>
  <c r="L10" i="39"/>
  <c r="L10" i="30"/>
  <c r="L10" i="36"/>
  <c r="L10" i="38"/>
  <c r="L10" i="37"/>
  <c r="L10" i="33"/>
  <c r="L10" i="34"/>
  <c r="L10" i="29"/>
  <c r="L10" i="31"/>
  <c r="J10" i="39"/>
  <c r="J10" i="30"/>
  <c r="J10" i="31"/>
  <c r="J10" i="38"/>
  <c r="J10" i="32"/>
  <c r="J10" i="33"/>
  <c r="J10" i="29"/>
  <c r="N10" i="29" s="1"/>
  <c r="J10" i="37"/>
  <c r="J10" i="36"/>
  <c r="J10" i="34"/>
  <c r="J6" i="30"/>
  <c r="J6" i="32"/>
  <c r="J6" i="34"/>
  <c r="N6" i="34" s="1"/>
  <c r="J6" i="31"/>
  <c r="N6" i="31" s="1"/>
  <c r="J6" i="39"/>
  <c r="N6" i="39" s="1"/>
  <c r="J6" i="29"/>
  <c r="J6" i="36"/>
  <c r="J6" i="37"/>
  <c r="N6" i="37" s="1"/>
  <c r="J6" i="33"/>
  <c r="N6" i="33" s="1"/>
  <c r="J6" i="38"/>
  <c r="L59" i="29"/>
  <c r="L59" i="34"/>
  <c r="L59" i="33"/>
  <c r="L59" i="30"/>
  <c r="L59" i="37"/>
  <c r="L59" i="31"/>
  <c r="L59" i="32"/>
  <c r="L59" i="39"/>
  <c r="L59" i="36"/>
  <c r="L59" i="38"/>
  <c r="J55" i="33"/>
  <c r="N55" i="33" s="1"/>
  <c r="J55" i="39"/>
  <c r="N55" i="39" s="1"/>
  <c r="O56" i="39" s="1"/>
  <c r="J55" i="34"/>
  <c r="J55" i="37"/>
  <c r="J55" i="31"/>
  <c r="N55" i="31" s="1"/>
  <c r="J55" i="30"/>
  <c r="J55" i="29"/>
  <c r="N55" i="29" s="1"/>
  <c r="J55" i="32"/>
  <c r="J55" i="36"/>
  <c r="J55" i="38"/>
  <c r="N55" i="38" s="1"/>
  <c r="L11" i="30"/>
  <c r="L11" i="37"/>
  <c r="L11" i="31"/>
  <c r="L11" i="33"/>
  <c r="L11" i="38"/>
  <c r="L11" i="39"/>
  <c r="L11" i="34"/>
  <c r="L11" i="29"/>
  <c r="L11" i="32"/>
  <c r="L11" i="36"/>
  <c r="L9" i="33"/>
  <c r="L9" i="36"/>
  <c r="L9" i="39"/>
  <c r="L9" i="34"/>
  <c r="L9" i="29"/>
  <c r="L9" i="37"/>
  <c r="L9" i="38"/>
  <c r="L9" i="30"/>
  <c r="L9" i="31"/>
  <c r="L9" i="32"/>
  <c r="L5" i="32"/>
  <c r="L5" i="39"/>
  <c r="L5" i="33"/>
  <c r="L5" i="29"/>
  <c r="L5" i="34"/>
  <c r="L5" i="36"/>
  <c r="L5" i="38"/>
  <c r="L5" i="31"/>
  <c r="L5" i="30"/>
  <c r="L5" i="37"/>
  <c r="J63" i="39"/>
  <c r="J63" i="33"/>
  <c r="J63" i="34"/>
  <c r="J63" i="31"/>
  <c r="J63" i="30"/>
  <c r="J63" i="38"/>
  <c r="N63" i="38" s="1"/>
  <c r="O63" i="38" s="1"/>
  <c r="J63" i="37"/>
  <c r="J63" i="32"/>
  <c r="J63" i="29"/>
  <c r="J63" i="36"/>
  <c r="L54" i="6"/>
  <c r="L54" i="34"/>
  <c r="L54" i="37"/>
  <c r="L54" i="33"/>
  <c r="L54" i="31"/>
  <c r="L54" i="30"/>
  <c r="L54" i="38"/>
  <c r="L54" i="36"/>
  <c r="L54" i="39"/>
  <c r="L54" i="29"/>
  <c r="L54" i="32"/>
  <c r="J9" i="36"/>
  <c r="J9" i="37"/>
  <c r="J9" i="31"/>
  <c r="J9" i="33"/>
  <c r="J9" i="34"/>
  <c r="J9" i="32"/>
  <c r="J9" i="30"/>
  <c r="N9" i="30" s="1"/>
  <c r="J9" i="39"/>
  <c r="J9" i="29"/>
  <c r="J9" i="38"/>
  <c r="J5" i="32"/>
  <c r="J5" i="36"/>
  <c r="J5" i="31"/>
  <c r="J5" i="39"/>
  <c r="J5" i="38"/>
  <c r="J5" i="29"/>
  <c r="J5" i="33"/>
  <c r="J5" i="30"/>
  <c r="N5" i="30" s="1"/>
  <c r="J5" i="34"/>
  <c r="J5" i="37"/>
  <c r="L63" i="39"/>
  <c r="L63" i="36"/>
  <c r="L63" i="32"/>
  <c r="L63" i="38"/>
  <c r="L63" i="30"/>
  <c r="L63" i="33"/>
  <c r="L63" i="31"/>
  <c r="L63" i="34"/>
  <c r="L63" i="37"/>
  <c r="L63" i="29"/>
  <c r="J54" i="29"/>
  <c r="N54" i="29" s="1"/>
  <c r="J54" i="37"/>
  <c r="N54" i="37" s="1"/>
  <c r="J54" i="32"/>
  <c r="N54" i="32" s="1"/>
  <c r="J54" i="31"/>
  <c r="J54" i="39"/>
  <c r="N54" i="39" s="1"/>
  <c r="J54" i="36"/>
  <c r="J54" i="30"/>
  <c r="J54" i="33"/>
  <c r="J54" i="34"/>
  <c r="N54" i="34" s="1"/>
  <c r="J54" i="38"/>
  <c r="L12" i="36"/>
  <c r="L12" i="39"/>
  <c r="L12" i="34"/>
  <c r="L12" i="33"/>
  <c r="L12" i="31"/>
  <c r="L12" i="29"/>
  <c r="L12" i="30"/>
  <c r="L12" i="38"/>
  <c r="L12" i="37"/>
  <c r="L12" i="32"/>
  <c r="L4" i="37"/>
  <c r="L4" i="34"/>
  <c r="L4" i="39"/>
  <c r="L4" i="29"/>
  <c r="L4" i="30"/>
  <c r="L4" i="33"/>
  <c r="L4" i="31"/>
  <c r="L4" i="36"/>
  <c r="L4" i="38"/>
  <c r="L4" i="32"/>
  <c r="L60" i="31"/>
  <c r="L60" i="34"/>
  <c r="L60" i="38"/>
  <c r="L60" i="30"/>
  <c r="L60" i="32"/>
  <c r="L60" i="39"/>
  <c r="L60" i="29"/>
  <c r="L60" i="37"/>
  <c r="L60" i="36"/>
  <c r="L60" i="33"/>
  <c r="L3" i="34"/>
  <c r="L3" i="32"/>
  <c r="L3" i="31"/>
  <c r="L3" i="37"/>
  <c r="L3" i="29"/>
  <c r="L3" i="36"/>
  <c r="L3" i="30"/>
  <c r="L3" i="33"/>
  <c r="L3" i="38"/>
  <c r="L3" i="39"/>
  <c r="N3" i="39" s="1"/>
  <c r="L8" i="37"/>
  <c r="L8" i="38"/>
  <c r="L8" i="36"/>
  <c r="L8" i="34"/>
  <c r="L8" i="32"/>
  <c r="L8" i="39"/>
  <c r="L8" i="31"/>
  <c r="L8" i="29"/>
  <c r="L8" i="33"/>
  <c r="L8" i="30"/>
  <c r="J12" i="39"/>
  <c r="J12" i="29"/>
  <c r="N12" i="29" s="1"/>
  <c r="J12" i="32"/>
  <c r="J12" i="36"/>
  <c r="J12" i="38"/>
  <c r="J12" i="33"/>
  <c r="J12" i="30"/>
  <c r="J12" i="34"/>
  <c r="J12" i="37"/>
  <c r="J12" i="31"/>
  <c r="J8" i="37"/>
  <c r="J8" i="32"/>
  <c r="J8" i="33"/>
  <c r="J8" i="30"/>
  <c r="J8" i="34"/>
  <c r="J8" i="31"/>
  <c r="J8" i="38"/>
  <c r="J8" i="29"/>
  <c r="J8" i="39"/>
  <c r="J8" i="36"/>
  <c r="J4" i="36"/>
  <c r="J4" i="39"/>
  <c r="J4" i="31"/>
  <c r="N4" i="31" s="1"/>
  <c r="J4" i="33"/>
  <c r="J4" i="37"/>
  <c r="N4" i="37" s="1"/>
  <c r="J4" i="38"/>
  <c r="J4" i="34"/>
  <c r="J4" i="30"/>
  <c r="J4" i="32"/>
  <c r="J4" i="29"/>
  <c r="J60" i="33"/>
  <c r="J60" i="38"/>
  <c r="N60" i="38" s="1"/>
  <c r="J60" i="37"/>
  <c r="J60" i="29"/>
  <c r="N60" i="29" s="1"/>
  <c r="J60" i="31"/>
  <c r="J60" i="32"/>
  <c r="J60" i="36"/>
  <c r="J60" i="30"/>
  <c r="N60" i="30" s="1"/>
  <c r="J60" i="34"/>
  <c r="J60" i="39"/>
  <c r="N60" i="39" s="1"/>
  <c r="J50" i="38"/>
  <c r="J50" i="31"/>
  <c r="J50" i="34"/>
  <c r="J50" i="37"/>
  <c r="J50" i="29"/>
  <c r="J50" i="33"/>
  <c r="J50" i="36"/>
  <c r="J50" i="32"/>
  <c r="J50" i="30"/>
  <c r="J50" i="39"/>
  <c r="L50" i="31"/>
  <c r="L50" i="36"/>
  <c r="L50" i="32"/>
  <c r="L50" i="30"/>
  <c r="L50" i="33"/>
  <c r="L50" i="39"/>
  <c r="L50" i="34"/>
  <c r="L50" i="29"/>
  <c r="L50" i="37"/>
  <c r="L50" i="38"/>
  <c r="L49" i="29"/>
  <c r="L49" i="33"/>
  <c r="L49" i="34"/>
  <c r="L49" i="38"/>
  <c r="L49" i="32"/>
  <c r="L49" i="30"/>
  <c r="L49" i="36"/>
  <c r="L49" i="39"/>
  <c r="L49" i="31"/>
  <c r="L49" i="37"/>
  <c r="J49" i="33"/>
  <c r="J49" i="29"/>
  <c r="J49" i="32"/>
  <c r="N49" i="32" s="1"/>
  <c r="J49" i="38"/>
  <c r="J49" i="31"/>
  <c r="J49" i="37"/>
  <c r="J49" i="36"/>
  <c r="J49" i="34"/>
  <c r="J49" i="39"/>
  <c r="J49" i="30"/>
  <c r="J48" i="33"/>
  <c r="J48" i="36"/>
  <c r="J48" i="38"/>
  <c r="J48" i="29"/>
  <c r="J48" i="34"/>
  <c r="J48" i="31"/>
  <c r="J48" i="30"/>
  <c r="J48" i="37"/>
  <c r="J48" i="39"/>
  <c r="J48" i="32"/>
  <c r="L48" i="36"/>
  <c r="L48" i="37"/>
  <c r="L48" i="34"/>
  <c r="L48" i="30"/>
  <c r="L48" i="39"/>
  <c r="L48" i="29"/>
  <c r="L48" i="33"/>
  <c r="L48" i="32"/>
  <c r="L48" i="38"/>
  <c r="L48" i="31"/>
  <c r="L47" i="29"/>
  <c r="L47" i="36"/>
  <c r="L47" i="37"/>
  <c r="L47" i="39"/>
  <c r="L47" i="38"/>
  <c r="L47" i="34"/>
  <c r="L47" i="32"/>
  <c r="L47" i="31"/>
  <c r="L47" i="33"/>
  <c r="L47" i="30"/>
  <c r="J47" i="37"/>
  <c r="N47" i="37" s="1"/>
  <c r="J47" i="36"/>
  <c r="J47" i="34"/>
  <c r="J47" i="33"/>
  <c r="J47" i="38"/>
  <c r="J47" i="39"/>
  <c r="J47" i="30"/>
  <c r="J47" i="29"/>
  <c r="J47" i="31"/>
  <c r="J47" i="32"/>
  <c r="J46" i="31"/>
  <c r="J46" i="38"/>
  <c r="J46" i="32"/>
  <c r="J46" i="29"/>
  <c r="J46" i="39"/>
  <c r="J46" i="36"/>
  <c r="J46" i="30"/>
  <c r="J46" i="37"/>
  <c r="J46" i="34"/>
  <c r="J46" i="33"/>
  <c r="L46" i="4"/>
  <c r="L46" i="34"/>
  <c r="L46" i="32"/>
  <c r="L46" i="30"/>
  <c r="L46" i="31"/>
  <c r="L46" i="39"/>
  <c r="L46" i="33"/>
  <c r="L46" i="36"/>
  <c r="L46" i="29"/>
  <c r="L46" i="38"/>
  <c r="L46" i="37"/>
  <c r="L45" i="32"/>
  <c r="L45" i="34"/>
  <c r="L45" i="36"/>
  <c r="L45" i="39"/>
  <c r="L45" i="38"/>
  <c r="L45" i="33"/>
  <c r="L45" i="30"/>
  <c r="L45" i="37"/>
  <c r="L45" i="29"/>
  <c r="L45" i="31"/>
  <c r="J45" i="32"/>
  <c r="J45" i="31"/>
  <c r="J45" i="38"/>
  <c r="N45" i="38" s="1"/>
  <c r="J45" i="36"/>
  <c r="J45" i="30"/>
  <c r="N45" i="30" s="1"/>
  <c r="J45" i="33"/>
  <c r="J45" i="37"/>
  <c r="J45" i="39"/>
  <c r="J45" i="29"/>
  <c r="J45" i="34"/>
  <c r="J44" i="36"/>
  <c r="J44" i="34"/>
  <c r="J44" i="33"/>
  <c r="J44" i="37"/>
  <c r="J44" i="31"/>
  <c r="J44" i="29"/>
  <c r="J44" i="30"/>
  <c r="J44" i="39"/>
  <c r="J44" i="32"/>
  <c r="J44" i="38"/>
  <c r="L44" i="34"/>
  <c r="L44" i="33"/>
  <c r="L44" i="38"/>
  <c r="L44" i="37"/>
  <c r="L44" i="31"/>
  <c r="L44" i="36"/>
  <c r="L44" i="29"/>
  <c r="L44" i="39"/>
  <c r="L44" i="30"/>
  <c r="L44" i="32"/>
  <c r="J43" i="36"/>
  <c r="J43" i="38"/>
  <c r="J43" i="33"/>
  <c r="J43" i="34"/>
  <c r="J43" i="37"/>
  <c r="J43" i="39"/>
  <c r="J43" i="31"/>
  <c r="J43" i="29"/>
  <c r="J43" i="30"/>
  <c r="J43" i="32"/>
  <c r="L43" i="34"/>
  <c r="L43" i="38"/>
  <c r="L43" i="31"/>
  <c r="L43" i="37"/>
  <c r="L43" i="29"/>
  <c r="L43" i="30"/>
  <c r="L43" i="36"/>
  <c r="L43" i="33"/>
  <c r="L43" i="32"/>
  <c r="L43" i="39"/>
  <c r="L40" i="32"/>
  <c r="L40" i="30"/>
  <c r="L40" i="33"/>
  <c r="L40" i="38"/>
  <c r="L40" i="37"/>
  <c r="L40" i="39"/>
  <c r="L40" i="29"/>
  <c r="L40" i="36"/>
  <c r="L40" i="34"/>
  <c r="L40" i="31"/>
  <c r="J40" i="32"/>
  <c r="J40" i="38"/>
  <c r="N40" i="38" s="1"/>
  <c r="J40" i="39"/>
  <c r="J40" i="37"/>
  <c r="N40" i="37" s="1"/>
  <c r="J40" i="29"/>
  <c r="J40" i="34"/>
  <c r="J40" i="31"/>
  <c r="J40" i="30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J39" i="37"/>
  <c r="J39" i="32"/>
  <c r="N39" i="32" s="1"/>
  <c r="J39" i="38"/>
  <c r="J39" i="30"/>
  <c r="J39" i="34"/>
  <c r="J39" i="39"/>
  <c r="N39" i="39" s="1"/>
  <c r="J39" i="29"/>
  <c r="J39" i="31"/>
  <c r="J39" i="36"/>
  <c r="J38" i="37"/>
  <c r="J38" i="32"/>
  <c r="J38" i="38"/>
  <c r="J38" i="33"/>
  <c r="J38" i="30"/>
  <c r="J38" i="29"/>
  <c r="J38" i="39"/>
  <c r="J38" i="34"/>
  <c r="J38" i="36"/>
  <c r="J38" i="3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J37" i="30"/>
  <c r="J37" i="37"/>
  <c r="J37" i="31"/>
  <c r="J37" i="32"/>
  <c r="J37" i="38"/>
  <c r="J37" i="39"/>
  <c r="J37" i="34"/>
  <c r="J37" i="29"/>
  <c r="J37" i="33"/>
  <c r="L36" i="33"/>
  <c r="L36" i="32"/>
  <c r="L36" i="38"/>
  <c r="L36" i="37"/>
  <c r="L36" i="31"/>
  <c r="L36" i="34"/>
  <c r="L36" i="30"/>
  <c r="L36" i="36"/>
  <c r="L36" i="39"/>
  <c r="L36" i="29"/>
  <c r="J36" i="32"/>
  <c r="J36" i="38"/>
  <c r="J36" i="39"/>
  <c r="J36" i="31"/>
  <c r="N36" i="31" s="1"/>
  <c r="J36" i="36"/>
  <c r="J36" i="37"/>
  <c r="J36" i="30"/>
  <c r="J36" i="33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J35" i="30"/>
  <c r="J35" i="38"/>
  <c r="J35" i="29"/>
  <c r="J35" i="36"/>
  <c r="J35" i="39"/>
  <c r="J35" i="34"/>
  <c r="J35" i="31"/>
  <c r="J34" i="33"/>
  <c r="J34" i="37"/>
  <c r="J34" i="38"/>
  <c r="J34" i="32"/>
  <c r="J34" i="36"/>
  <c r="J34" i="30"/>
  <c r="J34" i="29"/>
  <c r="J34" i="3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J33" i="31"/>
  <c r="J33" i="29"/>
  <c r="J33" i="39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J32" i="39"/>
  <c r="J32" i="33"/>
  <c r="J32" i="29"/>
  <c r="J32" i="37"/>
  <c r="J32" i="30"/>
  <c r="J32" i="36"/>
  <c r="J32" i="34"/>
  <c r="J32" i="3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J31" i="39"/>
  <c r="J31" i="30"/>
  <c r="J31" i="31"/>
  <c r="J31" i="34"/>
  <c r="J31" i="29"/>
  <c r="J30" i="31"/>
  <c r="J30" i="37"/>
  <c r="J30" i="38"/>
  <c r="J30" i="33"/>
  <c r="J30" i="32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J14" i="31"/>
  <c r="J14" i="33"/>
  <c r="J14" i="38"/>
  <c r="J14" i="34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J13" i="33"/>
  <c r="N13" i="33" s="1"/>
  <c r="J13" i="30"/>
  <c r="J13" i="38"/>
  <c r="J13" i="34"/>
  <c r="N13" i="34" s="1"/>
  <c r="J13" i="36"/>
  <c r="N13" i="36" s="1"/>
  <c r="J13" i="31"/>
  <c r="J13" i="37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N24" i="4" s="1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L59" i="9"/>
  <c r="L31" i="4"/>
  <c r="L34" i="4"/>
  <c r="L37" i="4"/>
  <c r="L40" i="4"/>
  <c r="J46" i="4"/>
  <c r="J54" i="4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J33" i="4"/>
  <c r="J36" i="4"/>
  <c r="J39" i="4"/>
  <c r="J45" i="4"/>
  <c r="J53" i="4"/>
  <c r="J60" i="4"/>
  <c r="L63" i="4"/>
  <c r="L14" i="6"/>
  <c r="L18" i="6"/>
  <c r="L21" i="6"/>
  <c r="L24" i="6"/>
  <c r="L27" i="6"/>
  <c r="J31" i="6"/>
  <c r="J34" i="6"/>
  <c r="J37" i="6"/>
  <c r="J40" i="6"/>
  <c r="J45" i="6"/>
  <c r="J48" i="6"/>
  <c r="J53" i="6"/>
  <c r="J60" i="6"/>
  <c r="L63" i="6"/>
  <c r="L4" i="9"/>
  <c r="L10" i="9"/>
  <c r="J14" i="9"/>
  <c r="J18" i="9"/>
  <c r="J21" i="9"/>
  <c r="N21" i="9" s="1"/>
  <c r="J24" i="9"/>
  <c r="J27" i="9"/>
  <c r="N27" i="9" s="1"/>
  <c r="L29" i="9"/>
  <c r="L32" i="9"/>
  <c r="L35" i="9"/>
  <c r="L38" i="9"/>
  <c r="L43" i="9"/>
  <c r="L46" i="9"/>
  <c r="L49" i="9"/>
  <c r="J54" i="9"/>
  <c r="J12" i="6"/>
  <c r="L12" i="9"/>
  <c r="J12" i="9"/>
  <c r="J12" i="4"/>
  <c r="L12" i="6"/>
  <c r="L12" i="4"/>
  <c r="L10" i="6"/>
  <c r="J10" i="9"/>
  <c r="J10" i="4"/>
  <c r="L10" i="4"/>
  <c r="J10" i="6"/>
  <c r="J11" i="6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J4" i="6"/>
  <c r="J4" i="4"/>
  <c r="L4" i="6"/>
  <c r="L3" i="9"/>
  <c r="J3" i="4"/>
  <c r="L3" i="4"/>
  <c r="N63" i="32" l="1"/>
  <c r="O63" i="32" s="1"/>
  <c r="N63" i="37"/>
  <c r="O63" i="37" s="1"/>
  <c r="N63" i="30"/>
  <c r="O63" i="30" s="1"/>
  <c r="N63" i="34"/>
  <c r="O63" i="34" s="1"/>
  <c r="N63" i="36"/>
  <c r="O63" i="36" s="1"/>
  <c r="N63" i="33"/>
  <c r="O63" i="33" s="1"/>
  <c r="N63" i="29"/>
  <c r="O63" i="29" s="1"/>
  <c r="N63" i="39"/>
  <c r="O63" i="39" s="1"/>
  <c r="N63" i="31"/>
  <c r="O63" i="31" s="1"/>
  <c r="J10" i="2" s="1"/>
  <c r="C10" i="2" s="1"/>
  <c r="N60" i="31"/>
  <c r="N60" i="9"/>
  <c r="N59" i="29"/>
  <c r="N60" i="34"/>
  <c r="O60" i="34" s="1"/>
  <c r="N60" i="33"/>
  <c r="N60" i="37"/>
  <c r="O60" i="29"/>
  <c r="N60" i="36"/>
  <c r="N60" i="32"/>
  <c r="N59" i="39"/>
  <c r="O60" i="39" s="1"/>
  <c r="N59" i="4"/>
  <c r="N59" i="30"/>
  <c r="O60" i="30" s="1"/>
  <c r="N59" i="32"/>
  <c r="N59" i="37"/>
  <c r="O60" i="37" s="1"/>
  <c r="N59" i="31"/>
  <c r="O60" i="31" s="1"/>
  <c r="N59" i="33"/>
  <c r="O60" i="33" s="1"/>
  <c r="N59" i="36"/>
  <c r="O60" i="36" s="1"/>
  <c r="N59" i="38"/>
  <c r="O60" i="38" s="1"/>
  <c r="N54" i="31"/>
  <c r="N54" i="9"/>
  <c r="N54" i="4"/>
  <c r="N54" i="30"/>
  <c r="N55" i="30"/>
  <c r="N56" i="9"/>
  <c r="N56" i="32"/>
  <c r="N56" i="33"/>
  <c r="N56" i="31"/>
  <c r="N56" i="34"/>
  <c r="N56" i="30"/>
  <c r="N56" i="38"/>
  <c r="N56" i="36"/>
  <c r="N54" i="38"/>
  <c r="N54" i="36"/>
  <c r="O56" i="31"/>
  <c r="N54" i="33"/>
  <c r="N55" i="36"/>
  <c r="N55" i="32"/>
  <c r="N55" i="37"/>
  <c r="N55" i="9"/>
  <c r="N55" i="34"/>
  <c r="N46" i="33"/>
  <c r="N12" i="31"/>
  <c r="N7" i="37"/>
  <c r="N10" i="33"/>
  <c r="N13" i="30"/>
  <c r="N16" i="30"/>
  <c r="N19" i="32"/>
  <c r="N37" i="34"/>
  <c r="N45" i="39"/>
  <c r="N49" i="33"/>
  <c r="N6" i="38"/>
  <c r="N7" i="32"/>
  <c r="N4" i="39"/>
  <c r="N5" i="29"/>
  <c r="N6" i="30"/>
  <c r="N7" i="30"/>
  <c r="N40" i="30"/>
  <c r="N50" i="36"/>
  <c r="N16" i="29"/>
  <c r="N17" i="32"/>
  <c r="N18" i="9"/>
  <c r="N10" i="34"/>
  <c r="N37" i="6"/>
  <c r="N47" i="38"/>
  <c r="N9" i="34"/>
  <c r="N7" i="29"/>
  <c r="N18" i="31"/>
  <c r="N4" i="38"/>
  <c r="N20" i="32"/>
  <c r="N3" i="33"/>
  <c r="N40" i="29"/>
  <c r="N19" i="31"/>
  <c r="N48" i="31"/>
  <c r="N4" i="29"/>
  <c r="N10" i="31"/>
  <c r="N33" i="30"/>
  <c r="N18" i="37"/>
  <c r="N24" i="9"/>
  <c r="N16" i="36"/>
  <c r="N14" i="34"/>
  <c r="N14" i="31"/>
  <c r="N44" i="29"/>
  <c r="N8" i="34"/>
  <c r="N12" i="30"/>
  <c r="N5" i="33"/>
  <c r="N9" i="29"/>
  <c r="N6" i="32"/>
  <c r="N11" i="34"/>
  <c r="N16" i="6"/>
  <c r="N17" i="29"/>
  <c r="N20" i="31"/>
  <c r="N22" i="4"/>
  <c r="N20" i="9"/>
  <c r="N30" i="32"/>
  <c r="N34" i="36"/>
  <c r="N47" i="29"/>
  <c r="N12" i="33"/>
  <c r="N12" i="38"/>
  <c r="N7" i="38"/>
  <c r="N5" i="39"/>
  <c r="N10" i="39"/>
  <c r="N4" i="34"/>
  <c r="N21" i="34"/>
  <c r="N12" i="34"/>
  <c r="N10" i="38"/>
  <c r="N35" i="36"/>
  <c r="N40" i="6"/>
  <c r="N16" i="4"/>
  <c r="N8" i="32"/>
  <c r="N12" i="9"/>
  <c r="N23" i="6"/>
  <c r="N14" i="37"/>
  <c r="N16" i="32"/>
  <c r="N29" i="39"/>
  <c r="N4" i="9"/>
  <c r="N19" i="33"/>
  <c r="N32" i="37"/>
  <c r="N37" i="36"/>
  <c r="N46" i="37"/>
  <c r="N47" i="36"/>
  <c r="N48" i="37"/>
  <c r="N49" i="29"/>
  <c r="N50" i="32"/>
  <c r="N4" i="33"/>
  <c r="N8" i="31"/>
  <c r="N8" i="30"/>
  <c r="N9" i="38"/>
  <c r="N9" i="37"/>
  <c r="N46" i="36"/>
  <c r="N11" i="39"/>
  <c r="N19" i="4"/>
  <c r="N4" i="32"/>
  <c r="N10" i="30"/>
  <c r="N9" i="36"/>
  <c r="N11" i="6"/>
  <c r="N26" i="6"/>
  <c r="N26" i="4"/>
  <c r="N13" i="37"/>
  <c r="N18" i="30"/>
  <c r="N19" i="36"/>
  <c r="N20" i="29"/>
  <c r="N20" i="34"/>
  <c r="N21" i="36"/>
  <c r="N31" i="33"/>
  <c r="N32" i="31"/>
  <c r="N32" i="32"/>
  <c r="N36" i="32"/>
  <c r="N23" i="4"/>
  <c r="N17" i="31"/>
  <c r="N19" i="30"/>
  <c r="N21" i="30"/>
  <c r="N8" i="39"/>
  <c r="N21" i="37"/>
  <c r="N30" i="31"/>
  <c r="N43" i="37"/>
  <c r="N5" i="34"/>
  <c r="N10" i="32"/>
  <c r="N21" i="38"/>
  <c r="N14" i="38"/>
  <c r="N18" i="32"/>
  <c r="N19" i="29"/>
  <c r="N20" i="37"/>
  <c r="N21" i="33"/>
  <c r="N44" i="31"/>
  <c r="N9" i="39"/>
  <c r="N3" i="37"/>
  <c r="N24" i="6"/>
  <c r="N21" i="6"/>
  <c r="N26" i="9"/>
  <c r="N18" i="6"/>
  <c r="N17" i="9"/>
  <c r="N21" i="4"/>
  <c r="N27" i="4"/>
  <c r="N13" i="32"/>
  <c r="N14" i="33"/>
  <c r="N16" i="37"/>
  <c r="N16" i="33"/>
  <c r="N17" i="30"/>
  <c r="N18" i="36"/>
  <c r="N19" i="37"/>
  <c r="N20" i="30"/>
  <c r="N21" i="32"/>
  <c r="N39" i="34"/>
  <c r="N50" i="29"/>
  <c r="N4" i="36"/>
  <c r="N8" i="33"/>
  <c r="N5" i="38"/>
  <c r="N11" i="29"/>
  <c r="N11" i="38"/>
  <c r="N3" i="34"/>
  <c r="N17" i="38"/>
  <c r="N40" i="32"/>
  <c r="N46" i="29"/>
  <c r="N49" i="37"/>
  <c r="N4" i="30"/>
  <c r="N8" i="36"/>
  <c r="N12" i="36"/>
  <c r="N9" i="32"/>
  <c r="N6" i="36"/>
  <c r="N10" i="36"/>
  <c r="N7" i="34"/>
  <c r="N11" i="33"/>
  <c r="N11" i="30"/>
  <c r="N3" i="36"/>
  <c r="N18" i="29"/>
  <c r="N20" i="33"/>
  <c r="N33" i="39"/>
  <c r="N35" i="30"/>
  <c r="N36" i="33"/>
  <c r="N38" i="31"/>
  <c r="N45" i="36"/>
  <c r="N49" i="31"/>
  <c r="N8" i="37"/>
  <c r="N12" i="32"/>
  <c r="N5" i="31"/>
  <c r="N6" i="29"/>
  <c r="N10" i="37"/>
  <c r="N11" i="31"/>
  <c r="N3" i="38"/>
  <c r="N25" i="4"/>
  <c r="N25" i="9"/>
  <c r="N22" i="9"/>
  <c r="N19" i="9"/>
  <c r="N23" i="9"/>
  <c r="N25" i="6"/>
  <c r="N20" i="4"/>
  <c r="N20" i="6"/>
  <c r="N18" i="4"/>
  <c r="N16" i="34"/>
  <c r="N17" i="33"/>
  <c r="N17" i="36"/>
  <c r="N19" i="38"/>
  <c r="N20" i="36"/>
  <c r="N35" i="33"/>
  <c r="N49" i="38"/>
  <c r="N5" i="37"/>
  <c r="N5" i="36"/>
  <c r="N9" i="33"/>
  <c r="N11" i="36"/>
  <c r="N7" i="39"/>
  <c r="N3" i="31"/>
  <c r="N16" i="9"/>
  <c r="N22" i="6"/>
  <c r="N17" i="4"/>
  <c r="N17" i="6"/>
  <c r="N16" i="31"/>
  <c r="N17" i="37"/>
  <c r="N18" i="33"/>
  <c r="N18" i="34"/>
  <c r="N19" i="34"/>
  <c r="N20" i="38"/>
  <c r="N21" i="29"/>
  <c r="N32" i="30"/>
  <c r="N34" i="31"/>
  <c r="N35" i="31"/>
  <c r="N36" i="37"/>
  <c r="N38" i="34"/>
  <c r="N39" i="36"/>
  <c r="N40" i="34"/>
  <c r="N44" i="39"/>
  <c r="N8" i="38"/>
  <c r="N12" i="37"/>
  <c r="N12" i="39"/>
  <c r="N5" i="32"/>
  <c r="N9" i="31"/>
  <c r="N11" i="32"/>
  <c r="N3" i="29"/>
  <c r="N45" i="4"/>
  <c r="N27" i="6"/>
  <c r="N19" i="6"/>
  <c r="N16" i="38"/>
  <c r="N17" i="34"/>
  <c r="N18" i="38"/>
  <c r="N21" i="31"/>
  <c r="N37" i="29"/>
  <c r="N39" i="33"/>
  <c r="N7" i="31"/>
  <c r="N11" i="37"/>
  <c r="N3" i="32"/>
  <c r="N3" i="30"/>
  <c r="N46" i="4"/>
  <c r="N50" i="33"/>
  <c r="N50" i="37"/>
  <c r="N50" i="34"/>
  <c r="N50" i="39"/>
  <c r="N50" i="31"/>
  <c r="N50" i="30"/>
  <c r="N50" i="38"/>
  <c r="N49" i="30"/>
  <c r="N49" i="39"/>
  <c r="N49" i="34"/>
  <c r="N49" i="36"/>
  <c r="N48" i="39"/>
  <c r="N48" i="30"/>
  <c r="N48" i="34"/>
  <c r="N48" i="29"/>
  <c r="N48" i="38"/>
  <c r="N48" i="32"/>
  <c r="N48" i="36"/>
  <c r="N48" i="33"/>
  <c r="N47" i="34"/>
  <c r="N47" i="31"/>
  <c r="N47" i="32"/>
  <c r="N47" i="39"/>
  <c r="N47" i="33"/>
  <c r="N47" i="30"/>
  <c r="N46" i="30"/>
  <c r="N46" i="39"/>
  <c r="N46" i="32"/>
  <c r="N46" i="38"/>
  <c r="N46" i="34"/>
  <c r="N46" i="31"/>
  <c r="N45" i="37"/>
  <c r="N45" i="6"/>
  <c r="N45" i="33"/>
  <c r="N45" i="34"/>
  <c r="N45" i="31"/>
  <c r="N45" i="29"/>
  <c r="N45" i="32"/>
  <c r="N44" i="30"/>
  <c r="N44" i="37"/>
  <c r="N44" i="33"/>
  <c r="N44" i="4"/>
  <c r="N44" i="38"/>
  <c r="N44" i="34"/>
  <c r="N44" i="32"/>
  <c r="N44" i="36"/>
  <c r="N43" i="33"/>
  <c r="N43" i="30"/>
  <c r="N43" i="36"/>
  <c r="N43" i="29"/>
  <c r="N43" i="31"/>
  <c r="N43" i="39"/>
  <c r="N43" i="34"/>
  <c r="N43" i="32"/>
  <c r="N43" i="38"/>
  <c r="N33" i="38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N14" i="30"/>
  <c r="N14" i="32"/>
  <c r="N12" i="6"/>
  <c r="N3" i="6"/>
  <c r="N14" i="4"/>
  <c r="N13" i="38"/>
  <c r="N14" i="39"/>
  <c r="N14" i="29"/>
  <c r="N13" i="39"/>
  <c r="N13" i="29"/>
  <c r="N13" i="3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N63" i="4"/>
  <c r="O63" i="4" s="1"/>
  <c r="N63" i="9"/>
  <c r="O63" i="9" s="1"/>
  <c r="N63" i="6"/>
  <c r="O63" i="6" s="1"/>
  <c r="N60" i="4"/>
  <c r="O60" i="4" s="1"/>
  <c r="N59" i="6"/>
  <c r="N59" i="9"/>
  <c r="O60" i="9" s="1"/>
  <c r="N55" i="4"/>
  <c r="N53" i="6"/>
  <c r="O56" i="6" s="1"/>
  <c r="H5" i="2" s="1"/>
  <c r="N53" i="9"/>
  <c r="O56" i="9" s="1"/>
  <c r="N50" i="4"/>
  <c r="N50" i="6"/>
  <c r="N50" i="9"/>
  <c r="N49" i="4"/>
  <c r="N48" i="6"/>
  <c r="N48" i="9"/>
  <c r="N48" i="4"/>
  <c r="N47" i="9"/>
  <c r="N46" i="6"/>
  <c r="N45" i="9"/>
  <c r="N44" i="6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O60" i="32" l="1"/>
  <c r="O56" i="33"/>
  <c r="O56" i="32"/>
  <c r="O56" i="30"/>
  <c r="O56" i="34"/>
  <c r="O56" i="36"/>
  <c r="O14" i="34"/>
  <c r="D14" i="2" s="1"/>
  <c r="O14" i="30"/>
  <c r="D8" i="2" s="1"/>
  <c r="O14" i="33"/>
  <c r="D12" i="2" s="1"/>
  <c r="O14" i="38"/>
  <c r="D11" i="2" s="1"/>
  <c r="O14" i="36"/>
  <c r="D15" i="2" s="1"/>
  <c r="O14" i="31"/>
  <c r="D10" i="2" s="1"/>
  <c r="O14" i="37"/>
  <c r="D9" i="2" s="1"/>
  <c r="G9" i="2"/>
  <c r="O14" i="32"/>
  <c r="D13" i="2" s="1"/>
  <c r="O40" i="34"/>
  <c r="F14" i="2" s="1"/>
  <c r="O14" i="29"/>
  <c r="D6" i="2" s="1"/>
  <c r="O14" i="39"/>
  <c r="D4" i="2" s="1"/>
  <c r="O50" i="30"/>
  <c r="G8" i="2" s="1"/>
  <c r="O50" i="36"/>
  <c r="G15" i="2" s="1"/>
  <c r="O50" i="39"/>
  <c r="G4" i="2" s="1"/>
  <c r="O50" i="31"/>
  <c r="G10" i="2" s="1"/>
  <c r="O50" i="33"/>
  <c r="G12" i="2" s="1"/>
  <c r="G6" i="2"/>
  <c r="O50" i="34"/>
  <c r="G14" i="2" s="1"/>
  <c r="G11" i="2"/>
  <c r="O50" i="32"/>
  <c r="G13" i="2" s="1"/>
  <c r="O40" i="32"/>
  <c r="F13" i="2" s="1"/>
  <c r="O40" i="36"/>
  <c r="F15" i="2" s="1"/>
  <c r="O40" i="33"/>
  <c r="F12" i="2" s="1"/>
  <c r="F11" i="2"/>
  <c r="O40" i="39"/>
  <c r="F4" i="2" s="1"/>
  <c r="O40" i="31"/>
  <c r="F10" i="2" s="1"/>
  <c r="F9" i="2"/>
  <c r="O40" i="29"/>
  <c r="F6" i="2" s="1"/>
  <c r="O40" i="30"/>
  <c r="F8" i="2" s="1"/>
  <c r="O27" i="36"/>
  <c r="E15" i="2" s="1"/>
  <c r="O27" i="32"/>
  <c r="E13" i="2" s="1"/>
  <c r="O27" i="30"/>
  <c r="E8" i="2" s="1"/>
  <c r="O60" i="6"/>
  <c r="O27" i="39"/>
  <c r="E4" i="2" s="1"/>
  <c r="O27" i="29"/>
  <c r="E6" i="2" s="1"/>
  <c r="E11" i="2"/>
  <c r="O27" i="33"/>
  <c r="E12" i="2" s="1"/>
  <c r="O27" i="31"/>
  <c r="E10" i="2" s="1"/>
  <c r="O27" i="34"/>
  <c r="E14" i="2" s="1"/>
  <c r="O27" i="37"/>
  <c r="E9" i="2" s="1"/>
  <c r="O56" i="4"/>
  <c r="O50" i="4"/>
  <c r="G3" i="2" s="1"/>
  <c r="O50" i="6"/>
  <c r="G5" i="2" s="1"/>
  <c r="O50" i="9"/>
  <c r="G7" i="2" s="1"/>
  <c r="O40" i="4"/>
  <c r="F3" i="2" s="1"/>
  <c r="O40" i="9"/>
  <c r="F7" i="2" s="1"/>
  <c r="O40" i="6"/>
  <c r="F5" i="2" s="1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</calcChain>
</file>

<file path=xl/sharedStrings.xml><?xml version="1.0" encoding="utf-8"?>
<sst xmlns="http://schemas.openxmlformats.org/spreadsheetml/2006/main" count="3171" uniqueCount="161">
  <si>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</si>
  <si>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</si>
  <si>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</si>
  <si>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</si>
  <si>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</si>
  <si>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</si>
  <si>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</si>
  <si>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</si>
  <si>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</si>
  <si>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</si>
  <si>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</si>
  <si>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</si>
  <si>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</si>
  <si>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</si>
  <si>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</si>
  <si>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</si>
  <si>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</si>
  <si>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</si>
  <si>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</si>
  <si>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</si>
  <si>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</si>
  <si>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</si>
  <si>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</si>
  <si>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</si>
  <si>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</si>
  <si>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</si>
  <si>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</si>
  <si>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</si>
  <si>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</si>
  <si>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</si>
  <si>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</si>
  <si>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</si>
  <si>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</si>
  <si>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</si>
  <si>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</si>
  <si>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</si>
  <si>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</si>
  <si>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</si>
  <si>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</si>
  <si>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</si>
  <si>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</si>
  <si>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</si>
  <si>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</si>
  <si>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</si>
  <si>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</si>
  <si>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</si>
  <si>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</si>
  <si>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</si>
  <si>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</si>
  <si>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</si>
  <si>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</si>
  <si>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</si>
  <si>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</si>
  <si>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</si>
  <si>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</si>
  <si>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</si>
  <si>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</si>
  <si>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</si>
  <si>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</si>
  <si>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</si>
  <si>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</si>
  <si>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</si>
  <si>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</si>
  <si>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</si>
  <si>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</si>
  <si>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</si>
  <si>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</si>
  <si>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</si>
  <si>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</si>
  <si>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</si>
  <si>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</si>
  <si>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</si>
  <si>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</si>
  <si>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</si>
  <si>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</si>
  <si>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</si>
  <si>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</si>
  <si>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</si>
  <si>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</si>
  <si>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</si>
  <si>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</si>
  <si>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</si>
  <si>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</si>
  <si>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</si>
  <si>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</si>
  <si>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</si>
  <si>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</si>
  <si>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</si>
  <si>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</si>
  <si>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</si>
  <si>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</si>
  <si>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</si>
  <si>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</si>
  <si>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</si>
  <si>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</si>
  <si>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</si>
  <si>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</si>
  <si>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</si>
  <si>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</si>
  <si>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</si>
  <si>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</si>
  <si>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</si>
  <si>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</si>
  <si>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</si>
  <si>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</si>
  <si>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</si>
  <si>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</si>
  <si>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</si>
  <si>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</si>
  <si>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</si>
  <si>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</si>
  <si>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</si>
  <si>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</si>
  <si>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</si>
  <si>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</si>
  <si>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</si>
  <si>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</si>
  <si>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</si>
  <si>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</si>
  <si>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</si>
  <si>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</si>
  <si>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</si>
  <si>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</si>
  <si>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</si>
  <si>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</si>
  <si>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</si>
  <si>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</si>
  <si>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</si>
  <si>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</si>
  <si>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</si>
  <si>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</si>
  <si>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</si>
  <si>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</si>
  <si>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</si>
  <si>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</si>
  <si>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</si>
  <si>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</si>
  <si>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</si>
  <si>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</si>
  <si>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</si>
  <si>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</si>
  <si>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</si>
  <si>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</si>
  <si>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</si>
  <si>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</si>
  <si>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</si>
  <si>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</si>
  <si>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</si>
  <si>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</si>
  <si>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</si>
  <si>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</si>
  <si>
    <t>MB:</t>
  </si>
  <si>
    <t>Points VF</t>
  </si>
  <si>
    <t>Points FM</t>
  </si>
  <si>
    <t>Points MB</t>
  </si>
  <si>
    <t>Bellingham</t>
  </si>
  <si>
    <t>Musiala</t>
  </si>
  <si>
    <t>Kane</t>
  </si>
  <si>
    <t>Total Bonus</t>
  </si>
  <si>
    <t>Mikautadze</t>
  </si>
  <si>
    <t>Gakpo, Kane, Mikautadze, Musiala, Olmo, Schrank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</si>
</sst>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54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ont="0" applyBorder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2" fillId="5" borderId="0" xfId="1" applyFont="1" applyFill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2" fillId="5" borderId="13" xfId="1" applyFont="1" applyFill="1" applyBorder="1" applyAlignment="1">
      <alignment horizontal="center" vertical="center"/>
    </xf>
    <xf numFmtId="0" fontId="2" fillId="5" borderId="18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5" borderId="7" xfId="1" applyFont="1" applyFill="1" applyBorder="1" applyAlignment="1">
      <alignment horizontal="center" vertical="center"/>
    </xf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</cellXfs>
  <cellStyles count="54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3 2" xfId="37" xr:uid="{A8FAED92-4A3D-4D4A-A670-4B4B65EAE48A}"/>
    <cellStyle name="cf14" xfId="13" xr:uid="{5CCF8665-E570-486E-8D50-B026BF589ED4}"/>
    <cellStyle name="cf14 2" xfId="38" xr:uid="{78FF3CF7-50C1-4ED6-9D3E-5A6467A0CBE2}"/>
    <cellStyle name="cf15" xfId="14" xr:uid="{572375B9-A71E-4940-B028-89F9DB102F02}"/>
    <cellStyle name="cf15 2" xfId="39" xr:uid="{159B1D7D-3DC7-40B2-9711-947F5FAEE458}"/>
    <cellStyle name="cf16" xfId="15" xr:uid="{3DCE27B2-C43C-4A93-81D1-6069D0BFCA19}"/>
    <cellStyle name="cf16 2" xfId="40" xr:uid="{8738F63B-A00C-4D16-87A2-34ECBFE1CF5E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29" xfId="42" xr:uid="{67C78553-2E21-498C-B788-A834D259F378}"/>
    <cellStyle name="cf3" xfId="17" xr:uid="{F1766AC7-CA5B-4D5E-898A-FED335FDAC01}"/>
    <cellStyle name="cf30" xfId="43" xr:uid="{20A7A8B9-700B-4CCF-B280-530D839509BC}"/>
    <cellStyle name="cf31" xfId="44" xr:uid="{D792659D-28C6-4DAB-BCA6-72619C0731B6}"/>
    <cellStyle name="cf32" xfId="45" xr:uid="{2387C995-7D5D-4A5A-8CFA-30E2C3F9FC08}"/>
    <cellStyle name="cf33" xfId="46" xr:uid="{D5C1C9A2-CEB3-47E0-AD79-21C593057A7A}"/>
    <cellStyle name="cf34" xfId="47" xr:uid="{0582B369-D0AB-4F95-946A-9A6CA405B1FE}"/>
    <cellStyle name="cf35" xfId="48" xr:uid="{B86A1F12-12F6-4FF8-87D4-B34E026B3994}"/>
    <cellStyle name="cf36" xfId="49" xr:uid="{EE716A16-CAE7-4019-BE16-1B811F1D4A0C}"/>
    <cellStyle name="cf37" xfId="50" xr:uid="{669486D8-0955-454F-BB19-A02DB24069C8}"/>
    <cellStyle name="cf38" xfId="51" xr:uid="{0A453417-1C7D-42E9-9745-C1EF209C3124}"/>
    <cellStyle name="cf39" xfId="52" xr:uid="{A550C280-D1AE-4E7C-988F-828F7A060F53}"/>
    <cellStyle name="cf4" xfId="18" xr:uid="{263DEE4B-8ADE-4F88-9BE1-C9EFB4FABCA4}"/>
    <cellStyle name="cf40" xfId="53" xr:uid="{D23B64AE-FD1B-4325-9C76-1854503DC82D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4 2" xfId="41" xr:uid="{5A3CC5B6-5AB3-4C1A-A600-63E6EBFDC9E8}"/>
    <cellStyle name="Normal 5" xfId="7" xr:uid="{236071A2-3ADA-4BDF-B195-A86731C08A8E}"/>
  </cellStyles>
  <dxfs count="654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  <sheetName val="Tie_Breaker_Regulation3"/>
      <sheetName val="Dummy_Table3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  <sheetData sheetId="13"/>
      <sheetData sheetId="14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1" customWidth="1"/>
    <col min="6" max="7" width="13.90625" style="51" bestFit="1" customWidth="1"/>
    <col min="8" max="8" width="8.7265625" style="51" customWidth="1"/>
    <col min="9" max="9" width="28.81640625" style="51" bestFit="1" customWidth="1"/>
    <col min="10" max="10" width="8.7265625" style="51" customWidth="1"/>
    <col min="11" max="16384" width="8.7265625" style="51"/>
  </cols>
  <sheetData>
    <row r="2" spans="1:7" x14ac:dyDescent="0.25">
      <c r="A2" s="105" t="s">
        <v>115</v>
      </c>
      <c r="B2" s="105"/>
      <c r="C2" s="105"/>
      <c r="D2" s="105"/>
      <c r="E2" s="105"/>
      <c r="F2" s="105"/>
    </row>
    <row r="3" spans="1:7" ht="13" x14ac:dyDescent="0.3">
      <c r="A3" s="51" t="s">
        <v>125</v>
      </c>
    </row>
    <row r="4" spans="1:7" x14ac:dyDescent="0.25">
      <c r="B4" s="51" t="s">
        <v>116</v>
      </c>
    </row>
    <row r="5" spans="1:7" x14ac:dyDescent="0.25">
      <c r="B5" s="51" t="s">
        <v>117</v>
      </c>
    </row>
    <row r="6" spans="1:7" x14ac:dyDescent="0.25">
      <c r="B6" s="51" t="s">
        <v>126</v>
      </c>
    </row>
    <row r="8" spans="1:7" ht="13" x14ac:dyDescent="0.3">
      <c r="A8" s="52" t="s">
        <v>118</v>
      </c>
    </row>
    <row r="9" spans="1:7" x14ac:dyDescent="0.25">
      <c r="B9" s="51" t="s">
        <v>121</v>
      </c>
      <c r="D9" s="51" t="s">
        <v>120</v>
      </c>
    </row>
    <row r="10" spans="1:7" x14ac:dyDescent="0.25">
      <c r="B10" s="51" t="s">
        <v>119</v>
      </c>
      <c r="D10" s="51">
        <v>1</v>
      </c>
    </row>
    <row r="11" spans="1:7" x14ac:dyDescent="0.25">
      <c r="B11" s="51" t="s">
        <v>122</v>
      </c>
      <c r="D11" s="51">
        <v>2</v>
      </c>
    </row>
    <row r="12" spans="1:7" x14ac:dyDescent="0.25">
      <c r="B12" s="51" t="s">
        <v>65</v>
      </c>
      <c r="D12" s="51">
        <v>3</v>
      </c>
    </row>
    <row r="13" spans="1:7" x14ac:dyDescent="0.25">
      <c r="B13" s="51" t="s">
        <v>123</v>
      </c>
      <c r="D13" s="51">
        <v>5</v>
      </c>
    </row>
    <row r="14" spans="1:7" x14ac:dyDescent="0.25">
      <c r="B14" s="51" t="s">
        <v>13</v>
      </c>
      <c r="D14" s="51">
        <v>6</v>
      </c>
    </row>
    <row r="16" spans="1:7" ht="13" x14ac:dyDescent="0.3">
      <c r="A16" s="106" t="s">
        <v>127</v>
      </c>
      <c r="B16" s="106"/>
      <c r="C16" s="106"/>
      <c r="D16" s="106"/>
      <c r="E16" s="106"/>
      <c r="F16" s="106"/>
      <c r="G16" s="106"/>
    </row>
    <row r="18" spans="1:10" ht="13" x14ac:dyDescent="0.3">
      <c r="A18" s="52" t="s">
        <v>146</v>
      </c>
    </row>
    <row r="19" spans="1:10" x14ac:dyDescent="0.25">
      <c r="B19" s="51" t="s">
        <v>147</v>
      </c>
      <c r="C19" s="51" t="s">
        <v>129</v>
      </c>
    </row>
    <row r="20" spans="1:10" x14ac:dyDescent="0.25">
      <c r="B20" s="51" t="s">
        <v>148</v>
      </c>
      <c r="C20" s="51" t="s">
        <v>149</v>
      </c>
    </row>
    <row r="21" spans="1:10" x14ac:dyDescent="0.25">
      <c r="B21" s="95" t="s">
        <v>128</v>
      </c>
      <c r="C21" s="51" t="s">
        <v>150</v>
      </c>
    </row>
    <row r="22" spans="1:10" ht="13" thickBot="1" x14ac:dyDescent="0.3">
      <c r="B22" s="53" t="s">
        <v>130</v>
      </c>
    </row>
    <row r="23" spans="1:10" ht="15" thickBot="1" x14ac:dyDescent="0.3">
      <c r="A23" s="107" t="s">
        <v>124</v>
      </c>
      <c r="B23" s="107"/>
      <c r="C23" s="107"/>
      <c r="D23" s="107"/>
      <c r="E23" s="107"/>
      <c r="F23" s="107"/>
      <c r="G23" s="107"/>
      <c r="H23" s="107"/>
      <c r="I23" s="107"/>
      <c r="J23" s="107"/>
    </row>
    <row r="24" spans="1:10" ht="14.5" x14ac:dyDescent="0.25">
      <c r="A24" s="108" t="s">
        <v>131</v>
      </c>
      <c r="B24" s="108"/>
      <c r="C24" s="108"/>
      <c r="D24" s="108"/>
      <c r="E24" s="108"/>
      <c r="F24" s="108"/>
      <c r="G24" s="108"/>
      <c r="H24" s="108"/>
      <c r="I24" s="54"/>
      <c r="J24" s="55"/>
    </row>
    <row r="25" spans="1:10" ht="14.5" x14ac:dyDescent="0.25">
      <c r="A25" s="56" t="s">
        <v>107</v>
      </c>
      <c r="B25" s="56" t="s">
        <v>108</v>
      </c>
      <c r="C25" s="57" t="s">
        <v>109</v>
      </c>
      <c r="D25" s="58" t="s">
        <v>110</v>
      </c>
      <c r="E25" s="56" t="s">
        <v>111</v>
      </c>
      <c r="F25" s="59">
        <v>0</v>
      </c>
      <c r="G25" s="59">
        <v>2</v>
      </c>
      <c r="H25" s="56" t="s">
        <v>112</v>
      </c>
      <c r="I25" s="60"/>
      <c r="J25" s="60"/>
    </row>
    <row r="26" spans="1:10" ht="14.5" x14ac:dyDescent="0.25">
      <c r="A26" s="56" t="s">
        <v>107</v>
      </c>
      <c r="B26" s="56" t="s">
        <v>108</v>
      </c>
      <c r="C26" s="57" t="s">
        <v>109</v>
      </c>
      <c r="D26" s="58" t="s">
        <v>110</v>
      </c>
      <c r="E26" s="56" t="s">
        <v>113</v>
      </c>
      <c r="F26" s="59">
        <v>1</v>
      </c>
      <c r="G26" s="59">
        <v>1</v>
      </c>
      <c r="H26" s="56" t="s">
        <v>114</v>
      </c>
      <c r="I26" s="61"/>
      <c r="J26" s="60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35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2</v>
      </c>
      <c r="G3" s="84">
        <v>1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0</v>
      </c>
      <c r="G4" s="84">
        <v>2</v>
      </c>
      <c r="H4" s="84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1</v>
      </c>
      <c r="G5" s="84">
        <v>1</v>
      </c>
      <c r="H5" s="84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2</v>
      </c>
      <c r="G6" s="84">
        <v>0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1</v>
      </c>
      <c r="G7" s="84">
        <v>2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0</v>
      </c>
      <c r="G8" s="84">
        <v>1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1</v>
      </c>
      <c r="G9" s="84">
        <v>1</v>
      </c>
      <c r="H9" s="84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2</v>
      </c>
      <c r="H10" s="84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3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2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4</v>
      </c>
      <c r="G13" s="84">
        <v>1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1</v>
      </c>
      <c r="G14" s="84">
        <v>1</v>
      </c>
      <c r="H14" s="84" t="s">
        <v>96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1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3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2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2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2</v>
      </c>
      <c r="G20" s="84">
        <v>2</v>
      </c>
      <c r="H20" s="84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0</v>
      </c>
      <c r="G21" s="84">
        <v>0</v>
      </c>
      <c r="H21" s="84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1</v>
      </c>
      <c r="G22" s="83">
        <v>1</v>
      </c>
      <c r="H22" s="83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0</v>
      </c>
      <c r="H23" s="84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2</v>
      </c>
      <c r="G24" s="88">
        <v>0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3</v>
      </c>
      <c r="G25" s="84">
        <v>0</v>
      </c>
      <c r="H25" s="84" t="s">
        <v>96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0</v>
      </c>
      <c r="G26" s="84">
        <v>0</v>
      </c>
      <c r="H26" s="8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2</v>
      </c>
      <c r="G27" s="84">
        <v>1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0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1</v>
      </c>
      <c r="G30" s="84">
        <v>2</v>
      </c>
      <c r="H30" s="84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1</v>
      </c>
      <c r="H31" s="84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1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2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1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1</v>
      </c>
      <c r="G35" s="84">
        <v>0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2</v>
      </c>
      <c r="H36" s="84" t="s">
        <v>94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0</v>
      </c>
      <c r="G37" s="84">
        <v>2</v>
      </c>
      <c r="H37" s="84" t="s">
        <v>95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1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3</v>
      </c>
      <c r="G39" s="84">
        <v>2</v>
      </c>
      <c r="H39" s="84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3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IF(AND(FR!F43=MAIN!F43,FR!G43=MAIN!G43),1,0)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3</v>
      </c>
      <c r="G44" s="84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IF(AND(FR!F44=MAIN!F44,FR!G44=MAIN!G44),1,0)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2</v>
      </c>
      <c r="G45" s="84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5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3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3</v>
      </c>
      <c r="L46" s="34">
        <f>IF(K46=MAIN!J46,1,0)</f>
        <v>1</v>
      </c>
      <c r="M46" s="34">
        <f>IF(AND(FR!F46=MAIN!F46,FR!G46=MAIN!G46),1,0)</f>
        <v>0</v>
      </c>
      <c r="N46" s="31">
        <f>IF(ISBLANK(MAIN!F46),0,J46+L46+M46)</f>
        <v>4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2</v>
      </c>
      <c r="G47" s="8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IF(AND(FR!F47=MAIN!F47,FR!G47=MAIN!G47),1,0)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1</v>
      </c>
      <c r="G48" s="84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IF(AND(FR!F48=MAIN!F48,FR!G48=MAIN!G48),1,0)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1</v>
      </c>
      <c r="G49" s="84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IF(AND(FR!F49=MAIN!F49,FR!G49=MAIN!G49),1,0)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3</v>
      </c>
      <c r="G50" s="84">
        <v>2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IF(AND(FR!F50=MAIN!F50,FR!G50=MAIN!G50),1,0)</f>
        <v>0</v>
      </c>
      <c r="N50" s="31">
        <f>IF(ISBLANK(MAIN!F50),0,J50+L50+M50)</f>
        <v>0</v>
      </c>
      <c r="O50" s="35">
        <f>SUM(N43:N50)*2</f>
        <v>40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2</v>
      </c>
      <c r="G53" s="84">
        <v>2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IF(AND(FR!F53=MAIN!F53,FR!G53=MAIN!G53),1,0)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2</v>
      </c>
      <c r="G54" s="84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IF(AND(FR!F54=MAIN!F54,FR!G54=MAIN!G54),1,0)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0</v>
      </c>
      <c r="G55" s="83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-2</v>
      </c>
      <c r="L55" s="34">
        <f>IF(K55=MAIN!J55,1,0)</f>
        <v>0</v>
      </c>
      <c r="M55" s="34">
        <f>IF(AND(FR!F55=MAIN!F53,FR!G55=MAIN!G53),1,0)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3</v>
      </c>
      <c r="G56" s="84">
        <v>1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IF(AND(FR!F56=MAIN!F56,FR!G56=MAIN!G56),1,0)</f>
        <v>0</v>
      </c>
      <c r="N56" s="31">
        <f>IF(ISBLANK(MAIN!F56),0,J56+L56+M56)</f>
        <v>3</v>
      </c>
      <c r="O56" s="35">
        <f>SUM(N53:N56)*3</f>
        <v>9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2</v>
      </c>
      <c r="G59" s="84">
        <v>3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IF(AND(FR!F59=MAIN!F59,FR!G59=MAIN!G59),1,0)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2</v>
      </c>
      <c r="H60" s="16" t="s">
        <v>26</v>
      </c>
      <c r="I60" s="32">
        <f t="shared" si="10"/>
        <v>3</v>
      </c>
      <c r="J60" s="32">
        <f>IF(I60=MAIN!I60,3,0)</f>
        <v>0</v>
      </c>
      <c r="K60" s="33">
        <f t="shared" si="11"/>
        <v>-1</v>
      </c>
      <c r="L60" s="34">
        <f>IF(K60=MAIN!J60,1,0)</f>
        <v>0</v>
      </c>
      <c r="M60" s="34">
        <f>IF(AND(FR!F60=MAIN!F60,FR!G60=MAIN!G60),1,0)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3</v>
      </c>
      <c r="G63" s="16">
        <v>1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2</v>
      </c>
      <c r="L63" s="34">
        <f>IF(K63=MAIN!J63,1,0)</f>
        <v>0</v>
      </c>
      <c r="M63" s="34">
        <f>IF(AND(FR!F63=MAIN!F63,FR!G63=MAIN!G63),1,0)</f>
        <v>0</v>
      </c>
      <c r="N63" s="31">
        <f>IF(ISBLANK(MAIN!F63),0,J63+L63+M63)</f>
        <v>3</v>
      </c>
      <c r="O63" s="35">
        <f>SUM(N63)*6</f>
        <v>18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44">
      <formula>#REF!&gt;$G43</formula>
    </cfRule>
    <cfRule type="expression" dxfId="424" priority="43">
      <formula>#REF!&lt;$G43</formula>
    </cfRule>
    <cfRule type="expression" dxfId="423" priority="42">
      <formula>#REF!&lt;#REF!</formula>
    </cfRule>
    <cfRule type="expression" dxfId="422" priority="41">
      <formula>#REF!&gt;#REF!</formula>
    </cfRule>
  </conditionalFormatting>
  <conditionalFormatting sqref="E53:E56">
    <cfRule type="expression" dxfId="421" priority="6">
      <formula>#REF!&lt;#REF!</formula>
    </cfRule>
    <cfRule type="expression" dxfId="420" priority="5">
      <formula>#REF!&gt;#REF!</formula>
    </cfRule>
    <cfRule type="expression" dxfId="419" priority="7">
      <formula>#REF!&lt;$G53</formula>
    </cfRule>
    <cfRule type="expression" dxfId="418" priority="8">
      <formula>#REF!&gt;$G53</formula>
    </cfRule>
  </conditionalFormatting>
  <conditionalFormatting sqref="E59:E60">
    <cfRule type="expression" dxfId="417" priority="36">
      <formula>#REF!&gt;$G59</formula>
    </cfRule>
    <cfRule type="expression" dxfId="416" priority="33">
      <formula>#REF!&gt;#REF!</formula>
    </cfRule>
    <cfRule type="expression" dxfId="415" priority="34">
      <formula>#REF!&lt;#REF!</formula>
    </cfRule>
    <cfRule type="expression" dxfId="414" priority="35">
      <formula>#REF!&lt;$G59</formula>
    </cfRule>
  </conditionalFormatting>
  <conditionalFormatting sqref="E63">
    <cfRule type="expression" dxfId="413" priority="25">
      <formula>#REF!&gt;#REF!</formula>
    </cfRule>
    <cfRule type="expression" dxfId="412" priority="26">
      <formula>#REF!&lt;#REF!</formula>
    </cfRule>
    <cfRule type="expression" dxfId="411" priority="27">
      <formula>#REF!&lt;$G63</formula>
    </cfRule>
    <cfRule type="expression" dxfId="410" priority="28">
      <formula>#REF!&gt;$G63</formula>
    </cfRule>
  </conditionalFormatting>
  <conditionalFormatting sqref="E16:G21 E23:G27">
    <cfRule type="expression" dxfId="407" priority="49">
      <formula>#REF!&lt;$G16</formula>
    </cfRule>
    <cfRule type="expression" dxfId="406" priority="50">
      <formula>#REF!&gt;$G16</formula>
    </cfRule>
  </conditionalFormatting>
  <conditionalFormatting sqref="H16:H21 H23:H27">
    <cfRule type="expression" dxfId="403" priority="51">
      <formula>#REF!&gt;$G16</formula>
    </cfRule>
    <cfRule type="expression" dxfId="402" priority="52">
      <formula>#REF!&lt;$G16</formula>
    </cfRule>
  </conditionalFormatting>
  <conditionalFormatting sqref="H43:H50">
    <cfRule type="expression" dxfId="401" priority="45">
      <formula>#REF!&lt;#REF!</formula>
    </cfRule>
    <cfRule type="expression" dxfId="400" priority="47">
      <formula>#REF!&gt;$G43</formula>
    </cfRule>
    <cfRule type="expression" dxfId="399" priority="48">
      <formula>#REF!&lt;$G43</formula>
    </cfRule>
    <cfRule type="expression" dxfId="398" priority="46">
      <formula>#REF!&gt;#REF!</formula>
    </cfRule>
  </conditionalFormatting>
  <conditionalFormatting sqref="H53:H54 H56">
    <cfRule type="expression" dxfId="397" priority="10">
      <formula>#REF!&gt;#REF!</formula>
    </cfRule>
    <cfRule type="expression" dxfId="396" priority="12">
      <formula>#REF!&lt;$G53</formula>
    </cfRule>
    <cfRule type="expression" dxfId="395" priority="11">
      <formula>#REF!&gt;$G53</formula>
    </cfRule>
    <cfRule type="expression" dxfId="394" priority="9">
      <formula>#REF!&lt;#REF!</formula>
    </cfRule>
  </conditionalFormatting>
  <conditionalFormatting sqref="H55">
    <cfRule type="expression" dxfId="393" priority="3">
      <formula>#REF!&lt;$G55</formula>
    </cfRule>
    <cfRule type="expression" dxfId="392" priority="2">
      <formula>#REF!&lt;#REF!</formula>
    </cfRule>
    <cfRule type="expression" dxfId="391" priority="1">
      <formula>#REF!&gt;#REF!</formula>
    </cfRule>
    <cfRule type="expression" dxfId="390" priority="4">
      <formula>#REF!&gt;$G55</formula>
    </cfRule>
  </conditionalFormatting>
  <conditionalFormatting sqref="H59:H60">
    <cfRule type="expression" dxfId="389" priority="37">
      <formula>#REF!&lt;#REF!</formula>
    </cfRule>
    <cfRule type="expression" dxfId="388" priority="38">
      <formula>#REF!&gt;#REF!</formula>
    </cfRule>
    <cfRule type="expression" dxfId="387" priority="39">
      <formula>#REF!&gt;$G59</formula>
    </cfRule>
    <cfRule type="expression" dxfId="386" priority="40">
      <formula>#REF!&lt;$G59</formula>
    </cfRule>
  </conditionalFormatting>
  <conditionalFormatting sqref="H63">
    <cfRule type="expression" dxfId="385" priority="32">
      <formula>#REF!&lt;$G63</formula>
    </cfRule>
    <cfRule type="expression" dxfId="384" priority="30">
      <formula>#REF!&gt;#REF!</formula>
    </cfRule>
    <cfRule type="expression" dxfId="383" priority="31">
      <formula>#REF!&gt;$G63</formula>
    </cfRule>
    <cfRule type="expression" dxfId="38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71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43" zoomScale="85" zoomScaleNormal="85" workbookViewId="0">
      <selection activeCell="A62" sqref="A62:H6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3</v>
      </c>
      <c r="G3" s="84">
        <v>1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0</v>
      </c>
      <c r="G4" s="84">
        <v>2</v>
      </c>
      <c r="H4" s="84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3</v>
      </c>
      <c r="G5" s="84">
        <v>0</v>
      </c>
      <c r="H5" s="84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4</v>
      </c>
      <c r="G6" s="84">
        <v>1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2</v>
      </c>
      <c r="G7" s="84">
        <v>2</v>
      </c>
      <c r="H7" s="84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0</v>
      </c>
      <c r="G8" s="84">
        <v>1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1</v>
      </c>
      <c r="G9" s="84">
        <v>2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1</v>
      </c>
      <c r="G10" s="84">
        <v>1</v>
      </c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1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3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2</v>
      </c>
      <c r="G14" s="84">
        <v>0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92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91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93</v>
      </c>
      <c r="F19" s="16"/>
      <c r="G19" s="16"/>
      <c r="H19" s="16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97</v>
      </c>
      <c r="F25" s="16"/>
      <c r="G25" s="16"/>
      <c r="H25" s="16" t="s">
        <v>96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95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IF(AND(LS!F43=MAIN!F43,LS!G43=MAIN!G43),1,0)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IF(AND(LS!F44=MAIN!F44,LS!G44=MAIN!G44),1,0)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IF(AND(LS!F45=MAIN!F45,LS!G45=MAIN!G45),1,0)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97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IF(AND(LS!F46=MAIN!F46,LS!G46=MAIN!G46),1,0)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IF(AND(LS!F47=MAIN!F47,LS!G47=MAIN!G47),1,0)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93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IF(AND(LS!F49=MAIN!F49,LS!G49=MAIN!G49),1,0)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IF(AND(LS!F50=MAIN!F50,LS!G50=MAIN!G50),1,0)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IF(AND(LS!F53=MAIN!F53,LS!G53=MAIN!G53),1,0)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IF(AND(LS!F55=MAIN!F53,LS!G55=MAIN!G53),1,0)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IF(AND(LS!F56=MAIN!F56,LS!G56=MAIN!G56),1,0)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/>
      <c r="G59" s="16"/>
      <c r="H59" s="16" t="s">
        <v>20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IF(AND(LS!F59=MAIN!F59,LS!G59=MAIN!G59),1,0)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/>
      <c r="G60" s="16"/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IF(AND(LS!F60=MAIN!F60,LS!G60=MAIN!G60),1,0)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/>
      <c r="G63" s="16"/>
      <c r="H63" s="16" t="s">
        <v>23</v>
      </c>
      <c r="I63" s="32">
        <f t="shared" ref="I63" si="12">IF(F63&gt;G63,1,IF(F63=G63,2,3))</f>
        <v>2</v>
      </c>
      <c r="J63" s="32">
        <f>IF(I63=MAIN!I63,3,0)</f>
        <v>0</v>
      </c>
      <c r="K63" s="33">
        <f t="shared" ref="K63" si="13">F63-G63</f>
        <v>0</v>
      </c>
      <c r="L63" s="34">
        <f>IF(K63=MAIN!J63,1,0)</f>
        <v>0</v>
      </c>
      <c r="M63" s="34">
        <f>IF(AND(LS!F63=MAIN!F63,LS!G63=MAIN!G63),1,0)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44">
      <formula>#REF!&gt;$G43</formula>
    </cfRule>
    <cfRule type="expression" dxfId="380" priority="43">
      <formula>#REF!&lt;$G43</formula>
    </cfRule>
    <cfRule type="expression" dxfId="379" priority="42">
      <formula>#REF!&lt;#REF!</formula>
    </cfRule>
    <cfRule type="expression" dxfId="378" priority="41">
      <formula>#REF!&gt;#REF!</formula>
    </cfRule>
  </conditionalFormatting>
  <conditionalFormatting sqref="E53:E56">
    <cfRule type="expression" dxfId="377" priority="6">
      <formula>#REF!&lt;#REF!</formula>
    </cfRule>
    <cfRule type="expression" dxfId="376" priority="5">
      <formula>#REF!&gt;#REF!</formula>
    </cfRule>
    <cfRule type="expression" dxfId="375" priority="7">
      <formula>#REF!&lt;$G53</formula>
    </cfRule>
    <cfRule type="expression" dxfId="374" priority="8">
      <formula>#REF!&gt;$G53</formula>
    </cfRule>
  </conditionalFormatting>
  <conditionalFormatting sqref="E59:E60">
    <cfRule type="expression" dxfId="373" priority="36">
      <formula>#REF!&gt;$G59</formula>
    </cfRule>
    <cfRule type="expression" dxfId="372" priority="33">
      <formula>#REF!&gt;#REF!</formula>
    </cfRule>
    <cfRule type="expression" dxfId="371" priority="34">
      <formula>#REF!&lt;#REF!</formula>
    </cfRule>
    <cfRule type="expression" dxfId="370" priority="35">
      <formula>#REF!&lt;$G59</formula>
    </cfRule>
  </conditionalFormatting>
  <conditionalFormatting sqref="E63">
    <cfRule type="expression" dxfId="369" priority="25">
      <formula>#REF!&gt;#REF!</formula>
    </cfRule>
    <cfRule type="expression" dxfId="368" priority="26">
      <formula>#REF!&lt;#REF!</formula>
    </cfRule>
    <cfRule type="expression" dxfId="367" priority="27">
      <formula>#REF!&lt;$G63</formula>
    </cfRule>
    <cfRule type="expression" dxfId="366" priority="28">
      <formula>#REF!&gt;$G63</formula>
    </cfRule>
  </conditionalFormatting>
  <conditionalFormatting sqref="E16:G21 E23:G27">
    <cfRule type="expression" dxfId="363" priority="49">
      <formula>#REF!&lt;$G16</formula>
    </cfRule>
    <cfRule type="expression" dxfId="362" priority="50">
      <formula>#REF!&gt;$G16</formula>
    </cfRule>
  </conditionalFormatting>
  <conditionalFormatting sqref="H16:H21 H23:H27">
    <cfRule type="expression" dxfId="359" priority="51">
      <formula>#REF!&gt;$G16</formula>
    </cfRule>
    <cfRule type="expression" dxfId="358" priority="52">
      <formula>#REF!&lt;$G16</formula>
    </cfRule>
  </conditionalFormatting>
  <conditionalFormatting sqref="H43:H50">
    <cfRule type="expression" dxfId="357" priority="45">
      <formula>#REF!&lt;#REF!</formula>
    </cfRule>
    <cfRule type="expression" dxfId="356" priority="47">
      <formula>#REF!&gt;$G43</formula>
    </cfRule>
    <cfRule type="expression" dxfId="355" priority="48">
      <formula>#REF!&lt;$G43</formula>
    </cfRule>
    <cfRule type="expression" dxfId="354" priority="46">
      <formula>#REF!&gt;#REF!</formula>
    </cfRule>
  </conditionalFormatting>
  <conditionalFormatting sqref="H53:H54 H56">
    <cfRule type="expression" dxfId="353" priority="10">
      <formula>#REF!&gt;#REF!</formula>
    </cfRule>
    <cfRule type="expression" dxfId="352" priority="12">
      <formula>#REF!&lt;$G53</formula>
    </cfRule>
    <cfRule type="expression" dxfId="351" priority="11">
      <formula>#REF!&gt;$G53</formula>
    </cfRule>
    <cfRule type="expression" dxfId="350" priority="9">
      <formula>#REF!&lt;#REF!</formula>
    </cfRule>
  </conditionalFormatting>
  <conditionalFormatting sqref="H55">
    <cfRule type="expression" dxfId="349" priority="3">
      <formula>#REF!&lt;$G55</formula>
    </cfRule>
    <cfRule type="expression" dxfId="348" priority="2">
      <formula>#REF!&lt;#REF!</formula>
    </cfRule>
    <cfRule type="expression" dxfId="347" priority="1">
      <formula>#REF!&gt;#REF!</formula>
    </cfRule>
    <cfRule type="expression" dxfId="346" priority="4">
      <formula>#REF!&gt;$G55</formula>
    </cfRule>
  </conditionalFormatting>
  <conditionalFormatting sqref="H59:H60">
    <cfRule type="expression" dxfId="345" priority="37">
      <formula>#REF!&lt;#REF!</formula>
    </cfRule>
    <cfRule type="expression" dxfId="344" priority="38">
      <formula>#REF!&gt;#REF!</formula>
    </cfRule>
    <cfRule type="expression" dxfId="343" priority="39">
      <formula>#REF!&gt;$G59</formula>
    </cfRule>
    <cfRule type="expression" dxfId="342" priority="40">
      <formula>#REF!&lt;$G59</formula>
    </cfRule>
  </conditionalFormatting>
  <conditionalFormatting sqref="H63">
    <cfRule type="expression" dxfId="341" priority="32">
      <formula>#REF!&lt;$G63</formula>
    </cfRule>
    <cfRule type="expression" dxfId="340" priority="30">
      <formula>#REF!&gt;#REF!</formula>
    </cfRule>
    <cfRule type="expression" dxfId="339" priority="31">
      <formula>#REF!&gt;$G63</formula>
    </cfRule>
    <cfRule type="expression" dxfId="33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71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zoomScale="85" zoomScaleNormal="85" workbookViewId="0">
      <selection activeCell="F64" sqref="F6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90">
        <v>2</v>
      </c>
      <c r="G3" s="90">
        <v>0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90">
        <v>1</v>
      </c>
      <c r="G4" s="90">
        <v>1</v>
      </c>
      <c r="H4" s="84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90">
        <v>1</v>
      </c>
      <c r="G5" s="90">
        <v>1</v>
      </c>
      <c r="H5" s="84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90">
        <v>2</v>
      </c>
      <c r="G6" s="90">
        <v>0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1</v>
      </c>
      <c r="G7" s="84">
        <v>3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1</v>
      </c>
      <c r="G8" s="84">
        <v>2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0</v>
      </c>
      <c r="G9" s="84">
        <v>2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0</v>
      </c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2</v>
      </c>
      <c r="G11" s="84">
        <v>1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1</v>
      </c>
      <c r="G12" s="88">
        <v>3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2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3</v>
      </c>
      <c r="G14" s="84">
        <v>1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1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2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1</v>
      </c>
      <c r="G18" s="84">
        <v>3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1</v>
      </c>
      <c r="H19" s="84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1</v>
      </c>
      <c r="G20" s="84">
        <v>2</v>
      </c>
      <c r="H20" s="8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2</v>
      </c>
      <c r="G21" s="84">
        <v>1</v>
      </c>
      <c r="H21" s="8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2</v>
      </c>
      <c r="G22" s="83">
        <v>0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0</v>
      </c>
      <c r="H23" s="84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2</v>
      </c>
      <c r="G24" s="88">
        <v>1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1</v>
      </c>
      <c r="G25" s="84">
        <v>2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1</v>
      </c>
      <c r="H26" s="8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2</v>
      </c>
      <c r="G27" s="84">
        <v>1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0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2</v>
      </c>
      <c r="G30" s="84">
        <v>1</v>
      </c>
      <c r="H30" s="84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3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1</v>
      </c>
      <c r="G32" s="84">
        <v>3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3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1</v>
      </c>
      <c r="G36" s="84">
        <v>0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1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1</v>
      </c>
      <c r="G39" s="84">
        <v>1</v>
      </c>
      <c r="H39" s="84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IF(AND(MP!F43=MAIN!F43,MP!G43=MAIN!G43),1,0)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IF(AND(MP!F45=MAIN!F45,MP!G45=MAIN!G45),1,0)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1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IF(AND(MP!F46=MAIN!F46,MP!G46=MAIN!G46),1,0)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IF(AND(MP!F47=MAIN!F47,MP!G47=MAIN!G47),1,0)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IF(AND(MP!F48=MAIN!F48,MP!G48=MAIN!G48),1,0)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9">
        <v>1</v>
      </c>
      <c r="G49" s="89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IF(AND(MP!F49=MAIN!F49,MP!G49=MAIN!G49),1,0)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IF(AND(MP!F50=MAIN!F50,MP!G50=MAIN!G50),1,0)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2</v>
      </c>
      <c r="G53" s="84">
        <v>1</v>
      </c>
      <c r="H53" s="16" t="s">
        <v>22</v>
      </c>
      <c r="I53" s="32">
        <f t="shared" ref="I53:I56" si="8">IF(F53&gt;G53,1,IF(F53=G53,2,3))</f>
        <v>1</v>
      </c>
      <c r="J53" s="32">
        <f>IF(I53=MAIN!I53,3,0)</f>
        <v>3</v>
      </c>
      <c r="K53" s="33">
        <f t="shared" ref="K53:K56" si="9">F53-G53</f>
        <v>1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2</v>
      </c>
      <c r="G54" s="84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IF(AND(MP!F54=MAIN!F54,MP!G54=MAIN!G54),1,0)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2</v>
      </c>
      <c r="G55" s="83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2</v>
      </c>
      <c r="G56" s="84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IF(AND(MP!F56=MAIN!F56,MP!G56=MAIN!G56),1,0)</f>
        <v>0</v>
      </c>
      <c r="N56" s="31">
        <f>IF(ISBLANK(MAIN!F56),0,J56+L56+M56)</f>
        <v>3</v>
      </c>
      <c r="O56" s="35">
        <f>SUM(N53:N56)*3</f>
        <v>39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2</v>
      </c>
      <c r="G59" s="84">
        <v>1</v>
      </c>
      <c r="H59" s="16" t="s">
        <v>20</v>
      </c>
      <c r="I59" s="32">
        <f t="shared" ref="I59:I60" si="10">IF(F59&gt;G59,1,IF(F59=G59,2,3))</f>
        <v>1</v>
      </c>
      <c r="J59" s="32">
        <f>IF(I59=MAIN!I59,3,0)</f>
        <v>3</v>
      </c>
      <c r="K59" s="33">
        <f t="shared" ref="K59:K60" si="11">F59-G59</f>
        <v>1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5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2</v>
      </c>
      <c r="G60" s="84">
        <v>1</v>
      </c>
      <c r="H60" s="16" t="s">
        <v>26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5</v>
      </c>
      <c r="O60" s="35">
        <f>SUM(N59:N60)*5</f>
        <v>50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1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1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5</v>
      </c>
      <c r="O63" s="35">
        <f>SUM(N63)*6</f>
        <v>30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44">
      <formula>#REF!&gt;$G43</formula>
    </cfRule>
    <cfRule type="expression" dxfId="336" priority="43">
      <formula>#REF!&lt;$G43</formula>
    </cfRule>
    <cfRule type="expression" dxfId="335" priority="42">
      <formula>#REF!&lt;#REF!</formula>
    </cfRule>
    <cfRule type="expression" dxfId="334" priority="41">
      <formula>#REF!&gt;#REF!</formula>
    </cfRule>
  </conditionalFormatting>
  <conditionalFormatting sqref="E53:E56">
    <cfRule type="expression" dxfId="333" priority="6">
      <formula>#REF!&lt;#REF!</formula>
    </cfRule>
    <cfRule type="expression" dxfId="332" priority="5">
      <formula>#REF!&gt;#REF!</formula>
    </cfRule>
    <cfRule type="expression" dxfId="331" priority="7">
      <formula>#REF!&lt;$G53</formula>
    </cfRule>
    <cfRule type="expression" dxfId="330" priority="8">
      <formula>#REF!&gt;$G53</formula>
    </cfRule>
  </conditionalFormatting>
  <conditionalFormatting sqref="E59:E60">
    <cfRule type="expression" dxfId="329" priority="36">
      <formula>#REF!&gt;$G59</formula>
    </cfRule>
    <cfRule type="expression" dxfId="328" priority="33">
      <formula>#REF!&gt;#REF!</formula>
    </cfRule>
    <cfRule type="expression" dxfId="327" priority="34">
      <formula>#REF!&lt;#REF!</formula>
    </cfRule>
    <cfRule type="expression" dxfId="326" priority="35">
      <formula>#REF!&lt;$G59</formula>
    </cfRule>
  </conditionalFormatting>
  <conditionalFormatting sqref="E63">
    <cfRule type="expression" dxfId="325" priority="25">
      <formula>#REF!&gt;#REF!</formula>
    </cfRule>
    <cfRule type="expression" dxfId="324" priority="26">
      <formula>#REF!&lt;#REF!</formula>
    </cfRule>
    <cfRule type="expression" dxfId="323" priority="27">
      <formula>#REF!&lt;$G63</formula>
    </cfRule>
    <cfRule type="expression" dxfId="322" priority="28">
      <formula>#REF!&gt;$G63</formula>
    </cfRule>
  </conditionalFormatting>
  <conditionalFormatting sqref="E16:G21 E23:G27">
    <cfRule type="expression" dxfId="319" priority="49">
      <formula>#REF!&lt;$G16</formula>
    </cfRule>
    <cfRule type="expression" dxfId="318" priority="50">
      <formula>#REF!&gt;$G16</formula>
    </cfRule>
  </conditionalFormatting>
  <conditionalFormatting sqref="H16:H21 H23:H27">
    <cfRule type="expression" dxfId="315" priority="51">
      <formula>#REF!&gt;$G16</formula>
    </cfRule>
    <cfRule type="expression" dxfId="314" priority="52">
      <formula>#REF!&lt;$G16</formula>
    </cfRule>
  </conditionalFormatting>
  <conditionalFormatting sqref="H43:H50">
    <cfRule type="expression" dxfId="313" priority="45">
      <formula>#REF!&lt;#REF!</formula>
    </cfRule>
    <cfRule type="expression" dxfId="312" priority="47">
      <formula>#REF!&gt;$G43</formula>
    </cfRule>
    <cfRule type="expression" dxfId="311" priority="48">
      <formula>#REF!&lt;$G43</formula>
    </cfRule>
    <cfRule type="expression" dxfId="310" priority="46">
      <formula>#REF!&gt;#REF!</formula>
    </cfRule>
  </conditionalFormatting>
  <conditionalFormatting sqref="H53:H54 H56">
    <cfRule type="expression" dxfId="309" priority="10">
      <formula>#REF!&gt;#REF!</formula>
    </cfRule>
    <cfRule type="expression" dxfId="308" priority="12">
      <formula>#REF!&lt;$G53</formula>
    </cfRule>
    <cfRule type="expression" dxfId="307" priority="11">
      <formula>#REF!&gt;$G53</formula>
    </cfRule>
    <cfRule type="expression" dxfId="306" priority="9">
      <formula>#REF!&lt;#REF!</formula>
    </cfRule>
  </conditionalFormatting>
  <conditionalFormatting sqref="H55">
    <cfRule type="expression" dxfId="305" priority="3">
      <formula>#REF!&lt;$G55</formula>
    </cfRule>
    <cfRule type="expression" dxfId="304" priority="2">
      <formula>#REF!&lt;#REF!</formula>
    </cfRule>
    <cfRule type="expression" dxfId="303" priority="1">
      <formula>#REF!&gt;#REF!</formula>
    </cfRule>
    <cfRule type="expression" dxfId="302" priority="4">
      <formula>#REF!&gt;$G55</formula>
    </cfRule>
  </conditionalFormatting>
  <conditionalFormatting sqref="H59:H60">
    <cfRule type="expression" dxfId="301" priority="37">
      <formula>#REF!&lt;#REF!</formula>
    </cfRule>
    <cfRule type="expression" dxfId="300" priority="38">
      <formula>#REF!&gt;#REF!</formula>
    </cfRule>
    <cfRule type="expression" dxfId="299" priority="39">
      <formula>#REF!&gt;$G59</formula>
    </cfRule>
    <cfRule type="expression" dxfId="298" priority="40">
      <formula>#REF!&lt;$G59</formula>
    </cfRule>
  </conditionalFormatting>
  <conditionalFormatting sqref="H63">
    <cfRule type="expression" dxfId="297" priority="32">
      <formula>#REF!&lt;$G63</formula>
    </cfRule>
    <cfRule type="expression" dxfId="296" priority="30">
      <formula>#REF!&gt;#REF!</formula>
    </cfRule>
    <cfRule type="expression" dxfId="295" priority="31">
      <formula>#REF!&gt;$G63</formula>
    </cfRule>
    <cfRule type="expression" dxfId="29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71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opLeftCell="A43" zoomScale="85" zoomScaleNormal="85" workbookViewId="0">
      <selection activeCell="A62" sqref="A62:H6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90"/>
      <c r="G3" s="90"/>
      <c r="H3" s="84" t="s">
        <v>91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90"/>
      <c r="G4" s="90"/>
      <c r="H4" s="84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90"/>
      <c r="G5" s="90"/>
      <c r="H5" s="84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90"/>
      <c r="G6" s="90"/>
      <c r="H6" s="84" t="s">
        <v>92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0</v>
      </c>
      <c r="G7" s="84">
        <v>0</v>
      </c>
      <c r="H7" s="84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0</v>
      </c>
      <c r="G8" s="84">
        <v>2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1</v>
      </c>
      <c r="G9" s="84">
        <v>1</v>
      </c>
      <c r="H9" s="84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2</v>
      </c>
      <c r="H10" s="84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3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0</v>
      </c>
      <c r="H12" s="88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3</v>
      </c>
      <c r="G14" s="84">
        <v>1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92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91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93</v>
      </c>
      <c r="F19" s="16"/>
      <c r="G19" s="16"/>
      <c r="H19" s="16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97</v>
      </c>
      <c r="F25" s="16"/>
      <c r="G25" s="16"/>
      <c r="H25" s="16" t="s">
        <v>96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95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/>
      <c r="G29" s="84"/>
      <c r="H29" s="84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/>
      <c r="G30" s="84"/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/>
      <c r="G31" s="84"/>
      <c r="H31" s="84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/>
      <c r="G32" s="84"/>
      <c r="H32" s="84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/>
      <c r="G33" s="84"/>
      <c r="H33" s="84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/>
      <c r="G34" s="88"/>
      <c r="H34" s="88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/>
      <c r="G35" s="84"/>
      <c r="H35" s="84" t="s">
        <v>93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/>
      <c r="G36" s="84"/>
      <c r="H36" s="84" t="s">
        <v>94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/>
      <c r="G37" s="84"/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/>
      <c r="G38" s="84"/>
      <c r="H38" s="84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/>
      <c r="G39" s="84"/>
      <c r="H39" s="84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/>
      <c r="G40" s="84"/>
      <c r="H40" s="84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IF(AND(OJDP!F43=MAIN!F43,OJDP!G43=MAIN!G43),1,0)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IF(AND(OJDP!F44=MAIN!F44,OJDP!G44=MAIN!G44),1,0)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IF(AND(OJDP!F45=MAIN!F45,OJDP!G45=MAIN!G45),1,0)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97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IF(AND(OJDP!F46=MAIN!F46,OJDP!G46=MAIN!G46),1,0)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IF(AND(OJDP!F47=MAIN!F47,OJDP!G47=MAIN!G47),1,0)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93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IF(AND(OJDP!F49=MAIN!F49,OJDP!G49=MAIN!G49),1,0)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IF(AND(OJDP!F50=MAIN!F50,OJDP!G50=MAIN!G50),1,0)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IF(AND(OJDP!F53=MAIN!F53,OJDP!G53=MAIN!G53),1,0)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IF(AND(OJDP!F55=MAIN!F53,OJDP!G55=MAIN!G53),1,0)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IF(AND(OJDP!F56=MAIN!F56,OJDP!G56=MAIN!G56),1,0)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/>
      <c r="G59" s="16"/>
      <c r="H59" s="16" t="s">
        <v>20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IF(AND(OJDP!F59=MAIN!F59,OJDP!G59=MAIN!G59),1,0)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/>
      <c r="G60" s="16"/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IF(AND(OJDP!F60=MAIN!F60,OJDP!G60=MAIN!G60),1,0)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/>
      <c r="G63" s="16"/>
      <c r="H63" s="16" t="s">
        <v>23</v>
      </c>
      <c r="I63" s="32">
        <f t="shared" ref="I63" si="12">IF(F63&gt;G63,1,IF(F63=G63,2,3))</f>
        <v>2</v>
      </c>
      <c r="J63" s="32">
        <f>IF(I63=MAIN!I63,3,0)</f>
        <v>0</v>
      </c>
      <c r="K63" s="33">
        <f t="shared" ref="K63" si="13">F63-G63</f>
        <v>0</v>
      </c>
      <c r="L63" s="34">
        <f>IF(K63=MAIN!J63,1,0)</f>
        <v>0</v>
      </c>
      <c r="M63" s="34">
        <f>IF(AND(OJDP!F63=MAIN!F63,OJDP!G63=MAIN!G63),1,0)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45">
      <formula>#REF!&gt;#REF!</formula>
    </cfRule>
    <cfRule type="expression" dxfId="292" priority="48">
      <formula>#REF!&gt;$G43</formula>
    </cfRule>
    <cfRule type="expression" dxfId="291" priority="47">
      <formula>#REF!&lt;$G43</formula>
    </cfRule>
    <cfRule type="expression" dxfId="290" priority="46">
      <formula>#REF!&lt;#REF!</formula>
    </cfRule>
  </conditionalFormatting>
  <conditionalFormatting sqref="E53:E56">
    <cfRule type="expression" dxfId="289" priority="7">
      <formula>#REF!&lt;$G53</formula>
    </cfRule>
    <cfRule type="expression" dxfId="288" priority="5">
      <formula>#REF!&gt;#REF!</formula>
    </cfRule>
    <cfRule type="expression" dxfId="287" priority="6">
      <formula>#REF!&lt;#REF!</formula>
    </cfRule>
    <cfRule type="expression" dxfId="286" priority="8">
      <formula>#REF!&gt;$G53</formula>
    </cfRule>
  </conditionalFormatting>
  <conditionalFormatting sqref="E59:E60">
    <cfRule type="expression" dxfId="285" priority="37">
      <formula>#REF!&gt;#REF!</formula>
    </cfRule>
    <cfRule type="expression" dxfId="284" priority="40">
      <formula>#REF!&gt;$G59</formula>
    </cfRule>
    <cfRule type="expression" dxfId="283" priority="39">
      <formula>#REF!&lt;$G59</formula>
    </cfRule>
    <cfRule type="expression" dxfId="282" priority="38">
      <formula>#REF!&lt;#REF!</formula>
    </cfRule>
  </conditionalFormatting>
  <conditionalFormatting sqref="E63">
    <cfRule type="expression" dxfId="281" priority="32">
      <formula>#REF!&gt;$G63</formula>
    </cfRule>
    <cfRule type="expression" dxfId="280" priority="31">
      <formula>#REF!&lt;$G63</formula>
    </cfRule>
    <cfRule type="expression" dxfId="279" priority="29">
      <formula>#REF!&gt;#REF!</formula>
    </cfRule>
    <cfRule type="expression" dxfId="278" priority="30">
      <formula>#REF!&lt;#REF!</formula>
    </cfRule>
  </conditionalFormatting>
  <conditionalFormatting sqref="E16:G21 E23:G27">
    <cfRule type="expression" dxfId="275" priority="54">
      <formula>#REF!&gt;$G16</formula>
    </cfRule>
    <cfRule type="expression" dxfId="274" priority="53">
      <formula>#REF!&lt;$G16</formula>
    </cfRule>
  </conditionalFormatting>
  <conditionalFormatting sqref="H16:H21 H23:H27">
    <cfRule type="expression" dxfId="269" priority="55">
      <formula>#REF!&gt;$G16</formula>
    </cfRule>
    <cfRule type="expression" dxfId="268" priority="56">
      <formula>#REF!&lt;$G16</formula>
    </cfRule>
  </conditionalFormatting>
  <conditionalFormatting sqref="H43:H50">
    <cfRule type="expression" dxfId="265" priority="49">
      <formula>#REF!&lt;#REF!</formula>
    </cfRule>
    <cfRule type="expression" dxfId="264" priority="50">
      <formula>#REF!&gt;#REF!</formula>
    </cfRule>
    <cfRule type="expression" dxfId="263" priority="51">
      <formula>#REF!&gt;$G43</formula>
    </cfRule>
    <cfRule type="expression" dxfId="262" priority="52">
      <formula>#REF!&lt;$G43</formula>
    </cfRule>
  </conditionalFormatting>
  <conditionalFormatting sqref="H53:H54 H56">
    <cfRule type="expression" dxfId="261" priority="9">
      <formula>#REF!&lt;#REF!</formula>
    </cfRule>
    <cfRule type="expression" dxfId="260" priority="10">
      <formula>#REF!&gt;#REF!</formula>
    </cfRule>
    <cfRule type="expression" dxfId="259" priority="11">
      <formula>#REF!&gt;$G53</formula>
    </cfRule>
    <cfRule type="expression" dxfId="258" priority="12">
      <formula>#REF!&lt;$G53</formula>
    </cfRule>
  </conditionalFormatting>
  <conditionalFormatting sqref="H55">
    <cfRule type="expression" dxfId="257" priority="2">
      <formula>#REF!&lt;#REF!</formula>
    </cfRule>
    <cfRule type="expression" dxfId="256" priority="3">
      <formula>#REF!&lt;$G55</formula>
    </cfRule>
    <cfRule type="expression" dxfId="255" priority="4">
      <formula>#REF!&gt;$G55</formula>
    </cfRule>
    <cfRule type="expression" dxfId="254" priority="1">
      <formula>#REF!&gt;#REF!</formula>
    </cfRule>
  </conditionalFormatting>
  <conditionalFormatting sqref="H59:H60">
    <cfRule type="expression" dxfId="253" priority="41">
      <formula>#REF!&lt;#REF!</formula>
    </cfRule>
    <cfRule type="expression" dxfId="252" priority="42">
      <formula>#REF!&gt;#REF!</formula>
    </cfRule>
    <cfRule type="expression" dxfId="251" priority="43">
      <formula>#REF!&gt;$G59</formula>
    </cfRule>
    <cfRule type="expression" dxfId="250" priority="44">
      <formula>#REF!&lt;$G59</formula>
    </cfRule>
  </conditionalFormatting>
  <conditionalFormatting sqref="H63">
    <cfRule type="expression" dxfId="249" priority="35">
      <formula>#REF!&gt;$G63</formula>
    </cfRule>
    <cfRule type="expression" dxfId="248" priority="34">
      <formula>#REF!&gt;#REF!</formula>
    </cfRule>
    <cfRule type="expression" dxfId="247" priority="33">
      <formula>#REF!&lt;#REF!</formula>
    </cfRule>
    <cfRule type="expression" dxfId="246" priority="36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" id="{B21591BE-6E10-4CF4-99B8-C7C12A54C238}">
            <xm:f>MAIN!#REF!&gt;MAIN!$G3</xm:f>
            <x14:dxf>
              <font>
                <b/>
                <i val="0"/>
              </font>
            </x14:dxf>
          </x14:cfRule>
          <x14:cfRule type="expression" priority="73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14" id="{50097E7D-FF34-4DED-BD42-F248BF56BE84}">
            <xm:f>MAIN!#REF!&gt;MAIN!$G29</xm:f>
            <x14:dxf>
              <font>
                <b/>
                <i val="0"/>
              </font>
            </x14:dxf>
          </x14:cfRule>
          <x14:cfRule type="expression" priority="13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75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6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16" id="{E2F352FA-C852-4CCB-913C-9834AD3014DB}">
            <xm:f>MAIN!#REF!&lt;MAIN!$G29</xm:f>
            <x14:dxf>
              <font>
                <b/>
                <i val="0"/>
              </font>
            </x14:dxf>
          </x14:cfRule>
          <x14:cfRule type="expression" priority="15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m:sqref>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topLeftCell="A40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91">
        <v>3</v>
      </c>
      <c r="G3" s="91">
        <v>1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91">
        <v>1</v>
      </c>
      <c r="G4" s="91">
        <v>2</v>
      </c>
      <c r="H4" s="91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91">
        <v>1</v>
      </c>
      <c r="G5" s="91">
        <v>1</v>
      </c>
      <c r="H5" s="91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91">
        <v>3</v>
      </c>
      <c r="G6" s="91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91">
        <v>1</v>
      </c>
      <c r="G7" s="91">
        <v>2</v>
      </c>
      <c r="H7" s="91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91">
        <v>0</v>
      </c>
      <c r="G8" s="91">
        <v>2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91">
        <v>1</v>
      </c>
      <c r="G9" s="91">
        <v>3</v>
      </c>
      <c r="H9" s="91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91">
        <v>2</v>
      </c>
      <c r="G10" s="91">
        <v>2</v>
      </c>
      <c r="H10" s="91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91">
        <v>2</v>
      </c>
      <c r="G11" s="91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92">
        <v>1</v>
      </c>
      <c r="G12" s="92">
        <v>2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91">
        <v>1</v>
      </c>
      <c r="G13" s="91">
        <v>0</v>
      </c>
      <c r="H13" s="91" t="s">
        <v>97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91">
        <v>1</v>
      </c>
      <c r="G14" s="91">
        <v>0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1" t="s">
        <v>37</v>
      </c>
      <c r="F16" s="91">
        <v>2</v>
      </c>
      <c r="G16" s="91">
        <v>1</v>
      </c>
      <c r="H16" s="91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1" t="s">
        <v>22</v>
      </c>
      <c r="F17" s="91">
        <v>4</v>
      </c>
      <c r="G17" s="91">
        <v>0</v>
      </c>
      <c r="H17" s="91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1" t="s">
        <v>91</v>
      </c>
      <c r="F18" s="91">
        <v>1</v>
      </c>
      <c r="G18" s="91">
        <v>1</v>
      </c>
      <c r="H18" s="91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1" t="s">
        <v>93</v>
      </c>
      <c r="F19" s="91">
        <v>1</v>
      </c>
      <c r="G19" s="91">
        <v>1</v>
      </c>
      <c r="H19" s="91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1" t="s">
        <v>32</v>
      </c>
      <c r="F20" s="91">
        <v>2</v>
      </c>
      <c r="G20" s="91">
        <v>2</v>
      </c>
      <c r="H20" s="91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1" t="s">
        <v>24</v>
      </c>
      <c r="F21" s="91">
        <v>0</v>
      </c>
      <c r="G21" s="91">
        <v>0</v>
      </c>
      <c r="H21" s="91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3</v>
      </c>
      <c r="G22" s="83">
        <v>1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1" t="s">
        <v>45</v>
      </c>
      <c r="F23" s="91">
        <v>1</v>
      </c>
      <c r="G23" s="91">
        <v>1</v>
      </c>
      <c r="H23" s="91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2" t="s">
        <v>20</v>
      </c>
      <c r="F24" s="92">
        <v>1</v>
      </c>
      <c r="G24" s="92">
        <v>2</v>
      </c>
      <c r="H24" s="92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1" t="s">
        <v>97</v>
      </c>
      <c r="F25" s="91">
        <v>2</v>
      </c>
      <c r="G25" s="91">
        <v>1</v>
      </c>
      <c r="H25" s="91" t="s">
        <v>96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1" t="s">
        <v>28</v>
      </c>
      <c r="F26" s="91">
        <v>2</v>
      </c>
      <c r="G26" s="91">
        <v>2</v>
      </c>
      <c r="H26" s="91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1" t="s">
        <v>34</v>
      </c>
      <c r="F27" s="91">
        <v>3</v>
      </c>
      <c r="G27" s="91">
        <v>0</v>
      </c>
      <c r="H27" s="91" t="s">
        <v>95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IF(AND(PAM!F43=MAIN!F43,PAM!G43=MAIN!G43),1,0)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3</v>
      </c>
      <c r="G44" s="84">
        <v>2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IF(AND(PAM!F44=MAIN!F44,PAM!G44=MAIN!G44),1,0)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3</v>
      </c>
      <c r="G45" s="84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IF(AND(PAM!F45=MAIN!F45,PAM!G45=MAIN!G45),1,0)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1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1</v>
      </c>
      <c r="L46" s="34">
        <f>IF(K46=MAIN!J46,1,0)</f>
        <v>0</v>
      </c>
      <c r="M46" s="34">
        <f>IF(AND(PAM!F46=MAIN!F46,PAM!G46=MAIN!G46),1,0)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2</v>
      </c>
      <c r="G47" s="8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IF(AND(PAM!F47=MAIN!F47,PAM!G47=MAIN!G47),1,0)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2</v>
      </c>
      <c r="G48" s="84">
        <v>3</v>
      </c>
      <c r="H48" s="16" t="s">
        <v>93</v>
      </c>
      <c r="I48" s="32">
        <f t="shared" si="6"/>
        <v>3</v>
      </c>
      <c r="J48" s="32">
        <f>IF(I48=MAIN!I48,3,0)</f>
        <v>0</v>
      </c>
      <c r="K48" s="33">
        <f t="shared" si="7"/>
        <v>-1</v>
      </c>
      <c r="L48" s="34">
        <f>IF(K48=MAIN!J48,1,0)</f>
        <v>0</v>
      </c>
      <c r="M48" s="34">
        <f>IF(AND(PAM!F48=MAIN!F48,PAM!G48=MAIN!G48),1,0)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2</v>
      </c>
      <c r="G49" s="84">
        <v>4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-2</v>
      </c>
      <c r="L49" s="34">
        <f>IF(K49=MAIN!J49,1,0)</f>
        <v>0</v>
      </c>
      <c r="M49" s="34">
        <f>IF(AND(PAM!F49=MAIN!F49,PAM!G49=MAIN!G49),1,0)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2</v>
      </c>
      <c r="G50" s="84">
        <v>2</v>
      </c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IF(AND(PAM!F50=MAIN!F50,PAM!G50=MAIN!G50),1,0)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9">
        <v>2</v>
      </c>
      <c r="G53" s="89">
        <v>2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IF(AND(PAM!F53=MAIN!F53,PAM!G53=MAIN!G53),1,0)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9">
        <v>2</v>
      </c>
      <c r="G54" s="89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IF(AND(PAM!F54=MAIN!F54,PAM!G54=MAIN!G54),1,0)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3</v>
      </c>
      <c r="G55" s="83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2</v>
      </c>
      <c r="L55" s="34">
        <f>IF(K55=MAIN!J55,1,0)</f>
        <v>0</v>
      </c>
      <c r="M55" s="34">
        <f>IF(AND(PAM!F55=MAIN!F53,PAM!G55=MAIN!G53),1,0)</f>
        <v>0</v>
      </c>
      <c r="N55" s="31">
        <f>IF(ISBLANK(MAIN!F53),0,J55+L55+M55)</f>
        <v>3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9">
        <v>3</v>
      </c>
      <c r="G56" s="89">
        <v>2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IF(AND(PAM!F56=MAIN!F56,PAM!G56=MAIN!G56),1,0)</f>
        <v>0</v>
      </c>
      <c r="N56" s="31">
        <f>IF(ISBLANK(MAIN!F56),0,J56+L56+M56)</f>
        <v>4</v>
      </c>
      <c r="O56" s="35">
        <f>SUM(N53:N56)*3</f>
        <v>21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>
        <v>1</v>
      </c>
      <c r="G59" s="16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IF(AND(PAM!F59=MAIN!F59,PAM!G59=MAIN!G59),1,0)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>
        <v>2</v>
      </c>
      <c r="G60" s="16">
        <v>1</v>
      </c>
      <c r="H60" s="16" t="s">
        <v>26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5</v>
      </c>
      <c r="O60" s="35">
        <f>SUM(N59:N60)*5</f>
        <v>25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2</v>
      </c>
      <c r="H63" s="16" t="s">
        <v>23</v>
      </c>
      <c r="I63" s="32">
        <f t="shared" ref="I63" si="12">IF(F63&gt;G63,1,IF(F63=G63,2,3))</f>
        <v>2</v>
      </c>
      <c r="J63" s="32">
        <f>IF(I63=MAIN!I63,3,0)</f>
        <v>0</v>
      </c>
      <c r="K63" s="33">
        <f t="shared" ref="K63" si="13">F63-G63</f>
        <v>0</v>
      </c>
      <c r="L63" s="34">
        <f>IF(K63=MAIN!J63,1,0)</f>
        <v>0</v>
      </c>
      <c r="M63" s="34">
        <f>IF(AND(PAM!F63=MAIN!F63,PAM!G63=MAIN!G63),1,0)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5" priority="44">
      <formula>#REF!&gt;$G43</formula>
    </cfRule>
    <cfRule type="expression" dxfId="244" priority="43">
      <formula>#REF!&lt;$G43</formula>
    </cfRule>
    <cfRule type="expression" dxfId="243" priority="42">
      <formula>#REF!&lt;#REF!</formula>
    </cfRule>
    <cfRule type="expression" dxfId="242" priority="41">
      <formula>#REF!&gt;#REF!</formula>
    </cfRule>
  </conditionalFormatting>
  <conditionalFormatting sqref="E53:E56">
    <cfRule type="expression" dxfId="241" priority="6">
      <formula>#REF!&lt;#REF!</formula>
    </cfRule>
    <cfRule type="expression" dxfId="240" priority="5">
      <formula>#REF!&gt;#REF!</formula>
    </cfRule>
    <cfRule type="expression" dxfId="239" priority="7">
      <formula>#REF!&lt;$G53</formula>
    </cfRule>
    <cfRule type="expression" dxfId="238" priority="8">
      <formula>#REF!&gt;$G53</formula>
    </cfRule>
  </conditionalFormatting>
  <conditionalFormatting sqref="E59:E60">
    <cfRule type="expression" dxfId="237" priority="36">
      <formula>#REF!&gt;$G59</formula>
    </cfRule>
    <cfRule type="expression" dxfId="236" priority="33">
      <formula>#REF!&gt;#REF!</formula>
    </cfRule>
    <cfRule type="expression" dxfId="235" priority="34">
      <formula>#REF!&lt;#REF!</formula>
    </cfRule>
    <cfRule type="expression" dxfId="234" priority="35">
      <formula>#REF!&lt;$G59</formula>
    </cfRule>
  </conditionalFormatting>
  <conditionalFormatting sqref="E63">
    <cfRule type="expression" dxfId="233" priority="25">
      <formula>#REF!&gt;#REF!</formula>
    </cfRule>
    <cfRule type="expression" dxfId="232" priority="26">
      <formula>#REF!&lt;#REF!</formula>
    </cfRule>
    <cfRule type="expression" dxfId="231" priority="27">
      <formula>#REF!&lt;$G63</formula>
    </cfRule>
    <cfRule type="expression" dxfId="230" priority="28">
      <formula>#REF!&gt;$G63</formula>
    </cfRule>
  </conditionalFormatting>
  <conditionalFormatting sqref="E16:G21 E23:G27">
    <cfRule type="expression" dxfId="227" priority="49">
      <formula>#REF!&lt;$G16</formula>
    </cfRule>
    <cfRule type="expression" dxfId="226" priority="50">
      <formula>#REF!&gt;$G16</formula>
    </cfRule>
  </conditionalFormatting>
  <conditionalFormatting sqref="H16:H21 H23:H27">
    <cfRule type="expression" dxfId="223" priority="51">
      <formula>#REF!&gt;$G16</formula>
    </cfRule>
    <cfRule type="expression" dxfId="222" priority="52">
      <formula>#REF!&lt;$G16</formula>
    </cfRule>
  </conditionalFormatting>
  <conditionalFormatting sqref="H43:H50">
    <cfRule type="expression" dxfId="221" priority="45">
      <formula>#REF!&lt;#REF!</formula>
    </cfRule>
    <cfRule type="expression" dxfId="220" priority="47">
      <formula>#REF!&gt;$G43</formula>
    </cfRule>
    <cfRule type="expression" dxfId="219" priority="48">
      <formula>#REF!&lt;$G43</formula>
    </cfRule>
    <cfRule type="expression" dxfId="218" priority="46">
      <formula>#REF!&gt;#REF!</formula>
    </cfRule>
  </conditionalFormatting>
  <conditionalFormatting sqref="H53:H54 H56">
    <cfRule type="expression" dxfId="217" priority="10">
      <formula>#REF!&gt;#REF!</formula>
    </cfRule>
    <cfRule type="expression" dxfId="216" priority="12">
      <formula>#REF!&lt;$G53</formula>
    </cfRule>
    <cfRule type="expression" dxfId="215" priority="11">
      <formula>#REF!&gt;$G53</formula>
    </cfRule>
    <cfRule type="expression" dxfId="214" priority="9">
      <formula>#REF!&lt;#REF!</formula>
    </cfRule>
  </conditionalFormatting>
  <conditionalFormatting sqref="H55">
    <cfRule type="expression" dxfId="213" priority="3">
      <formula>#REF!&lt;$G55</formula>
    </cfRule>
    <cfRule type="expression" dxfId="212" priority="2">
      <formula>#REF!&lt;#REF!</formula>
    </cfRule>
    <cfRule type="expression" dxfId="211" priority="1">
      <formula>#REF!&gt;#REF!</formula>
    </cfRule>
    <cfRule type="expression" dxfId="210" priority="4">
      <formula>#REF!&gt;$G55</formula>
    </cfRule>
  </conditionalFormatting>
  <conditionalFormatting sqref="H59:H60">
    <cfRule type="expression" dxfId="209" priority="37">
      <formula>#REF!&lt;#REF!</formula>
    </cfRule>
    <cfRule type="expression" dxfId="208" priority="38">
      <formula>#REF!&gt;#REF!</formula>
    </cfRule>
    <cfRule type="expression" dxfId="207" priority="39">
      <formula>#REF!&gt;$G59</formula>
    </cfRule>
    <cfRule type="expression" dxfId="206" priority="40">
      <formula>#REF!&lt;$G59</formula>
    </cfRule>
  </conditionalFormatting>
  <conditionalFormatting sqref="H63">
    <cfRule type="expression" dxfId="205" priority="32">
      <formula>#REF!&lt;$G63</formula>
    </cfRule>
    <cfRule type="expression" dxfId="204" priority="30">
      <formula>#REF!&gt;#REF!</formula>
    </cfRule>
    <cfRule type="expression" dxfId="203" priority="31">
      <formula>#REF!&gt;$G63</formula>
    </cfRule>
    <cfRule type="expression" dxfId="20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71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38" zoomScale="85" zoomScaleNormal="85" workbookViewId="0">
      <selection activeCell="A62" sqref="A62:H6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84">
        <v>2</v>
      </c>
      <c r="G3" s="84">
        <v>0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84">
        <v>1</v>
      </c>
      <c r="G4" s="84">
        <v>2</v>
      </c>
      <c r="H4" s="91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84">
        <v>2</v>
      </c>
      <c r="G5" s="84">
        <v>1</v>
      </c>
      <c r="H5" s="91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84">
        <v>3</v>
      </c>
      <c r="G6" s="84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84">
        <v>1</v>
      </c>
      <c r="G7" s="84">
        <v>1</v>
      </c>
      <c r="H7" s="91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84">
        <v>1</v>
      </c>
      <c r="G8" s="84">
        <v>2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84">
        <v>1</v>
      </c>
      <c r="G9" s="84">
        <v>1</v>
      </c>
      <c r="H9" s="91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84">
        <v>2</v>
      </c>
      <c r="G10" s="84">
        <v>1</v>
      </c>
      <c r="H10" s="91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84">
        <v>2</v>
      </c>
      <c r="G11" s="84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88">
        <v>1</v>
      </c>
      <c r="G12" s="88">
        <v>3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2</v>
      </c>
      <c r="G13" s="84">
        <v>0</v>
      </c>
      <c r="H13" s="91" t="s">
        <v>97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84">
        <v>3</v>
      </c>
      <c r="G14" s="84">
        <v>0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1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3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1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1</v>
      </c>
      <c r="H19" s="84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1</v>
      </c>
      <c r="G20" s="84">
        <v>1</v>
      </c>
      <c r="H20" s="84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2</v>
      </c>
      <c r="G21" s="84">
        <v>0</v>
      </c>
      <c r="H21" s="84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0</v>
      </c>
      <c r="G22" s="83">
        <v>1</v>
      </c>
      <c r="H22" s="83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1</v>
      </c>
      <c r="H23" s="8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0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1</v>
      </c>
      <c r="G25" s="84">
        <v>0</v>
      </c>
      <c r="H25" s="84" t="s">
        <v>96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0</v>
      </c>
      <c r="G26" s="84">
        <v>1</v>
      </c>
      <c r="H26" s="84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1</v>
      </c>
      <c r="G27" s="84">
        <v>0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/>
      <c r="G29" s="84"/>
      <c r="H29" s="84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/>
      <c r="G30" s="84"/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2</v>
      </c>
      <c r="G31" s="84">
        <v>1</v>
      </c>
      <c r="H31" s="84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2</v>
      </c>
      <c r="H33" s="84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1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1</v>
      </c>
      <c r="G35" s="84">
        <v>1</v>
      </c>
      <c r="H35" s="84" t="s">
        <v>93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1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0</v>
      </c>
      <c r="G39" s="84">
        <v>2</v>
      </c>
      <c r="H39" s="84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IF(AND(PH!F43=MAIN!F43,PH!G43=MAIN!G43),1,0)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2</v>
      </c>
      <c r="G44" s="84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IF(AND(PH!F44=MAIN!F44,PH!G44=MAIN!G44),1,0)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1</v>
      </c>
      <c r="G45" s="8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IF(AND(PH!F45=MAIN!F45,PH!G45=MAIN!G45),1,0)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2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IF(AND(PH!F46=MAIN!F46,PH!G46=MAIN!G46),1,0)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1</v>
      </c>
      <c r="G47" s="8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1</v>
      </c>
      <c r="G48" s="84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IF(AND(PH!F48=MAIN!F48,PH!G48=MAIN!G48),1,0)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0</v>
      </c>
      <c r="G49" s="84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IF(AND(PH!F49=MAIN!F49,PH!G49=MAIN!G49),1,0)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2</v>
      </c>
      <c r="G50" s="8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IF(AND(PH!F50=MAIN!F50,PH!G50=MAIN!G50),1,0)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2</v>
      </c>
      <c r="G53" s="84">
        <v>1</v>
      </c>
      <c r="H53" s="16" t="s">
        <v>22</v>
      </c>
      <c r="I53" s="32">
        <f t="shared" ref="I53:I56" si="8">IF(F53&gt;G53,1,IF(F53=G53,2,3))</f>
        <v>1</v>
      </c>
      <c r="J53" s="32">
        <f>IF(I53=MAIN!I53,3,0)</f>
        <v>3</v>
      </c>
      <c r="K53" s="33">
        <f t="shared" ref="K53:K56" si="9">F53-G53</f>
        <v>1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0</v>
      </c>
      <c r="G54" s="84">
        <v>0</v>
      </c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1</v>
      </c>
      <c r="G55" s="83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-1</v>
      </c>
      <c r="L55" s="34">
        <f>IF(K55=MAIN!J55,1,0)</f>
        <v>0</v>
      </c>
      <c r="M55" s="34">
        <f>IF(AND(PH!F55=MAIN!F53,PH!G55=MAIN!G53),1,0)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0</v>
      </c>
      <c r="G56" s="84">
        <v>1</v>
      </c>
      <c r="H56" s="16" t="s">
        <v>28</v>
      </c>
      <c r="I56" s="32">
        <f t="shared" si="8"/>
        <v>3</v>
      </c>
      <c r="J56" s="32">
        <f>IF(I56=MAIN!I56,3,0)</f>
        <v>0</v>
      </c>
      <c r="K56" s="33">
        <f t="shared" si="9"/>
        <v>-1</v>
      </c>
      <c r="L56" s="34">
        <f>IF(K56=MAIN!J56,1,0)</f>
        <v>0</v>
      </c>
      <c r="M56" s="34">
        <f>IF(AND(PH!F56=MAIN!F56,PH!G56=MAIN!G56),1,0)</f>
        <v>0</v>
      </c>
      <c r="N56" s="31">
        <f>IF(ISBLANK(MAIN!F56),0,J56+L56+M56)</f>
        <v>0</v>
      </c>
      <c r="O56" s="35">
        <f>SUM(N53:N56)*3</f>
        <v>30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0</v>
      </c>
      <c r="G59" s="84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-2</v>
      </c>
      <c r="L59" s="34">
        <f>IF(K59=MAIN!J59,1,0)</f>
        <v>0</v>
      </c>
      <c r="M59" s="34">
        <f>IF(AND(PH!F59=MAIN!F59,PH!G59=MAIN!G59),1,0)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1</v>
      </c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IF(AND(PH!F60=MAIN!F60,PH!G60=MAIN!G60),1,0)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/>
      <c r="G63" s="16"/>
      <c r="H63" s="16" t="s">
        <v>23</v>
      </c>
      <c r="I63" s="32">
        <f t="shared" ref="I63" si="12">IF(F63&gt;G63,1,IF(F63=G63,2,3))</f>
        <v>2</v>
      </c>
      <c r="J63" s="32">
        <f>IF(I63=MAIN!I63,3,0)</f>
        <v>0</v>
      </c>
      <c r="K63" s="33">
        <f t="shared" ref="K63" si="13">F63-G63</f>
        <v>0</v>
      </c>
      <c r="L63" s="34">
        <f>IF(K63=MAIN!J63,1,0)</f>
        <v>0</v>
      </c>
      <c r="M63" s="34">
        <f>IF(AND(PH!F63=MAIN!F63,PH!G63=MAIN!G63),1,0)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1" priority="44">
      <formula>#REF!&gt;$G43</formula>
    </cfRule>
    <cfRule type="expression" dxfId="200" priority="43">
      <formula>#REF!&lt;$G43</formula>
    </cfRule>
    <cfRule type="expression" dxfId="199" priority="42">
      <formula>#REF!&lt;#REF!</formula>
    </cfRule>
    <cfRule type="expression" dxfId="198" priority="41">
      <formula>#REF!&gt;#REF!</formula>
    </cfRule>
  </conditionalFormatting>
  <conditionalFormatting sqref="E53:E56">
    <cfRule type="expression" dxfId="197" priority="6">
      <formula>#REF!&lt;#REF!</formula>
    </cfRule>
    <cfRule type="expression" dxfId="196" priority="5">
      <formula>#REF!&gt;#REF!</formula>
    </cfRule>
    <cfRule type="expression" dxfId="195" priority="7">
      <formula>#REF!&lt;$G53</formula>
    </cfRule>
    <cfRule type="expression" dxfId="194" priority="8">
      <formula>#REF!&gt;$G53</formula>
    </cfRule>
  </conditionalFormatting>
  <conditionalFormatting sqref="E59:E60">
    <cfRule type="expression" dxfId="193" priority="36">
      <formula>#REF!&gt;$G59</formula>
    </cfRule>
    <cfRule type="expression" dxfId="192" priority="33">
      <formula>#REF!&gt;#REF!</formula>
    </cfRule>
    <cfRule type="expression" dxfId="191" priority="34">
      <formula>#REF!&lt;#REF!</formula>
    </cfRule>
    <cfRule type="expression" dxfId="190" priority="35">
      <formula>#REF!&lt;$G59</formula>
    </cfRule>
  </conditionalFormatting>
  <conditionalFormatting sqref="E63">
    <cfRule type="expression" dxfId="189" priority="25">
      <formula>#REF!&gt;#REF!</formula>
    </cfRule>
    <cfRule type="expression" dxfId="188" priority="26">
      <formula>#REF!&lt;#REF!</formula>
    </cfRule>
    <cfRule type="expression" dxfId="187" priority="27">
      <formula>#REF!&lt;$G63</formula>
    </cfRule>
    <cfRule type="expression" dxfId="186" priority="28">
      <formula>#REF!&gt;$G63</formula>
    </cfRule>
  </conditionalFormatting>
  <conditionalFormatting sqref="E16:G21 E23:G27">
    <cfRule type="expression" dxfId="183" priority="49">
      <formula>#REF!&lt;$G16</formula>
    </cfRule>
    <cfRule type="expression" dxfId="182" priority="50">
      <formula>#REF!&gt;$G16</formula>
    </cfRule>
  </conditionalFormatting>
  <conditionalFormatting sqref="H16:H21 H23:H27">
    <cfRule type="expression" dxfId="179" priority="51">
      <formula>#REF!&gt;$G16</formula>
    </cfRule>
    <cfRule type="expression" dxfId="178" priority="52">
      <formula>#REF!&lt;$G16</formula>
    </cfRule>
  </conditionalFormatting>
  <conditionalFormatting sqref="H43:H50">
    <cfRule type="expression" dxfId="177" priority="45">
      <formula>#REF!&lt;#REF!</formula>
    </cfRule>
    <cfRule type="expression" dxfId="176" priority="47">
      <formula>#REF!&gt;$G43</formula>
    </cfRule>
    <cfRule type="expression" dxfId="175" priority="48">
      <formula>#REF!&lt;$G43</formula>
    </cfRule>
    <cfRule type="expression" dxfId="174" priority="46">
      <formula>#REF!&gt;#REF!</formula>
    </cfRule>
  </conditionalFormatting>
  <conditionalFormatting sqref="H53:H54 H56">
    <cfRule type="expression" dxfId="173" priority="10">
      <formula>#REF!&gt;#REF!</formula>
    </cfRule>
    <cfRule type="expression" dxfId="172" priority="12">
      <formula>#REF!&lt;$G53</formula>
    </cfRule>
    <cfRule type="expression" dxfId="171" priority="11">
      <formula>#REF!&gt;$G53</formula>
    </cfRule>
    <cfRule type="expression" dxfId="170" priority="9">
      <formula>#REF!&lt;#REF!</formula>
    </cfRule>
  </conditionalFormatting>
  <conditionalFormatting sqref="H55">
    <cfRule type="expression" dxfId="169" priority="3">
      <formula>#REF!&lt;$G55</formula>
    </cfRule>
    <cfRule type="expression" dxfId="168" priority="2">
      <formula>#REF!&lt;#REF!</formula>
    </cfRule>
    <cfRule type="expression" dxfId="167" priority="1">
      <formula>#REF!&gt;#REF!</formula>
    </cfRule>
    <cfRule type="expression" dxfId="166" priority="4">
      <formula>#REF!&gt;$G55</formula>
    </cfRule>
  </conditionalFormatting>
  <conditionalFormatting sqref="H59:H60">
    <cfRule type="expression" dxfId="165" priority="37">
      <formula>#REF!&lt;#REF!</formula>
    </cfRule>
    <cfRule type="expression" dxfId="164" priority="38">
      <formula>#REF!&gt;#REF!</formula>
    </cfRule>
    <cfRule type="expression" dxfId="163" priority="39">
      <formula>#REF!&gt;$G59</formula>
    </cfRule>
    <cfRule type="expression" dxfId="162" priority="40">
      <formula>#REF!&lt;$G59</formula>
    </cfRule>
  </conditionalFormatting>
  <conditionalFormatting sqref="H63">
    <cfRule type="expression" dxfId="161" priority="32">
      <formula>#REF!&lt;$G63</formula>
    </cfRule>
    <cfRule type="expression" dxfId="160" priority="30">
      <formula>#REF!&gt;#REF!</formula>
    </cfRule>
    <cfRule type="expression" dxfId="159" priority="31">
      <formula>#REF!&gt;$G63</formula>
    </cfRule>
    <cfRule type="expression" dxfId="1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71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53" zoomScale="85" zoomScaleNormal="85" workbookViewId="0">
      <selection activeCell="F64" sqref="F6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84">
        <v>2</v>
      </c>
      <c r="G3" s="84">
        <v>0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84">
        <v>1</v>
      </c>
      <c r="G4" s="84">
        <v>1</v>
      </c>
      <c r="H4" s="91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84">
        <v>1</v>
      </c>
      <c r="G5" s="84">
        <v>2</v>
      </c>
      <c r="H5" s="91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84">
        <v>3</v>
      </c>
      <c r="G6" s="84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84">
        <v>2</v>
      </c>
      <c r="G7" s="84">
        <v>2</v>
      </c>
      <c r="H7" s="91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84">
        <v>1</v>
      </c>
      <c r="G8" s="84">
        <v>2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84">
        <v>0</v>
      </c>
      <c r="G9" s="84">
        <v>1</v>
      </c>
      <c r="H9" s="91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84">
        <v>0</v>
      </c>
      <c r="G10" s="84">
        <v>1</v>
      </c>
      <c r="H10" s="91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84">
        <v>2</v>
      </c>
      <c r="G11" s="84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88">
        <v>1</v>
      </c>
      <c r="G12" s="88">
        <v>3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1</v>
      </c>
      <c r="H13" s="91" t="s">
        <v>97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84">
        <v>2</v>
      </c>
      <c r="G14" s="84">
        <v>1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4</v>
      </c>
      <c r="G17" s="84">
        <v>1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1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2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1</v>
      </c>
      <c r="G20" s="84">
        <v>3</v>
      </c>
      <c r="H20" s="8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1</v>
      </c>
      <c r="G21" s="84">
        <v>1</v>
      </c>
      <c r="H21" s="84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1</v>
      </c>
      <c r="G22" s="83">
        <v>1</v>
      </c>
      <c r="H22" s="83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0</v>
      </c>
      <c r="G23" s="84">
        <v>1</v>
      </c>
      <c r="H23" s="84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1</v>
      </c>
      <c r="H24" s="88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0</v>
      </c>
      <c r="G25" s="84">
        <v>2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2</v>
      </c>
      <c r="H26" s="84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2</v>
      </c>
      <c r="G27" s="84">
        <v>0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/>
      <c r="G29" s="84"/>
      <c r="H29" s="84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/>
      <c r="G30" s="84"/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/>
      <c r="G31" s="84"/>
      <c r="H31" s="84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/>
      <c r="G32" s="84"/>
      <c r="H32" s="84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2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3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3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2</v>
      </c>
      <c r="G39" s="84">
        <v>2</v>
      </c>
      <c r="H39" s="84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IF(AND(PIM!F43=MAIN!F43,PIM!G43=MAIN!G43),1,0)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2</v>
      </c>
      <c r="G44" s="84">
        <v>2</v>
      </c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IF(AND(PIM!F44=MAIN!F44,PIM!G44=MAIN!G44),1,0)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3</v>
      </c>
      <c r="G45" s="84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IF(AND(PIM!F45=MAIN!F45,PIM!G45=MAIN!G45),1,0)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2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IF(AND(PIM!F46=MAIN!F46,PIM!G46=MAIN!G46),1,0)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1</v>
      </c>
      <c r="G47" s="8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3</v>
      </c>
      <c r="G48" s="84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IF(AND(PIM!F48=MAIN!F48,PIM!G48=MAIN!G48),1,0)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1</v>
      </c>
      <c r="G49" s="84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IF(AND(PIM!F49=MAIN!F49,PIM!G49=MAIN!G49),1,0)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1</v>
      </c>
      <c r="G50" s="84">
        <v>2</v>
      </c>
      <c r="H50" s="16" t="s">
        <v>28</v>
      </c>
      <c r="I50" s="32">
        <f t="shared" si="6"/>
        <v>3</v>
      </c>
      <c r="J50" s="32">
        <f>IF(I50=MAIN!I50,3,0)</f>
        <v>3</v>
      </c>
      <c r="K50" s="33">
        <f t="shared" si="7"/>
        <v>-1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5</v>
      </c>
      <c r="O50" s="35">
        <f>SUM(N43:N50)*2</f>
        <v>38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1</v>
      </c>
      <c r="G53" s="84">
        <v>2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IF(AND(PIM!F53=MAIN!F53,PIM!G53=MAIN!G53),1,0)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1</v>
      </c>
      <c r="G54" s="84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IF(AND(PIM!F54=MAIN!F54,PIM!G54=MAIN!G54),1,0)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1</v>
      </c>
      <c r="G55" s="83">
        <v>2</v>
      </c>
      <c r="H55" s="16" t="s">
        <v>30</v>
      </c>
      <c r="I55" s="32">
        <f t="shared" si="8"/>
        <v>3</v>
      </c>
      <c r="J55" s="32">
        <f>IF(I55=MAIN!I55,3,0)</f>
        <v>0</v>
      </c>
      <c r="K55" s="33">
        <f t="shared" si="9"/>
        <v>-1</v>
      </c>
      <c r="L55" s="34">
        <f>IF(K55=MAIN!J55,1,0)</f>
        <v>0</v>
      </c>
      <c r="M55" s="34">
        <f>IF(AND(PIM!F55=MAIN!F53,PIM!G55=MAIN!G53),1,0)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1</v>
      </c>
      <c r="G56" s="84">
        <v>1</v>
      </c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IF(AND(PIM!F56=MAIN!F56,PIM!G56=MAIN!G56),1,0)</f>
        <v>0</v>
      </c>
      <c r="N56" s="31">
        <f>IF(ISBLANK(MAIN!F56),0,J56+L56+M56)</f>
        <v>0</v>
      </c>
      <c r="O56" s="35">
        <f>SUM(N53:N56)*3</f>
        <v>0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0</v>
      </c>
      <c r="G59" s="84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-2</v>
      </c>
      <c r="L59" s="34">
        <f>IF(K59=MAIN!J59,1,0)</f>
        <v>0</v>
      </c>
      <c r="M59" s="34">
        <f>IF(AND(PIM!F59=MAIN!F59,PIM!G59=MAIN!G59),1,0)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1</v>
      </c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IF(AND(PIM!F60=MAIN!F60,PIM!G60=MAIN!G60),1,0)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0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2</v>
      </c>
      <c r="L63" s="34">
        <f>IF(K63=MAIN!J63,1,0)</f>
        <v>0</v>
      </c>
      <c r="M63" s="34">
        <f>IF(AND(PIM!F63=MAIN!F63,PIM!G63=MAIN!G63),1,0)</f>
        <v>0</v>
      </c>
      <c r="N63" s="31">
        <f>IF(ISBLANK(MAIN!F63),0,J63+L63+M63)</f>
        <v>3</v>
      </c>
      <c r="O63" s="35">
        <f>SUM(N63)*6</f>
        <v>18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57" priority="44">
      <formula>#REF!&gt;$G43</formula>
    </cfRule>
    <cfRule type="expression" dxfId="156" priority="43">
      <formula>#REF!&lt;$G43</formula>
    </cfRule>
    <cfRule type="expression" dxfId="155" priority="42">
      <formula>#REF!&lt;#REF!</formula>
    </cfRule>
    <cfRule type="expression" dxfId="154" priority="41">
      <formula>#REF!&gt;#REF!</formula>
    </cfRule>
  </conditionalFormatting>
  <conditionalFormatting sqref="E53:E56">
    <cfRule type="expression" dxfId="153" priority="6">
      <formula>#REF!&lt;#REF!</formula>
    </cfRule>
    <cfRule type="expression" dxfId="152" priority="5">
      <formula>#REF!&gt;#REF!</formula>
    </cfRule>
    <cfRule type="expression" dxfId="151" priority="7">
      <formula>#REF!&lt;$G53</formula>
    </cfRule>
    <cfRule type="expression" dxfId="150" priority="8">
      <formula>#REF!&gt;$G53</formula>
    </cfRule>
  </conditionalFormatting>
  <conditionalFormatting sqref="E59:E60">
    <cfRule type="expression" dxfId="149" priority="36">
      <formula>#REF!&gt;$G59</formula>
    </cfRule>
    <cfRule type="expression" dxfId="148" priority="33">
      <formula>#REF!&gt;#REF!</formula>
    </cfRule>
    <cfRule type="expression" dxfId="147" priority="34">
      <formula>#REF!&lt;#REF!</formula>
    </cfRule>
    <cfRule type="expression" dxfId="146" priority="35">
      <formula>#REF!&lt;$G59</formula>
    </cfRule>
  </conditionalFormatting>
  <conditionalFormatting sqref="E63">
    <cfRule type="expression" dxfId="145" priority="25">
      <formula>#REF!&gt;#REF!</formula>
    </cfRule>
    <cfRule type="expression" dxfId="144" priority="26">
      <formula>#REF!&lt;#REF!</formula>
    </cfRule>
    <cfRule type="expression" dxfId="143" priority="27">
      <formula>#REF!&lt;$G63</formula>
    </cfRule>
    <cfRule type="expression" dxfId="142" priority="28">
      <formula>#REF!&gt;$G63</formula>
    </cfRule>
  </conditionalFormatting>
  <conditionalFormatting sqref="E16:G21 E23:G27">
    <cfRule type="expression" dxfId="139" priority="49">
      <formula>#REF!&lt;$G16</formula>
    </cfRule>
    <cfRule type="expression" dxfId="138" priority="50">
      <formula>#REF!&gt;$G16</formula>
    </cfRule>
  </conditionalFormatting>
  <conditionalFormatting sqref="H16:H21 H23:H27">
    <cfRule type="expression" dxfId="135" priority="51">
      <formula>#REF!&gt;$G16</formula>
    </cfRule>
    <cfRule type="expression" dxfId="134" priority="52">
      <formula>#REF!&lt;$G16</formula>
    </cfRule>
  </conditionalFormatting>
  <conditionalFormatting sqref="H43:H50">
    <cfRule type="expression" dxfId="133" priority="45">
      <formula>#REF!&lt;#REF!</formula>
    </cfRule>
    <cfRule type="expression" dxfId="132" priority="47">
      <formula>#REF!&gt;$G43</formula>
    </cfRule>
    <cfRule type="expression" dxfId="131" priority="48">
      <formula>#REF!&lt;$G43</formula>
    </cfRule>
    <cfRule type="expression" dxfId="130" priority="46">
      <formula>#REF!&gt;#REF!</formula>
    </cfRule>
  </conditionalFormatting>
  <conditionalFormatting sqref="H53:H54 H56">
    <cfRule type="expression" dxfId="129" priority="10">
      <formula>#REF!&gt;#REF!</formula>
    </cfRule>
    <cfRule type="expression" dxfId="128" priority="12">
      <formula>#REF!&lt;$G53</formula>
    </cfRule>
    <cfRule type="expression" dxfId="127" priority="11">
      <formula>#REF!&gt;$G53</formula>
    </cfRule>
    <cfRule type="expression" dxfId="126" priority="9">
      <formula>#REF!&lt;#REF!</formula>
    </cfRule>
  </conditionalFormatting>
  <conditionalFormatting sqref="H55">
    <cfRule type="expression" dxfId="125" priority="3">
      <formula>#REF!&lt;$G55</formula>
    </cfRule>
    <cfRule type="expression" dxfId="124" priority="2">
      <formula>#REF!&lt;#REF!</formula>
    </cfRule>
    <cfRule type="expression" dxfId="123" priority="1">
      <formula>#REF!&gt;#REF!</formula>
    </cfRule>
    <cfRule type="expression" dxfId="122" priority="4">
      <formula>#REF!&gt;$G55</formula>
    </cfRule>
  </conditionalFormatting>
  <conditionalFormatting sqref="H59:H60">
    <cfRule type="expression" dxfId="121" priority="37">
      <formula>#REF!&lt;#REF!</formula>
    </cfRule>
    <cfRule type="expression" dxfId="120" priority="38">
      <formula>#REF!&gt;#REF!</formula>
    </cfRule>
    <cfRule type="expression" dxfId="119" priority="39">
      <formula>#REF!&gt;$G59</formula>
    </cfRule>
    <cfRule type="expression" dxfId="118" priority="40">
      <formula>#REF!&lt;$G59</formula>
    </cfRule>
  </conditionalFormatting>
  <conditionalFormatting sqref="H63">
    <cfRule type="expression" dxfId="117" priority="32">
      <formula>#REF!&lt;$G63</formula>
    </cfRule>
    <cfRule type="expression" dxfId="116" priority="30">
      <formula>#REF!&gt;#REF!</formula>
    </cfRule>
    <cfRule type="expression" dxfId="115" priority="31">
      <formula>#REF!&gt;$G63</formula>
    </cfRule>
    <cfRule type="expression" dxfId="1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71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topLeftCell="A35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84">
        <v>3</v>
      </c>
      <c r="G3" s="84">
        <v>1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84">
        <v>1</v>
      </c>
      <c r="G4" s="84">
        <v>2</v>
      </c>
      <c r="H4" s="91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84">
        <v>3</v>
      </c>
      <c r="G5" s="84">
        <v>2</v>
      </c>
      <c r="H5" s="91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84">
        <v>3</v>
      </c>
      <c r="G6" s="84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84">
        <v>1</v>
      </c>
      <c r="G7" s="84">
        <v>2</v>
      </c>
      <c r="H7" s="91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84">
        <v>0</v>
      </c>
      <c r="G8" s="84">
        <v>2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84">
        <v>0</v>
      </c>
      <c r="G9" s="84">
        <v>3</v>
      </c>
      <c r="H9" s="91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84">
        <v>1</v>
      </c>
      <c r="G10" s="84">
        <v>1</v>
      </c>
      <c r="H10" s="91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84">
        <v>1</v>
      </c>
      <c r="G11" s="84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88">
        <v>0</v>
      </c>
      <c r="G12" s="88">
        <v>2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2</v>
      </c>
      <c r="G13" s="84">
        <v>2</v>
      </c>
      <c r="H13" s="91" t="s">
        <v>97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84">
        <v>3</v>
      </c>
      <c r="G14" s="84">
        <v>0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91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93</v>
      </c>
      <c r="F19" s="16">
        <v>1</v>
      </c>
      <c r="G19" s="16">
        <v>1</v>
      </c>
      <c r="H19" s="16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97</v>
      </c>
      <c r="F25" s="16">
        <v>0</v>
      </c>
      <c r="G25" s="16">
        <v>2</v>
      </c>
      <c r="H25" s="16" t="s">
        <v>96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95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0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1</v>
      </c>
      <c r="G30" s="84">
        <v>1</v>
      </c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2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3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2</v>
      </c>
      <c r="G35" s="84">
        <v>0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1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1</v>
      </c>
      <c r="G39" s="84">
        <v>1</v>
      </c>
      <c r="H39" s="84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1</v>
      </c>
      <c r="G40" s="84">
        <v>3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IF(AND(SLB!F43=MAIN!F43,SLB!G43=MAIN!G43),1,0)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2</v>
      </c>
      <c r="G44" s="84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IF(AND(SLB!F44=MAIN!F44,SLB!G44=MAIN!G44),1,0)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1</v>
      </c>
      <c r="G45" s="8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IF(AND(SLB!F45=MAIN!F45,SLB!G45=MAIN!G45),1,0)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2</v>
      </c>
      <c r="G46" s="84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IF(AND(SLB!F46=MAIN!F46,SLB!G46=MAIN!G46),1,0)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1</v>
      </c>
      <c r="G47" s="8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3</v>
      </c>
      <c r="G48" s="84">
        <v>1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IF(AND(SLB!F48=MAIN!F48,SLB!G48=MAIN!G48),1,0)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1</v>
      </c>
      <c r="G49" s="84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IF(AND(SLB!F49=MAIN!F49,SLB!G49=MAIN!G49),1,0)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2</v>
      </c>
      <c r="G50" s="8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IF(AND(SLB!F50=MAIN!F50,SLB!G50=MAIN!G50),1,0)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0</v>
      </c>
      <c r="G53" s="84">
        <v>1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IF(AND(SLB!F53=MAIN!F53,SLB!G53=MAIN!G53),1,0)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2</v>
      </c>
      <c r="G54" s="84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IF(AND(SLB!F54=MAIN!F54,SLB!G54=MAIN!G54),1,0)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2</v>
      </c>
      <c r="G55" s="83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2</v>
      </c>
      <c r="G56" s="84">
        <v>3</v>
      </c>
      <c r="H56" s="16" t="s">
        <v>28</v>
      </c>
      <c r="I56" s="32">
        <f t="shared" si="8"/>
        <v>3</v>
      </c>
      <c r="J56" s="32">
        <f>IF(I56=MAIN!I56,3,0)</f>
        <v>0</v>
      </c>
      <c r="K56" s="33">
        <f t="shared" si="9"/>
        <v>-1</v>
      </c>
      <c r="L56" s="34">
        <f>IF(K56=MAIN!J56,1,0)</f>
        <v>0</v>
      </c>
      <c r="M56" s="34">
        <f>IF(AND(SLB!F56=MAIN!F56,SLB!G56=MAIN!G56),1,0)</f>
        <v>0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1</v>
      </c>
      <c r="G59" s="84">
        <v>1</v>
      </c>
      <c r="H59" s="16" t="s">
        <v>20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IF(AND(SLB!F59=MAIN!F59,SLB!G59=MAIN!G59),1,0)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2</v>
      </c>
      <c r="G60" s="84">
        <v>1</v>
      </c>
      <c r="H60" s="16" t="s">
        <v>26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5</v>
      </c>
      <c r="O60" s="35">
        <f>SUM(N59:N60)*5</f>
        <v>25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0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2</v>
      </c>
      <c r="L63" s="34">
        <f>IF(K63=MAIN!J63,1,0)</f>
        <v>0</v>
      </c>
      <c r="M63" s="34">
        <f>IF(AND(SLB!F63=MAIN!F63,SLB!G63=MAIN!G63),1,0)</f>
        <v>0</v>
      </c>
      <c r="N63" s="31">
        <f>IF(ISBLANK(MAIN!F63),0,J63+L63+M63)</f>
        <v>3</v>
      </c>
      <c r="O63" s="35">
        <f>SUM(N63)*6</f>
        <v>18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3" priority="44">
      <formula>#REF!&gt;$G43</formula>
    </cfRule>
    <cfRule type="expression" dxfId="112" priority="43">
      <formula>#REF!&lt;$G43</formula>
    </cfRule>
    <cfRule type="expression" dxfId="111" priority="42">
      <formula>#REF!&lt;#REF!</formula>
    </cfRule>
    <cfRule type="expression" dxfId="110" priority="41">
      <formula>#REF!&gt;#REF!</formula>
    </cfRule>
  </conditionalFormatting>
  <conditionalFormatting sqref="E53:E56">
    <cfRule type="expression" dxfId="109" priority="6">
      <formula>#REF!&lt;#REF!</formula>
    </cfRule>
    <cfRule type="expression" dxfId="108" priority="5">
      <formula>#REF!&gt;#REF!</formula>
    </cfRule>
    <cfRule type="expression" dxfId="107" priority="7">
      <formula>#REF!&lt;$G53</formula>
    </cfRule>
    <cfRule type="expression" dxfId="106" priority="8">
      <formula>#REF!&gt;$G53</formula>
    </cfRule>
  </conditionalFormatting>
  <conditionalFormatting sqref="E59:E60">
    <cfRule type="expression" dxfId="105" priority="36">
      <formula>#REF!&gt;$G59</formula>
    </cfRule>
    <cfRule type="expression" dxfId="104" priority="33">
      <formula>#REF!&gt;#REF!</formula>
    </cfRule>
    <cfRule type="expression" dxfId="103" priority="34">
      <formula>#REF!&lt;#REF!</formula>
    </cfRule>
    <cfRule type="expression" dxfId="102" priority="35">
      <formula>#REF!&lt;$G59</formula>
    </cfRule>
  </conditionalFormatting>
  <conditionalFormatting sqref="E63">
    <cfRule type="expression" dxfId="101" priority="25">
      <formula>#REF!&gt;#REF!</formula>
    </cfRule>
    <cfRule type="expression" dxfId="100" priority="26">
      <formula>#REF!&lt;#REF!</formula>
    </cfRule>
    <cfRule type="expression" dxfId="99" priority="27">
      <formula>#REF!&lt;$G63</formula>
    </cfRule>
    <cfRule type="expression" dxfId="98" priority="28">
      <formula>#REF!&gt;$G63</formula>
    </cfRule>
  </conditionalFormatting>
  <conditionalFormatting sqref="E16:G21 E23:G27">
    <cfRule type="expression" dxfId="95" priority="49">
      <formula>#REF!&lt;$G16</formula>
    </cfRule>
    <cfRule type="expression" dxfId="94" priority="50">
      <formula>#REF!&gt;$G16</formula>
    </cfRule>
  </conditionalFormatting>
  <conditionalFormatting sqref="H16:H21 H23:H27">
    <cfRule type="expression" dxfId="91" priority="51">
      <formula>#REF!&gt;$G16</formula>
    </cfRule>
    <cfRule type="expression" dxfId="90" priority="52">
      <formula>#REF!&lt;$G16</formula>
    </cfRule>
  </conditionalFormatting>
  <conditionalFormatting sqref="H43:H50">
    <cfRule type="expression" dxfId="89" priority="45">
      <formula>#REF!&lt;#REF!</formula>
    </cfRule>
    <cfRule type="expression" dxfId="88" priority="47">
      <formula>#REF!&gt;$G43</formula>
    </cfRule>
    <cfRule type="expression" dxfId="87" priority="48">
      <formula>#REF!&lt;$G43</formula>
    </cfRule>
    <cfRule type="expression" dxfId="86" priority="46">
      <formula>#REF!&gt;#REF!</formula>
    </cfRule>
  </conditionalFormatting>
  <conditionalFormatting sqref="H53:H54 H56">
    <cfRule type="expression" dxfId="85" priority="10">
      <formula>#REF!&gt;#REF!</formula>
    </cfRule>
    <cfRule type="expression" dxfId="84" priority="12">
      <formula>#REF!&lt;$G53</formula>
    </cfRule>
    <cfRule type="expression" dxfId="83" priority="11">
      <formula>#REF!&gt;$G53</formula>
    </cfRule>
    <cfRule type="expression" dxfId="82" priority="9">
      <formula>#REF!&lt;#REF!</formula>
    </cfRule>
  </conditionalFormatting>
  <conditionalFormatting sqref="H55">
    <cfRule type="expression" dxfId="81" priority="3">
      <formula>#REF!&lt;$G55</formula>
    </cfRule>
    <cfRule type="expression" dxfId="80" priority="2">
      <formula>#REF!&lt;#REF!</formula>
    </cfRule>
    <cfRule type="expression" dxfId="79" priority="1">
      <formula>#REF!&gt;#REF!</formula>
    </cfRule>
    <cfRule type="expression" dxfId="78" priority="4">
      <formula>#REF!&gt;$G55</formula>
    </cfRule>
  </conditionalFormatting>
  <conditionalFormatting sqref="H59:H60">
    <cfRule type="expression" dxfId="77" priority="37">
      <formula>#REF!&lt;#REF!</formula>
    </cfRule>
    <cfRule type="expression" dxfId="76" priority="38">
      <formula>#REF!&gt;#REF!</formula>
    </cfRule>
    <cfRule type="expression" dxfId="75" priority="39">
      <formula>#REF!&gt;$G59</formula>
    </cfRule>
    <cfRule type="expression" dxfId="74" priority="40">
      <formula>#REF!&lt;$G59</formula>
    </cfRule>
  </conditionalFormatting>
  <conditionalFormatting sqref="H63">
    <cfRule type="expression" dxfId="73" priority="32">
      <formula>#REF!&lt;$G63</formula>
    </cfRule>
    <cfRule type="expression" dxfId="72" priority="30">
      <formula>#REF!&gt;#REF!</formula>
    </cfRule>
    <cfRule type="expression" dxfId="71" priority="31">
      <formula>#REF!&gt;$G63</formula>
    </cfRule>
    <cfRule type="expression" dxfId="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71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91" t="s">
        <v>22</v>
      </c>
      <c r="F3" s="89">
        <v>2</v>
      </c>
      <c r="G3" s="89">
        <v>1</v>
      </c>
      <c r="H3" s="91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91" t="s">
        <v>48</v>
      </c>
      <c r="F4" s="89">
        <v>1</v>
      </c>
      <c r="G4" s="89">
        <v>1</v>
      </c>
      <c r="H4" s="91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91" t="s">
        <v>24</v>
      </c>
      <c r="F5" s="89">
        <v>1</v>
      </c>
      <c r="G5" s="89">
        <v>0</v>
      </c>
      <c r="H5" s="91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91" t="s">
        <v>25</v>
      </c>
      <c r="F6" s="89">
        <v>2</v>
      </c>
      <c r="G6" s="89">
        <v>0</v>
      </c>
      <c r="H6" s="91" t="s">
        <v>92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91" t="s">
        <v>45</v>
      </c>
      <c r="F7" s="89">
        <v>0</v>
      </c>
      <c r="G7" s="89">
        <v>3</v>
      </c>
      <c r="H7" s="91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91" t="s">
        <v>93</v>
      </c>
      <c r="F8" s="89">
        <v>0</v>
      </c>
      <c r="G8" s="89">
        <v>1</v>
      </c>
      <c r="H8" s="91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91" t="s">
        <v>94</v>
      </c>
      <c r="F9" s="89">
        <v>1</v>
      </c>
      <c r="G9" s="89">
        <v>2</v>
      </c>
      <c r="H9" s="91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91" t="s">
        <v>95</v>
      </c>
      <c r="F10" s="89">
        <v>0</v>
      </c>
      <c r="G10" s="89">
        <v>0</v>
      </c>
      <c r="H10" s="91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91" t="s">
        <v>34</v>
      </c>
      <c r="F11" s="89">
        <v>2</v>
      </c>
      <c r="G11" s="89">
        <v>0</v>
      </c>
      <c r="H11" s="91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92" t="s">
        <v>39</v>
      </c>
      <c r="F12" s="94">
        <v>0</v>
      </c>
      <c r="G12" s="94">
        <v>2</v>
      </c>
      <c r="H12" s="92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9">
        <v>2</v>
      </c>
      <c r="G13" s="89">
        <v>0</v>
      </c>
      <c r="H13" s="91" t="s">
        <v>97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91" t="s">
        <v>82</v>
      </c>
      <c r="F14" s="89">
        <v>1</v>
      </c>
      <c r="G14" s="89">
        <v>0</v>
      </c>
      <c r="H14" s="91" t="s">
        <v>96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91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93</v>
      </c>
      <c r="F19" s="89">
        <v>2</v>
      </c>
      <c r="G19" s="89">
        <v>2</v>
      </c>
      <c r="H19" s="89" t="s">
        <v>94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2</v>
      </c>
      <c r="G22" s="83">
        <v>1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4" t="s">
        <v>20</v>
      </c>
      <c r="F24" s="94">
        <v>3</v>
      </c>
      <c r="G24" s="94">
        <v>2</v>
      </c>
      <c r="H24" s="94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97</v>
      </c>
      <c r="F25" s="89">
        <v>1</v>
      </c>
      <c r="G25" s="89">
        <v>1</v>
      </c>
      <c r="H25" s="89" t="s">
        <v>96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2</v>
      </c>
      <c r="G26" s="89">
        <v>2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95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91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92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96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97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1</v>
      </c>
      <c r="H43" s="16" t="s">
        <v>25</v>
      </c>
      <c r="I43" s="32">
        <f t="shared" ref="I43:I50" si="6">IF(F43&gt;G43,1,IF(F43=G43,2,3))</f>
        <v>1</v>
      </c>
      <c r="J43" s="32">
        <f>IF(I43=MAIN!I43,3,0)</f>
        <v>3</v>
      </c>
      <c r="K43" s="33">
        <f t="shared" ref="K43:K50" si="7">F43-G43</f>
        <v>1</v>
      </c>
      <c r="L43" s="34">
        <f>IF(K43=MAIN!J43,1,0)</f>
        <v>0</v>
      </c>
      <c r="M43" s="34">
        <f>IF(AND(BW!F43=MAIN!F43,BW!G43=MAIN!G43),1,0)</f>
        <v>0</v>
      </c>
      <c r="N43" s="31">
        <f>IF(ISBLANK(MAIN!F43),0,J43+L43+M43)</f>
        <v>3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3</v>
      </c>
      <c r="G44" s="16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IF(AND(BW!F44=MAIN!F44,BW!G44=MAIN!G44),1,0)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1</v>
      </c>
      <c r="G45" s="16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IF(AND(BW!F45=MAIN!F45,BW!G45=MAIN!G45),1,0)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3</v>
      </c>
      <c r="G46" s="16">
        <v>1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IF(AND(BW!F46=MAIN!F46,BW!G46=MAIN!G46),1,0)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2</v>
      </c>
      <c r="G47" s="16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IF(AND(BW!F47=MAIN!F47,BW!G47=MAIN!G47),1,0)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2</v>
      </c>
      <c r="G48" s="16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IF(AND(BW!F48=MAIN!F48,BW!G48=MAIN!G48),1,0)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>
        <v>1</v>
      </c>
      <c r="G49" s="16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IF(AND(BW!F49=MAIN!F49,BW!G49=MAIN!G49),1,0)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3</v>
      </c>
      <c r="G50" s="16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IF(AND(BW!F50=MAIN!F50,BW!G50=MAIN!G50),1,0)</f>
        <v>0</v>
      </c>
      <c r="N50" s="31">
        <f>IF(ISBLANK(MAIN!F50),0,J50+L50+M50)</f>
        <v>0</v>
      </c>
      <c r="O50" s="35">
        <f>SUM(N43:N50)*2</f>
        <v>42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>
        <v>2</v>
      </c>
      <c r="G53" s="16">
        <v>3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IF(AND(BW!F53=MAIN!F53,BW!G53=MAIN!G53),1,0)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>
        <v>2</v>
      </c>
      <c r="G54" s="16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2</v>
      </c>
      <c r="L54" s="34">
        <f>IF(K54=MAIN!J54,1,0)</f>
        <v>0</v>
      </c>
      <c r="M54" s="34">
        <f>IF(AND(BW!F54=MAIN!F54,BW!G54=MAIN!G54),1,0)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14">
        <v>2</v>
      </c>
      <c r="G55" s="14">
        <v>2</v>
      </c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IF(AND(BW!F55=MAIN!F53,BW!G55=MAIN!G53),1,0)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>
        <v>2</v>
      </c>
      <c r="G56" s="16">
        <v>1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5</v>
      </c>
      <c r="O56" s="35">
        <f>SUM(N53:N56)*3</f>
        <v>15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>
        <v>1</v>
      </c>
      <c r="G59" s="16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IF(AND(BW!F59=MAIN!F59,BW!G59=MAIN!G59),1,0)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>
        <v>2</v>
      </c>
      <c r="G60" s="16">
        <v>1</v>
      </c>
      <c r="H60" s="16" t="s">
        <v>26</v>
      </c>
      <c r="I60" s="32">
        <f t="shared" si="10"/>
        <v>1</v>
      </c>
      <c r="J60" s="32">
        <f>IF(I60=MAIN!I60,3,0)</f>
        <v>3</v>
      </c>
      <c r="K60" s="33">
        <f t="shared" si="11"/>
        <v>1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5</v>
      </c>
      <c r="O60" s="35">
        <f>SUM(N59:N60)*5</f>
        <v>25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1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1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5</v>
      </c>
      <c r="O63" s="35">
        <f>SUM(N63)*6</f>
        <v>30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67" priority="43">
      <formula>#REF!&lt;$G43</formula>
    </cfRule>
    <cfRule type="expression" dxfId="66" priority="42">
      <formula>#REF!&lt;#REF!</formula>
    </cfRule>
    <cfRule type="expression" dxfId="65" priority="44">
      <formula>#REF!&gt;$G43</formula>
    </cfRule>
    <cfRule type="expression" dxfId="64" priority="41">
      <formula>#REF!&gt;#REF!</formula>
    </cfRule>
  </conditionalFormatting>
  <conditionalFormatting sqref="E53:E56">
    <cfRule type="expression" dxfId="63" priority="7">
      <formula>#REF!&lt;$G53</formula>
    </cfRule>
    <cfRule type="expression" dxfId="62" priority="5">
      <formula>#REF!&gt;#REF!</formula>
    </cfRule>
    <cfRule type="expression" dxfId="61" priority="6">
      <formula>#REF!&lt;#REF!</formula>
    </cfRule>
    <cfRule type="expression" dxfId="60" priority="8">
      <formula>#REF!&gt;$G53</formula>
    </cfRule>
  </conditionalFormatting>
  <conditionalFormatting sqref="E59:E60">
    <cfRule type="expression" dxfId="59" priority="33">
      <formula>#REF!&gt;#REF!</formula>
    </cfRule>
    <cfRule type="expression" dxfId="58" priority="34">
      <formula>#REF!&lt;#REF!</formula>
    </cfRule>
    <cfRule type="expression" dxfId="57" priority="35">
      <formula>#REF!&lt;$G59</formula>
    </cfRule>
    <cfRule type="expression" dxfId="56" priority="36">
      <formula>#REF!&gt;$G59</formula>
    </cfRule>
  </conditionalFormatting>
  <conditionalFormatting sqref="E63">
    <cfRule type="expression" dxfId="55" priority="25">
      <formula>#REF!&gt;#REF!</formula>
    </cfRule>
    <cfRule type="expression" dxfId="54" priority="26">
      <formula>#REF!&lt;#REF!</formula>
    </cfRule>
    <cfRule type="expression" dxfId="53" priority="27">
      <formula>#REF!&lt;$G63</formula>
    </cfRule>
    <cfRule type="expression" dxfId="52" priority="28">
      <formula>#REF!&gt;$G63</formula>
    </cfRule>
  </conditionalFormatting>
  <conditionalFormatting sqref="E16:G21 E23:G27">
    <cfRule type="expression" dxfId="51" priority="52" stopIfTrue="1">
      <formula>#REF!&gt;$G16</formula>
    </cfRule>
    <cfRule type="expression" dxfId="50" priority="51" stopIfTrue="1">
      <formula>#REF!&lt;$G16</formula>
    </cfRule>
  </conditionalFormatting>
  <conditionalFormatting sqref="E29:G40">
    <cfRule type="expression" dxfId="49" priority="56">
      <formula>#REF!&gt;$G29</formula>
    </cfRule>
    <cfRule type="expression" dxfId="48" priority="55">
      <formula>#REF!&lt;$G29</formula>
    </cfRule>
  </conditionalFormatting>
  <conditionalFormatting sqref="F3:G14">
    <cfRule type="expression" dxfId="47" priority="62" stopIfTrue="1">
      <formula>#REF!&gt;$G3</formula>
    </cfRule>
    <cfRule type="expression" dxfId="46" priority="61" stopIfTrue="1">
      <formula>#REF!&lt;$G3</formula>
    </cfRule>
  </conditionalFormatting>
  <conditionalFormatting sqref="H16:H21 H23:H27">
    <cfRule type="expression" dxfId="43" priority="49" stopIfTrue="1">
      <formula>#REF!&gt;$G16</formula>
    </cfRule>
    <cfRule type="expression" dxfId="42" priority="50" stopIfTrue="1">
      <formula>#REF!&lt;$G16</formula>
    </cfRule>
  </conditionalFormatting>
  <conditionalFormatting sqref="H29:H40">
    <cfRule type="expression" dxfId="41" priority="57">
      <formula>#REF!&gt;$G29</formula>
    </cfRule>
    <cfRule type="expression" dxfId="40" priority="58">
      <formula>#REF!&lt;$G29</formula>
    </cfRule>
  </conditionalFormatting>
  <conditionalFormatting sqref="H43:H50">
    <cfRule type="expression" dxfId="39" priority="45">
      <formula>#REF!&lt;#REF!</formula>
    </cfRule>
    <cfRule type="expression" dxfId="38" priority="46">
      <formula>#REF!&gt;#REF!</formula>
    </cfRule>
    <cfRule type="expression" dxfId="37" priority="47">
      <formula>#REF!&gt;$G43</formula>
    </cfRule>
    <cfRule type="expression" dxfId="36" priority="48">
      <formula>#REF!&lt;$G43</formula>
    </cfRule>
  </conditionalFormatting>
  <conditionalFormatting sqref="H53:H54 H56">
    <cfRule type="expression" dxfId="35" priority="12">
      <formula>#REF!&lt;$G53</formula>
    </cfRule>
    <cfRule type="expression" dxfId="34" priority="11">
      <formula>#REF!&gt;$G53</formula>
    </cfRule>
    <cfRule type="expression" dxfId="33" priority="10">
      <formula>#REF!&gt;#REF!</formula>
    </cfRule>
    <cfRule type="expression" dxfId="32" priority="9">
      <formula>#REF!&lt;#REF!</formula>
    </cfRule>
  </conditionalFormatting>
  <conditionalFormatting sqref="H55">
    <cfRule type="expression" dxfId="31" priority="1">
      <formula>#REF!&gt;#REF!</formula>
    </cfRule>
    <cfRule type="expression" dxfId="30" priority="4">
      <formula>#REF!&gt;$G55</formula>
    </cfRule>
    <cfRule type="expression" dxfId="29" priority="3">
      <formula>#REF!&lt;$G55</formula>
    </cfRule>
    <cfRule type="expression" dxfId="28" priority="2">
      <formula>#REF!&lt;#REF!</formula>
    </cfRule>
  </conditionalFormatting>
  <conditionalFormatting sqref="H59:H60">
    <cfRule type="expression" dxfId="27" priority="37">
      <formula>#REF!&lt;#REF!</formula>
    </cfRule>
    <cfRule type="expression" dxfId="26" priority="39">
      <formula>#REF!&gt;$G59</formula>
    </cfRule>
    <cfRule type="expression" dxfId="25" priority="38">
      <formula>#REF!&gt;#REF!</formula>
    </cfRule>
    <cfRule type="expression" dxfId="24" priority="40">
      <formula>#REF!&lt;$G59</formula>
    </cfRule>
  </conditionalFormatting>
  <conditionalFormatting sqref="H63">
    <cfRule type="expression" dxfId="23" priority="31">
      <formula>#REF!&gt;$G63</formula>
    </cfRule>
    <cfRule type="expression" dxfId="22" priority="30">
      <formula>#REF!&gt;#REF!</formula>
    </cfRule>
    <cfRule type="expression" dxfId="21" priority="32">
      <formula>#REF!&lt;$G63</formula>
    </cfRule>
    <cfRule type="expression" dxfId="2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4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83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86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85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4" t="s">
        <v>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1" ht="10.5" customHeight="1" x14ac:dyDescent="0.25">
      <c r="A2" s="117" t="s">
        <v>98</v>
      </c>
      <c r="B2" s="117"/>
      <c r="C2" s="117"/>
      <c r="D2" s="117"/>
      <c r="E2" s="117"/>
      <c r="F2" s="117"/>
      <c r="G2" s="117"/>
      <c r="H2" s="117"/>
      <c r="I2" s="13" t="s">
        <v>143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91</v>
      </c>
      <c r="I3" s="93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3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3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92</v>
      </c>
      <c r="I6" s="93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3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93</v>
      </c>
      <c r="F8" s="9">
        <v>1</v>
      </c>
      <c r="G8" s="9">
        <v>1</v>
      </c>
      <c r="H8" s="16" t="s">
        <v>32</v>
      </c>
      <c r="I8" s="93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94</v>
      </c>
      <c r="F9" s="9">
        <v>0</v>
      </c>
      <c r="G9" s="9">
        <v>1</v>
      </c>
      <c r="H9" s="16" t="s">
        <v>23</v>
      </c>
      <c r="I9" s="93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95</v>
      </c>
      <c r="F10" s="9">
        <v>3</v>
      </c>
      <c r="G10" s="9">
        <v>0</v>
      </c>
      <c r="H10" s="16" t="s">
        <v>41</v>
      </c>
      <c r="I10" s="93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3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3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97</v>
      </c>
      <c r="I13" s="93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96</v>
      </c>
      <c r="I14" s="93">
        <f>SUM(AS:BW!I14)/12</f>
        <v>1.3333333333333333</v>
      </c>
      <c r="J14" s="19">
        <f t="shared" si="0"/>
        <v>0</v>
      </c>
    </row>
    <row r="15" spans="1:11" ht="10.5" customHeight="1" x14ac:dyDescent="0.25">
      <c r="A15" s="117" t="s">
        <v>99</v>
      </c>
      <c r="B15" s="117"/>
      <c r="C15" s="117"/>
      <c r="D15" s="117"/>
      <c r="E15" s="117"/>
      <c r="F15" s="117"/>
      <c r="G15" s="117"/>
      <c r="H15" s="117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92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91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93</v>
      </c>
      <c r="F19" s="16"/>
      <c r="G19" s="16"/>
      <c r="H19" s="16" t="s">
        <v>94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97</v>
      </c>
      <c r="F25" s="16"/>
      <c r="G25" s="16"/>
      <c r="H25" s="16" t="s">
        <v>96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95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7" t="s">
        <v>100</v>
      </c>
      <c r="B28" s="117"/>
      <c r="C28" s="117"/>
      <c r="D28" s="117"/>
      <c r="E28" s="117"/>
      <c r="F28" s="117"/>
      <c r="G28" s="117"/>
      <c r="H28" s="117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0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0">
        <v>44370.875</v>
      </c>
      <c r="E30" s="16" t="s">
        <v>91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92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93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94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95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96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97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4" t="s">
        <v>3</v>
      </c>
      <c r="B41" s="115"/>
      <c r="C41" s="115"/>
      <c r="D41" s="115"/>
      <c r="E41" s="115"/>
      <c r="F41" s="115"/>
      <c r="G41" s="115"/>
      <c r="H41" s="115"/>
      <c r="I41" s="115"/>
      <c r="J41" s="116"/>
    </row>
    <row r="42" spans="1:10" ht="10.5" customHeight="1" x14ac:dyDescent="0.25">
      <c r="A42" s="117" t="s">
        <v>101</v>
      </c>
      <c r="B42" s="117"/>
      <c r="C42" s="117"/>
      <c r="D42" s="117"/>
      <c r="E42" s="117"/>
      <c r="F42" s="117"/>
      <c r="G42" s="117"/>
      <c r="H42" s="117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4" t="s">
        <v>4</v>
      </c>
      <c r="B51" s="115"/>
      <c r="C51" s="115"/>
      <c r="D51" s="115"/>
      <c r="E51" s="115"/>
      <c r="F51" s="115"/>
      <c r="G51" s="115"/>
      <c r="H51" s="115"/>
      <c r="I51" s="115"/>
      <c r="J51" s="116"/>
    </row>
    <row r="52" spans="1:10" ht="10.5" customHeight="1" x14ac:dyDescent="0.25">
      <c r="A52" s="117" t="s">
        <v>102</v>
      </c>
      <c r="B52" s="117"/>
      <c r="C52" s="117"/>
      <c r="D52" s="117"/>
      <c r="E52" s="117"/>
      <c r="F52" s="117"/>
      <c r="G52" s="117"/>
      <c r="H52" s="117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4" t="s">
        <v>5</v>
      </c>
      <c r="B57" s="115"/>
      <c r="C57" s="115"/>
      <c r="D57" s="115"/>
      <c r="E57" s="115"/>
      <c r="F57" s="115"/>
      <c r="G57" s="115"/>
      <c r="H57" s="115"/>
      <c r="I57" s="115"/>
      <c r="J57" s="116"/>
    </row>
    <row r="58" spans="1:10" ht="10.5" customHeight="1" x14ac:dyDescent="0.25">
      <c r="A58" s="117" t="s">
        <v>103</v>
      </c>
      <c r="B58" s="117"/>
      <c r="C58" s="117"/>
      <c r="D58" s="117"/>
      <c r="E58" s="117"/>
      <c r="F58" s="117"/>
      <c r="G58" s="117"/>
      <c r="H58" s="117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4" t="s">
        <v>13</v>
      </c>
      <c r="B61" s="115"/>
      <c r="C61" s="115"/>
      <c r="D61" s="115"/>
      <c r="E61" s="115"/>
      <c r="F61" s="115"/>
      <c r="G61" s="115"/>
      <c r="H61" s="115"/>
      <c r="I61" s="115"/>
      <c r="J61" s="116"/>
    </row>
    <row r="62" spans="1:10" ht="10.5" customHeight="1" x14ac:dyDescent="0.25">
      <c r="A62" s="117" t="s">
        <v>104</v>
      </c>
      <c r="B62" s="117"/>
      <c r="C62" s="117"/>
      <c r="D62" s="117"/>
      <c r="E62" s="117"/>
      <c r="F62" s="117"/>
      <c r="G62" s="117"/>
      <c r="H62" s="117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105</v>
      </c>
      <c r="F63" s="16"/>
      <c r="G63" s="16"/>
      <c r="H63" s="16" t="s">
        <v>106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2" customWidth="1"/>
    <col min="2" max="2" width="14.6328125" style="62" bestFit="1" customWidth="1"/>
    <col min="3" max="4" width="8.7265625" style="62" customWidth="1"/>
    <col min="5" max="5" width="19.90625" style="62" bestFit="1" customWidth="1"/>
    <col min="6" max="6" width="12.7265625" style="62" customWidth="1"/>
    <col min="7" max="7" width="12.36328125" style="62" customWidth="1"/>
    <col min="8" max="8" width="27.81640625" style="62" bestFit="1" customWidth="1"/>
    <col min="9" max="9" width="38.81640625" style="62" bestFit="1" customWidth="1"/>
    <col min="10" max="16384" width="8.7265625" style="62"/>
  </cols>
  <sheetData>
    <row r="1" spans="1:10" ht="15" thickBot="1" x14ac:dyDescent="0.3">
      <c r="A1" s="111" t="s">
        <v>124</v>
      </c>
      <c r="B1" s="111"/>
      <c r="C1" s="111"/>
      <c r="D1" s="111"/>
      <c r="E1" s="111"/>
      <c r="F1" s="111"/>
      <c r="G1" s="111"/>
      <c r="H1" s="111"/>
    </row>
    <row r="2" spans="1:10" ht="14.5" x14ac:dyDescent="0.25">
      <c r="A2" s="108" t="s">
        <v>132</v>
      </c>
      <c r="B2" s="108"/>
      <c r="C2" s="108"/>
      <c r="D2" s="108"/>
      <c r="E2" s="108"/>
      <c r="F2" s="108"/>
      <c r="G2" s="108"/>
      <c r="H2" s="108"/>
      <c r="I2" s="62" t="s">
        <v>133</v>
      </c>
    </row>
    <row r="3" spans="1:10" ht="13" x14ac:dyDescent="0.3">
      <c r="A3" s="63"/>
      <c r="B3" s="63"/>
      <c r="C3" s="63"/>
      <c r="D3" s="63"/>
      <c r="E3" s="63"/>
      <c r="F3" s="112" t="s">
        <v>134</v>
      </c>
      <c r="G3" s="112"/>
      <c r="H3" s="63"/>
    </row>
    <row r="4" spans="1:10" ht="14.5" x14ac:dyDescent="0.25">
      <c r="A4" s="64" t="s">
        <v>107</v>
      </c>
      <c r="B4" s="64" t="s">
        <v>135</v>
      </c>
      <c r="C4" s="65" t="s">
        <v>109</v>
      </c>
      <c r="D4" s="66" t="s">
        <v>110</v>
      </c>
      <c r="E4" s="64" t="s">
        <v>111</v>
      </c>
      <c r="F4" s="64">
        <v>3</v>
      </c>
      <c r="G4" s="64">
        <v>1</v>
      </c>
      <c r="H4" s="64" t="s">
        <v>112</v>
      </c>
    </row>
    <row r="5" spans="1:10" ht="14.5" x14ac:dyDescent="0.25">
      <c r="A5" s="64" t="s">
        <v>107</v>
      </c>
      <c r="B5" s="64" t="s">
        <v>135</v>
      </c>
      <c r="C5" s="65" t="s">
        <v>109</v>
      </c>
      <c r="D5" s="66" t="s">
        <v>110</v>
      </c>
      <c r="E5" s="64" t="s">
        <v>113</v>
      </c>
      <c r="F5" s="64">
        <v>0</v>
      </c>
      <c r="G5" s="64">
        <v>0</v>
      </c>
      <c r="H5" s="64" t="s">
        <v>114</v>
      </c>
    </row>
    <row r="6" spans="1:10" ht="15" thickBot="1" x14ac:dyDescent="0.3">
      <c r="A6" s="113" t="s">
        <v>0</v>
      </c>
      <c r="B6" s="113"/>
      <c r="C6" s="113"/>
      <c r="D6" s="113"/>
      <c r="E6" s="113"/>
      <c r="F6" s="113"/>
      <c r="G6" s="113"/>
      <c r="H6" s="113"/>
      <c r="I6" s="67"/>
      <c r="J6" s="67"/>
    </row>
    <row r="7" spans="1:10" ht="14.5" x14ac:dyDescent="0.25">
      <c r="A7" s="110" t="s">
        <v>98</v>
      </c>
      <c r="B7" s="110"/>
      <c r="C7" s="110"/>
      <c r="D7" s="110"/>
      <c r="E7" s="110"/>
      <c r="F7" s="110"/>
      <c r="G7" s="110"/>
      <c r="H7" s="110"/>
      <c r="I7" s="68" t="s">
        <v>136</v>
      </c>
    </row>
    <row r="8" spans="1:10" ht="14.5" x14ac:dyDescent="0.25">
      <c r="A8" s="69">
        <v>1</v>
      </c>
      <c r="B8" s="69" t="s">
        <v>27</v>
      </c>
      <c r="C8" s="70">
        <v>44361.875</v>
      </c>
      <c r="D8" s="71">
        <v>44358.875</v>
      </c>
      <c r="E8" s="69" t="s">
        <v>22</v>
      </c>
      <c r="F8" s="69"/>
      <c r="G8" s="69"/>
      <c r="H8" s="69" t="s">
        <v>91</v>
      </c>
      <c r="I8" s="72"/>
      <c r="J8" s="72"/>
    </row>
    <row r="9" spans="1:10" ht="14.5" x14ac:dyDescent="0.25">
      <c r="A9" s="73">
        <v>2</v>
      </c>
      <c r="B9" s="69" t="s">
        <v>27</v>
      </c>
      <c r="C9" s="70">
        <v>44362.625</v>
      </c>
      <c r="D9" s="71">
        <v>44359.625</v>
      </c>
      <c r="E9" s="69" t="s">
        <v>48</v>
      </c>
      <c r="F9" s="69"/>
      <c r="G9" s="69"/>
      <c r="H9" s="69" t="s">
        <v>30</v>
      </c>
      <c r="I9" s="72"/>
      <c r="J9" s="72"/>
    </row>
    <row r="10" spans="1:10" ht="14.5" x14ac:dyDescent="0.25">
      <c r="A10" s="73">
        <v>3</v>
      </c>
      <c r="B10" s="69" t="s">
        <v>31</v>
      </c>
      <c r="C10" s="70">
        <v>44362.75</v>
      </c>
      <c r="D10" s="71">
        <v>44359.75</v>
      </c>
      <c r="E10" s="69" t="s">
        <v>24</v>
      </c>
      <c r="F10" s="69"/>
      <c r="G10" s="69"/>
      <c r="H10" s="69" t="s">
        <v>37</v>
      </c>
      <c r="I10" s="72"/>
      <c r="J10" s="72"/>
    </row>
    <row r="11" spans="1:10" ht="14.5" x14ac:dyDescent="0.25">
      <c r="A11" s="73">
        <v>4</v>
      </c>
      <c r="B11" s="69" t="s">
        <v>31</v>
      </c>
      <c r="C11" s="70">
        <v>44362.875</v>
      </c>
      <c r="D11" s="71">
        <v>44359.875</v>
      </c>
      <c r="E11" s="69" t="s">
        <v>25</v>
      </c>
      <c r="F11" s="69"/>
      <c r="G11" s="69"/>
      <c r="H11" s="69" t="s">
        <v>92</v>
      </c>
      <c r="I11" s="72"/>
      <c r="J11" s="72"/>
    </row>
    <row r="12" spans="1:10" ht="14.5" x14ac:dyDescent="0.25">
      <c r="A12" s="73">
        <v>5</v>
      </c>
      <c r="B12" s="69" t="s">
        <v>36</v>
      </c>
      <c r="C12" s="70">
        <v>44363.625</v>
      </c>
      <c r="D12" s="71">
        <v>44360.625</v>
      </c>
      <c r="E12" s="69" t="s">
        <v>45</v>
      </c>
      <c r="F12" s="69"/>
      <c r="G12" s="69"/>
      <c r="H12" s="69" t="s">
        <v>26</v>
      </c>
      <c r="I12" s="72"/>
      <c r="J12" s="72"/>
    </row>
    <row r="13" spans="1:10" ht="14.5" x14ac:dyDescent="0.25">
      <c r="A13" s="73">
        <v>6</v>
      </c>
      <c r="B13" s="69" t="s">
        <v>38</v>
      </c>
      <c r="C13" s="70">
        <v>44363.75</v>
      </c>
      <c r="D13" s="71">
        <v>44360.75</v>
      </c>
      <c r="E13" s="69" t="s">
        <v>93</v>
      </c>
      <c r="F13" s="69"/>
      <c r="G13" s="69"/>
      <c r="H13" s="69" t="s">
        <v>32</v>
      </c>
      <c r="I13" s="72"/>
      <c r="J13" s="72"/>
    </row>
    <row r="14" spans="1:10" ht="14.5" x14ac:dyDescent="0.25">
      <c r="A14" s="73">
        <v>7</v>
      </c>
      <c r="B14" s="69" t="s">
        <v>38</v>
      </c>
      <c r="C14" s="70">
        <v>44363.875</v>
      </c>
      <c r="D14" s="71">
        <v>44360.875</v>
      </c>
      <c r="E14" s="69" t="s">
        <v>94</v>
      </c>
      <c r="F14" s="69"/>
      <c r="G14" s="69"/>
      <c r="H14" s="69" t="s">
        <v>23</v>
      </c>
      <c r="I14" s="72"/>
      <c r="J14" s="72"/>
    </row>
    <row r="15" spans="1:10" ht="14.5" x14ac:dyDescent="0.25">
      <c r="A15" s="73">
        <v>8</v>
      </c>
      <c r="B15" s="69" t="s">
        <v>44</v>
      </c>
      <c r="C15" s="70">
        <v>44364.625</v>
      </c>
      <c r="D15" s="71">
        <v>44361.625</v>
      </c>
      <c r="E15" s="69" t="s">
        <v>95</v>
      </c>
      <c r="F15" s="69"/>
      <c r="G15" s="69"/>
      <c r="H15" s="69" t="s">
        <v>41</v>
      </c>
      <c r="I15" s="72"/>
      <c r="J15" s="72"/>
    </row>
    <row r="16" spans="1:10" ht="14.5" x14ac:dyDescent="0.25">
      <c r="A16" s="73">
        <v>9</v>
      </c>
      <c r="B16" s="69" t="s">
        <v>44</v>
      </c>
      <c r="C16" s="70">
        <v>44364.75</v>
      </c>
      <c r="D16" s="71">
        <v>44361.75</v>
      </c>
      <c r="E16" s="69" t="s">
        <v>34</v>
      </c>
      <c r="F16" s="69"/>
      <c r="G16" s="69"/>
      <c r="H16" s="69" t="s">
        <v>46</v>
      </c>
      <c r="I16" s="72"/>
      <c r="J16" s="72"/>
    </row>
    <row r="17" spans="1:10" ht="14.5" x14ac:dyDescent="0.25">
      <c r="A17" s="73">
        <v>10</v>
      </c>
      <c r="B17" s="69" t="s">
        <v>36</v>
      </c>
      <c r="C17" s="70">
        <v>44364.875</v>
      </c>
      <c r="D17" s="71">
        <v>44361.875</v>
      </c>
      <c r="E17" s="74" t="s">
        <v>39</v>
      </c>
      <c r="F17" s="74"/>
      <c r="G17" s="74"/>
      <c r="H17" s="74" t="s">
        <v>20</v>
      </c>
      <c r="I17" s="72"/>
      <c r="J17" s="72"/>
    </row>
    <row r="18" spans="1:10" ht="14.5" x14ac:dyDescent="0.25">
      <c r="A18" s="73">
        <v>11</v>
      </c>
      <c r="B18" s="69" t="s">
        <v>47</v>
      </c>
      <c r="C18" s="70">
        <v>44365.75</v>
      </c>
      <c r="D18" s="71">
        <v>44362.75</v>
      </c>
      <c r="E18" s="55" t="s">
        <v>28</v>
      </c>
      <c r="F18" s="69"/>
      <c r="G18" s="69"/>
      <c r="H18" s="69" t="s">
        <v>97</v>
      </c>
      <c r="I18" s="72"/>
      <c r="J18" s="72"/>
    </row>
    <row r="19" spans="1:10" ht="14.5" x14ac:dyDescent="0.25">
      <c r="A19" s="73">
        <v>12</v>
      </c>
      <c r="B19" s="69" t="s">
        <v>47</v>
      </c>
      <c r="C19" s="70">
        <v>44365.875</v>
      </c>
      <c r="D19" s="71">
        <v>44362.875</v>
      </c>
      <c r="E19" s="69" t="s">
        <v>82</v>
      </c>
      <c r="F19" s="69"/>
      <c r="G19" s="69"/>
      <c r="H19" s="69" t="s">
        <v>96</v>
      </c>
      <c r="I19" s="72"/>
      <c r="J19" s="72"/>
    </row>
    <row r="20" spans="1:10" ht="14.5" x14ac:dyDescent="0.25">
      <c r="A20" s="109" t="s">
        <v>99</v>
      </c>
      <c r="B20" s="109"/>
      <c r="C20" s="109"/>
      <c r="D20" s="109"/>
      <c r="E20" s="109"/>
      <c r="F20" s="109"/>
      <c r="G20" s="109"/>
      <c r="H20" s="109"/>
      <c r="I20" s="75" t="s">
        <v>137</v>
      </c>
    </row>
    <row r="21" spans="1:10" ht="14.5" x14ac:dyDescent="0.25">
      <c r="A21" s="73">
        <v>13</v>
      </c>
      <c r="B21" s="69" t="s">
        <v>31</v>
      </c>
      <c r="C21" s="70">
        <v>44366.625</v>
      </c>
      <c r="D21" s="71">
        <v>44363.625</v>
      </c>
      <c r="E21" s="69" t="s">
        <v>37</v>
      </c>
      <c r="F21" s="69"/>
      <c r="G21" s="69"/>
      <c r="H21" s="69" t="s">
        <v>92</v>
      </c>
      <c r="I21" s="72"/>
      <c r="J21" s="72"/>
    </row>
    <row r="22" spans="1:10" ht="14.5" x14ac:dyDescent="0.25">
      <c r="A22" s="73">
        <v>14</v>
      </c>
      <c r="B22" s="69" t="s">
        <v>27</v>
      </c>
      <c r="C22" s="70">
        <v>44366.75</v>
      </c>
      <c r="D22" s="71">
        <v>44363.75</v>
      </c>
      <c r="E22" s="69" t="s">
        <v>22</v>
      </c>
      <c r="F22" s="69"/>
      <c r="G22" s="69"/>
      <c r="H22" s="69" t="s">
        <v>48</v>
      </c>
      <c r="I22" s="72"/>
      <c r="J22" s="72"/>
    </row>
    <row r="23" spans="1:10" ht="14.5" x14ac:dyDescent="0.25">
      <c r="A23" s="73">
        <v>15</v>
      </c>
      <c r="B23" s="69" t="s">
        <v>27</v>
      </c>
      <c r="C23" s="70">
        <v>44366.875</v>
      </c>
      <c r="D23" s="71">
        <v>44363.875</v>
      </c>
      <c r="E23" s="69" t="s">
        <v>91</v>
      </c>
      <c r="F23" s="69"/>
      <c r="G23" s="69"/>
      <c r="H23" s="69" t="s">
        <v>30</v>
      </c>
      <c r="I23" s="72"/>
      <c r="J23" s="72"/>
    </row>
    <row r="24" spans="1:10" ht="14.5" x14ac:dyDescent="0.25">
      <c r="A24" s="73">
        <v>16</v>
      </c>
      <c r="B24" s="69" t="s">
        <v>38</v>
      </c>
      <c r="C24" s="70">
        <v>44367.625</v>
      </c>
      <c r="D24" s="71">
        <v>44364.625</v>
      </c>
      <c r="E24" s="69" t="s">
        <v>93</v>
      </c>
      <c r="F24" s="69"/>
      <c r="G24" s="69"/>
      <c r="H24" s="69" t="s">
        <v>94</v>
      </c>
      <c r="I24" s="72"/>
      <c r="J24" s="72"/>
    </row>
    <row r="25" spans="1:10" ht="14.5" x14ac:dyDescent="0.25">
      <c r="A25" s="73">
        <v>17</v>
      </c>
      <c r="B25" s="69" t="s">
        <v>31</v>
      </c>
      <c r="C25" s="70">
        <v>44367.75</v>
      </c>
      <c r="D25" s="71">
        <v>44364.75</v>
      </c>
      <c r="E25" s="69" t="s">
        <v>32</v>
      </c>
      <c r="F25" s="69"/>
      <c r="G25" s="69"/>
      <c r="H25" s="69" t="s">
        <v>23</v>
      </c>
      <c r="I25" s="72"/>
      <c r="J25" s="72"/>
    </row>
    <row r="26" spans="1:10" ht="14.5" x14ac:dyDescent="0.25">
      <c r="A26" s="73">
        <v>18</v>
      </c>
      <c r="B26" s="69" t="s">
        <v>38</v>
      </c>
      <c r="C26" s="70">
        <v>44367.875</v>
      </c>
      <c r="D26" s="71">
        <v>44364.875</v>
      </c>
      <c r="E26" s="69" t="s">
        <v>24</v>
      </c>
      <c r="F26" s="69"/>
      <c r="G26" s="69"/>
      <c r="H26" s="69" t="s">
        <v>25</v>
      </c>
      <c r="I26" s="72"/>
      <c r="J26" s="72"/>
    </row>
    <row r="27" spans="1:10" ht="14.5" x14ac:dyDescent="0.25">
      <c r="A27" s="73">
        <v>19</v>
      </c>
      <c r="B27" s="69" t="s">
        <v>44</v>
      </c>
      <c r="C27" s="70">
        <v>44368.625</v>
      </c>
      <c r="D27" s="71">
        <v>44365.625</v>
      </c>
      <c r="E27" s="55" t="s">
        <v>46</v>
      </c>
      <c r="F27" s="55"/>
      <c r="G27" s="55"/>
      <c r="H27" s="55" t="s">
        <v>41</v>
      </c>
      <c r="I27" s="72"/>
      <c r="J27" s="72"/>
    </row>
    <row r="28" spans="1:10" ht="14.5" x14ac:dyDescent="0.25">
      <c r="A28" s="73">
        <v>20</v>
      </c>
      <c r="B28" s="69" t="s">
        <v>36</v>
      </c>
      <c r="C28" s="70">
        <v>44368.75</v>
      </c>
      <c r="D28" s="71">
        <v>44365.75</v>
      </c>
      <c r="E28" s="69" t="s">
        <v>45</v>
      </c>
      <c r="F28" s="69"/>
      <c r="G28" s="69"/>
      <c r="H28" s="69" t="s">
        <v>39</v>
      </c>
      <c r="I28" s="72"/>
      <c r="J28" s="72"/>
    </row>
    <row r="29" spans="1:10" ht="14.5" x14ac:dyDescent="0.25">
      <c r="A29" s="73">
        <v>21</v>
      </c>
      <c r="B29" s="69" t="s">
        <v>36</v>
      </c>
      <c r="C29" s="70">
        <v>44368.875</v>
      </c>
      <c r="D29" s="71">
        <v>44365.875</v>
      </c>
      <c r="E29" s="74" t="s">
        <v>20</v>
      </c>
      <c r="F29" s="74"/>
      <c r="G29" s="74"/>
      <c r="H29" s="74" t="s">
        <v>26</v>
      </c>
      <c r="I29" s="72"/>
      <c r="J29" s="72"/>
    </row>
    <row r="30" spans="1:10" ht="14.5" x14ac:dyDescent="0.25">
      <c r="A30" s="73">
        <v>22</v>
      </c>
      <c r="B30" s="69" t="s">
        <v>47</v>
      </c>
      <c r="C30" s="70">
        <v>44369.625</v>
      </c>
      <c r="D30" s="71">
        <v>44366.625</v>
      </c>
      <c r="E30" s="69" t="s">
        <v>97</v>
      </c>
      <c r="F30" s="69"/>
      <c r="G30" s="69"/>
      <c r="H30" s="69" t="s">
        <v>96</v>
      </c>
      <c r="I30" s="72"/>
      <c r="J30" s="72"/>
    </row>
    <row r="31" spans="1:10" ht="14.5" x14ac:dyDescent="0.25">
      <c r="A31" s="73">
        <v>23</v>
      </c>
      <c r="B31" s="69" t="s">
        <v>47</v>
      </c>
      <c r="C31" s="70">
        <v>44369.75</v>
      </c>
      <c r="D31" s="71">
        <v>44366.75</v>
      </c>
      <c r="E31" s="69" t="s">
        <v>28</v>
      </c>
      <c r="F31" s="69"/>
      <c r="G31" s="69"/>
      <c r="H31" s="69" t="s">
        <v>82</v>
      </c>
      <c r="I31" s="72"/>
      <c r="J31" s="72"/>
    </row>
    <row r="32" spans="1:10" ht="14.5" x14ac:dyDescent="0.25">
      <c r="A32" s="73">
        <v>24</v>
      </c>
      <c r="B32" s="69" t="s">
        <v>44</v>
      </c>
      <c r="C32" s="70">
        <v>44369.875</v>
      </c>
      <c r="D32" s="71">
        <v>44366.875</v>
      </c>
      <c r="E32" s="69" t="s">
        <v>34</v>
      </c>
      <c r="F32" s="69"/>
      <c r="G32" s="69"/>
      <c r="H32" s="69" t="s">
        <v>95</v>
      </c>
      <c r="I32" s="72"/>
      <c r="J32" s="72"/>
    </row>
    <row r="33" spans="1:10" ht="14.5" x14ac:dyDescent="0.25">
      <c r="A33" s="109" t="s">
        <v>100</v>
      </c>
      <c r="B33" s="109"/>
      <c r="C33" s="109"/>
      <c r="D33" s="109"/>
      <c r="E33" s="109"/>
      <c r="F33" s="109"/>
      <c r="G33" s="109"/>
      <c r="H33" s="109"/>
      <c r="I33" s="68" t="s">
        <v>136</v>
      </c>
      <c r="J33" s="55"/>
    </row>
    <row r="34" spans="1:10" ht="14.5" x14ac:dyDescent="0.25">
      <c r="A34" s="73">
        <v>25</v>
      </c>
      <c r="B34" s="69" t="s">
        <v>27</v>
      </c>
      <c r="C34" s="70">
        <v>44370.875</v>
      </c>
      <c r="D34" s="76">
        <v>44370.875</v>
      </c>
      <c r="E34" s="69" t="s">
        <v>30</v>
      </c>
      <c r="F34" s="69"/>
      <c r="G34" s="69"/>
      <c r="H34" s="69" t="s">
        <v>22</v>
      </c>
      <c r="I34" s="72"/>
      <c r="J34" s="72"/>
    </row>
    <row r="35" spans="1:10" ht="14.5" x14ac:dyDescent="0.25">
      <c r="A35" s="73">
        <v>26</v>
      </c>
      <c r="B35" s="69" t="s">
        <v>27</v>
      </c>
      <c r="C35" s="70">
        <v>44370.875</v>
      </c>
      <c r="D35" s="76">
        <v>44370.875</v>
      </c>
      <c r="E35" s="69" t="s">
        <v>91</v>
      </c>
      <c r="F35" s="69"/>
      <c r="G35" s="69"/>
      <c r="H35" s="69" t="s">
        <v>48</v>
      </c>
      <c r="I35" s="72"/>
      <c r="J35" s="72"/>
    </row>
    <row r="36" spans="1:10" ht="14.5" x14ac:dyDescent="0.25">
      <c r="A36" s="73">
        <v>27</v>
      </c>
      <c r="B36" s="69" t="s">
        <v>38</v>
      </c>
      <c r="C36" s="70">
        <v>44371.75</v>
      </c>
      <c r="D36" s="71">
        <v>44371.875</v>
      </c>
      <c r="E36" s="69" t="s">
        <v>37</v>
      </c>
      <c r="F36" s="69"/>
      <c r="G36" s="69"/>
      <c r="H36" s="69" t="s">
        <v>25</v>
      </c>
      <c r="I36" s="72"/>
      <c r="J36" s="72"/>
    </row>
    <row r="37" spans="1:10" ht="14.5" x14ac:dyDescent="0.25">
      <c r="A37" s="73">
        <v>28</v>
      </c>
      <c r="B37" s="69" t="s">
        <v>38</v>
      </c>
      <c r="C37" s="70">
        <v>44371.75</v>
      </c>
      <c r="D37" s="71">
        <v>44371.875</v>
      </c>
      <c r="E37" s="69" t="s">
        <v>92</v>
      </c>
      <c r="F37" s="69"/>
      <c r="G37" s="69"/>
      <c r="H37" s="69" t="s">
        <v>24</v>
      </c>
      <c r="I37" s="72"/>
      <c r="J37" s="72"/>
    </row>
    <row r="38" spans="1:10" ht="14.5" x14ac:dyDescent="0.25">
      <c r="A38" s="73">
        <v>29</v>
      </c>
      <c r="B38" s="69" t="s">
        <v>31</v>
      </c>
      <c r="C38" s="70">
        <v>44372.75</v>
      </c>
      <c r="D38" s="71">
        <v>44372.75</v>
      </c>
      <c r="E38" s="69" t="s">
        <v>26</v>
      </c>
      <c r="F38" s="69"/>
      <c r="G38" s="69"/>
      <c r="H38" s="69" t="s">
        <v>39</v>
      </c>
      <c r="I38" s="72"/>
      <c r="J38" s="72"/>
    </row>
    <row r="39" spans="1:10" ht="14.5" x14ac:dyDescent="0.25">
      <c r="A39" s="73">
        <v>30</v>
      </c>
      <c r="B39" s="69" t="s">
        <v>31</v>
      </c>
      <c r="C39" s="70">
        <v>44372.75</v>
      </c>
      <c r="D39" s="71">
        <v>44372.75</v>
      </c>
      <c r="E39" s="74" t="s">
        <v>20</v>
      </c>
      <c r="F39" s="74"/>
      <c r="G39" s="74"/>
      <c r="H39" s="74" t="s">
        <v>45</v>
      </c>
      <c r="I39" s="72"/>
      <c r="J39" s="72"/>
    </row>
    <row r="40" spans="1:10" ht="14.5" x14ac:dyDescent="0.25">
      <c r="A40" s="73">
        <v>31</v>
      </c>
      <c r="B40" s="69" t="s">
        <v>36</v>
      </c>
      <c r="C40" s="70">
        <v>44372.875</v>
      </c>
      <c r="D40" s="71">
        <v>44372.875</v>
      </c>
      <c r="E40" s="69" t="s">
        <v>23</v>
      </c>
      <c r="F40" s="69"/>
      <c r="G40" s="69"/>
      <c r="H40" s="69" t="s">
        <v>93</v>
      </c>
      <c r="I40" s="72"/>
      <c r="J40" s="72"/>
    </row>
    <row r="41" spans="1:10" ht="14.5" x14ac:dyDescent="0.25">
      <c r="A41" s="73">
        <v>32</v>
      </c>
      <c r="B41" s="69" t="s">
        <v>36</v>
      </c>
      <c r="C41" s="70">
        <v>44372.875</v>
      </c>
      <c r="D41" s="71">
        <v>44372.875</v>
      </c>
      <c r="E41" s="69" t="s">
        <v>32</v>
      </c>
      <c r="F41" s="69"/>
      <c r="G41" s="69"/>
      <c r="H41" s="69" t="s">
        <v>94</v>
      </c>
      <c r="I41" s="72"/>
      <c r="J41" s="72"/>
    </row>
    <row r="42" spans="1:10" ht="14.5" x14ac:dyDescent="0.25">
      <c r="A42" s="73">
        <v>33</v>
      </c>
      <c r="B42" s="69" t="s">
        <v>44</v>
      </c>
      <c r="C42" s="70">
        <v>44373.75</v>
      </c>
      <c r="D42" s="71">
        <v>44373.75</v>
      </c>
      <c r="E42" s="69" t="s">
        <v>46</v>
      </c>
      <c r="F42" s="69"/>
      <c r="G42" s="69"/>
      <c r="H42" s="69" t="s">
        <v>95</v>
      </c>
      <c r="I42" s="72"/>
      <c r="J42" s="72"/>
    </row>
    <row r="43" spans="1:10" ht="14.5" x14ac:dyDescent="0.25">
      <c r="A43" s="73">
        <v>34</v>
      </c>
      <c r="B43" s="69" t="s">
        <v>44</v>
      </c>
      <c r="C43" s="70">
        <v>44373.75</v>
      </c>
      <c r="D43" s="71">
        <v>44373.75</v>
      </c>
      <c r="E43" s="69" t="s">
        <v>41</v>
      </c>
      <c r="F43" s="69"/>
      <c r="G43" s="69"/>
      <c r="H43" s="69" t="s">
        <v>34</v>
      </c>
      <c r="I43" s="72"/>
      <c r="J43" s="72"/>
    </row>
    <row r="44" spans="1:10" ht="14.5" x14ac:dyDescent="0.25">
      <c r="A44" s="73">
        <v>35</v>
      </c>
      <c r="B44" s="69" t="s">
        <v>47</v>
      </c>
      <c r="C44" s="70">
        <v>44373.875</v>
      </c>
      <c r="D44" s="71">
        <v>44373.875</v>
      </c>
      <c r="E44" s="69" t="s">
        <v>96</v>
      </c>
      <c r="F44" s="69"/>
      <c r="G44" s="69"/>
      <c r="H44" s="69" t="s">
        <v>28</v>
      </c>
      <c r="I44" s="72"/>
      <c r="J44" s="72"/>
    </row>
    <row r="45" spans="1:10" ht="15" thickBot="1" x14ac:dyDescent="0.3">
      <c r="A45" s="73">
        <v>36</v>
      </c>
      <c r="B45" s="69" t="s">
        <v>47</v>
      </c>
      <c r="C45" s="70">
        <v>44373.875</v>
      </c>
      <c r="D45" s="71">
        <v>44373.875</v>
      </c>
      <c r="E45" s="69" t="s">
        <v>97</v>
      </c>
      <c r="F45" s="69"/>
      <c r="G45" s="69"/>
      <c r="H45" s="69" t="s">
        <v>82</v>
      </c>
      <c r="I45" s="72"/>
      <c r="J45" s="72"/>
    </row>
    <row r="46" spans="1:10" ht="15" thickBot="1" x14ac:dyDescent="0.3">
      <c r="A46" s="107" t="s">
        <v>3</v>
      </c>
      <c r="B46" s="107"/>
      <c r="C46" s="107"/>
      <c r="D46" s="107"/>
      <c r="E46" s="107"/>
      <c r="F46" s="107"/>
      <c r="G46" s="107"/>
      <c r="H46" s="107"/>
      <c r="I46" s="67"/>
      <c r="J46" s="67"/>
    </row>
    <row r="47" spans="1:10" ht="14.5" x14ac:dyDescent="0.25">
      <c r="A47" s="110" t="s">
        <v>101</v>
      </c>
      <c r="B47" s="110"/>
      <c r="C47" s="110"/>
      <c r="D47" s="110"/>
      <c r="E47" s="110"/>
      <c r="F47" s="110"/>
      <c r="G47" s="110"/>
      <c r="H47" s="110"/>
      <c r="I47" s="75" t="s">
        <v>137</v>
      </c>
      <c r="J47" s="55"/>
    </row>
    <row r="48" spans="1:10" ht="14.5" x14ac:dyDescent="0.25">
      <c r="A48" s="69">
        <v>37</v>
      </c>
      <c r="B48" s="77" t="s">
        <v>83</v>
      </c>
      <c r="C48" s="70">
        <v>44376.75</v>
      </c>
      <c r="D48" s="71">
        <v>44376.75</v>
      </c>
      <c r="E48" s="69" t="s">
        <v>49</v>
      </c>
      <c r="F48" s="69"/>
      <c r="G48" s="69"/>
      <c r="H48" s="69" t="s">
        <v>50</v>
      </c>
      <c r="I48" s="72"/>
      <c r="J48" s="72"/>
    </row>
    <row r="49" spans="1:10" ht="14.5" x14ac:dyDescent="0.25">
      <c r="A49" s="73">
        <v>38</v>
      </c>
      <c r="B49" s="77"/>
      <c r="C49" s="70">
        <v>44376.75</v>
      </c>
      <c r="D49" s="71">
        <v>44376.875</v>
      </c>
      <c r="E49" s="69" t="s">
        <v>51</v>
      </c>
      <c r="F49" s="69"/>
      <c r="G49" s="69"/>
      <c r="H49" s="69" t="s">
        <v>52</v>
      </c>
      <c r="I49" s="72"/>
      <c r="J49" s="72"/>
    </row>
    <row r="50" spans="1:10" ht="14.5" x14ac:dyDescent="0.25">
      <c r="A50" s="73">
        <v>39</v>
      </c>
      <c r="B50" s="77"/>
      <c r="C50" s="70">
        <v>44377.75</v>
      </c>
      <c r="D50" s="71">
        <v>44377.75</v>
      </c>
      <c r="E50" s="69" t="s">
        <v>53</v>
      </c>
      <c r="F50" s="69"/>
      <c r="G50" s="69"/>
      <c r="H50" s="69" t="s">
        <v>54</v>
      </c>
      <c r="I50" s="72"/>
      <c r="J50" s="72"/>
    </row>
    <row r="51" spans="1:10" ht="14.5" x14ac:dyDescent="0.25">
      <c r="A51" s="73">
        <v>40</v>
      </c>
      <c r="B51" s="77"/>
      <c r="C51" s="70">
        <v>44377.875</v>
      </c>
      <c r="D51" s="71">
        <v>44377.875</v>
      </c>
      <c r="E51" s="69" t="s">
        <v>55</v>
      </c>
      <c r="F51" s="69"/>
      <c r="G51" s="69"/>
      <c r="H51" s="69" t="s">
        <v>56</v>
      </c>
      <c r="I51" s="72"/>
      <c r="J51" s="72"/>
    </row>
    <row r="52" spans="1:10" ht="14.5" x14ac:dyDescent="0.25">
      <c r="A52" s="73">
        <v>41</v>
      </c>
      <c r="B52" s="77"/>
      <c r="C52" s="70">
        <v>44378.75</v>
      </c>
      <c r="D52" s="71">
        <v>44378.75</v>
      </c>
      <c r="E52" s="69" t="s">
        <v>57</v>
      </c>
      <c r="F52" s="69"/>
      <c r="G52" s="69"/>
      <c r="H52" s="69" t="s">
        <v>58</v>
      </c>
      <c r="I52" s="72"/>
      <c r="J52" s="72"/>
    </row>
    <row r="53" spans="1:10" ht="14.5" x14ac:dyDescent="0.25">
      <c r="A53" s="73">
        <v>42</v>
      </c>
      <c r="B53" s="77"/>
      <c r="C53" s="70">
        <v>44378.875</v>
      </c>
      <c r="D53" s="71">
        <v>44378.875</v>
      </c>
      <c r="E53" s="69" t="s">
        <v>59</v>
      </c>
      <c r="F53" s="69"/>
      <c r="G53" s="69"/>
      <c r="H53" s="69" t="s">
        <v>60</v>
      </c>
      <c r="I53" s="72"/>
      <c r="J53" s="72"/>
    </row>
    <row r="54" spans="1:10" ht="14.5" x14ac:dyDescent="0.25">
      <c r="A54" s="73">
        <v>43</v>
      </c>
      <c r="B54" s="77"/>
      <c r="C54" s="70">
        <v>44379.75</v>
      </c>
      <c r="D54" s="71">
        <v>44379.75</v>
      </c>
      <c r="E54" s="69" t="s">
        <v>61</v>
      </c>
      <c r="F54" s="69"/>
      <c r="G54" s="69"/>
      <c r="H54" s="69" t="s">
        <v>62</v>
      </c>
      <c r="I54" s="72"/>
      <c r="J54" s="72"/>
    </row>
    <row r="55" spans="1:10" ht="15" thickBot="1" x14ac:dyDescent="0.3">
      <c r="A55" s="73">
        <v>44</v>
      </c>
      <c r="B55" s="77"/>
      <c r="C55" s="70">
        <v>44379.875</v>
      </c>
      <c r="D55" s="71">
        <v>44379.875</v>
      </c>
      <c r="E55" s="69" t="s">
        <v>63</v>
      </c>
      <c r="F55" s="69"/>
      <c r="G55" s="69"/>
      <c r="H55" s="69" t="s">
        <v>64</v>
      </c>
      <c r="I55" s="72"/>
      <c r="J55" s="72"/>
    </row>
    <row r="56" spans="1:10" ht="15" thickBot="1" x14ac:dyDescent="0.3">
      <c r="A56" s="107" t="s">
        <v>4</v>
      </c>
      <c r="B56" s="107"/>
      <c r="C56" s="107"/>
      <c r="D56" s="107"/>
      <c r="E56" s="107"/>
      <c r="F56" s="107"/>
      <c r="G56" s="107"/>
      <c r="H56" s="107"/>
      <c r="I56" s="67"/>
      <c r="J56" s="67"/>
    </row>
    <row r="57" spans="1:10" ht="14.5" x14ac:dyDescent="0.25">
      <c r="A57" s="110" t="s">
        <v>102</v>
      </c>
      <c r="B57" s="110"/>
      <c r="C57" s="110"/>
      <c r="D57" s="110"/>
      <c r="E57" s="110"/>
      <c r="F57" s="110"/>
      <c r="G57" s="110"/>
      <c r="H57" s="110"/>
      <c r="I57" s="68" t="s">
        <v>136</v>
      </c>
      <c r="J57" s="55"/>
    </row>
    <row r="58" spans="1:10" ht="14.5" x14ac:dyDescent="0.25">
      <c r="A58" s="69">
        <v>45</v>
      </c>
      <c r="B58" s="77" t="s">
        <v>65</v>
      </c>
      <c r="C58" s="70">
        <v>44382.75</v>
      </c>
      <c r="D58" s="71">
        <v>44382.75</v>
      </c>
      <c r="E58" s="69" t="s">
        <v>70</v>
      </c>
      <c r="F58" s="69"/>
      <c r="G58" s="69"/>
      <c r="H58" s="69" t="s">
        <v>71</v>
      </c>
      <c r="I58" s="72"/>
      <c r="J58" s="72"/>
    </row>
    <row r="59" spans="1:10" ht="14.5" x14ac:dyDescent="0.25">
      <c r="A59" s="73">
        <v>46</v>
      </c>
      <c r="B59" s="77"/>
      <c r="C59" s="70">
        <v>44382.875</v>
      </c>
      <c r="D59" s="71">
        <v>44382.875</v>
      </c>
      <c r="E59" s="69" t="s">
        <v>67</v>
      </c>
      <c r="F59" s="69"/>
      <c r="G59" s="69"/>
      <c r="H59" s="69" t="s">
        <v>66</v>
      </c>
      <c r="I59" s="72"/>
      <c r="J59" s="72"/>
    </row>
    <row r="60" spans="1:10" ht="14.5" x14ac:dyDescent="0.25">
      <c r="A60" s="73">
        <v>47</v>
      </c>
      <c r="B60" s="77"/>
      <c r="C60" s="70">
        <v>44383.75</v>
      </c>
      <c r="D60" s="71">
        <v>44383.75</v>
      </c>
      <c r="E60" s="69" t="s">
        <v>69</v>
      </c>
      <c r="F60" s="78"/>
      <c r="G60" s="78"/>
      <c r="H60" s="69" t="s">
        <v>68</v>
      </c>
      <c r="I60" s="72"/>
      <c r="J60" s="72"/>
    </row>
    <row r="61" spans="1:10" ht="15" thickBot="1" x14ac:dyDescent="0.3">
      <c r="A61" s="73">
        <v>48</v>
      </c>
      <c r="B61" s="77"/>
      <c r="C61" s="70">
        <v>44383.875</v>
      </c>
      <c r="D61" s="71">
        <v>44383.875</v>
      </c>
      <c r="E61" s="69" t="s">
        <v>72</v>
      </c>
      <c r="F61" s="69"/>
      <c r="G61" s="69"/>
      <c r="H61" s="69" t="s">
        <v>73</v>
      </c>
      <c r="I61" s="72"/>
      <c r="J61" s="72"/>
    </row>
    <row r="62" spans="1:10" ht="15" thickBot="1" x14ac:dyDescent="0.3">
      <c r="A62" s="107" t="s">
        <v>5</v>
      </c>
      <c r="B62" s="107"/>
      <c r="C62" s="107"/>
      <c r="D62" s="107"/>
      <c r="E62" s="107"/>
      <c r="F62" s="107"/>
      <c r="G62" s="107"/>
      <c r="H62" s="107"/>
      <c r="I62" s="67"/>
      <c r="J62" s="67"/>
    </row>
    <row r="63" spans="1:10" ht="14.5" x14ac:dyDescent="0.25">
      <c r="A63" s="110" t="s">
        <v>103</v>
      </c>
      <c r="B63" s="110"/>
      <c r="C63" s="110"/>
      <c r="D63" s="110"/>
      <c r="E63" s="110"/>
      <c r="F63" s="110"/>
      <c r="G63" s="110"/>
      <c r="H63" s="110"/>
      <c r="I63" s="75" t="s">
        <v>137</v>
      </c>
      <c r="J63" s="55"/>
    </row>
    <row r="64" spans="1:10" ht="14.5" x14ac:dyDescent="0.25">
      <c r="A64" s="79">
        <v>49</v>
      </c>
      <c r="B64" s="80" t="s">
        <v>74</v>
      </c>
      <c r="C64" s="81">
        <v>44386.875</v>
      </c>
      <c r="D64" s="71">
        <v>44383.875</v>
      </c>
      <c r="E64" s="69" t="s">
        <v>75</v>
      </c>
      <c r="F64" s="69"/>
      <c r="G64" s="69"/>
      <c r="H64" s="69" t="s">
        <v>76</v>
      </c>
      <c r="I64" s="72"/>
      <c r="J64" s="72"/>
    </row>
    <row r="65" spans="1:10" ht="15" thickBot="1" x14ac:dyDescent="0.3">
      <c r="A65" s="73">
        <v>50</v>
      </c>
      <c r="B65" s="77"/>
      <c r="C65" s="70">
        <v>44387.875</v>
      </c>
      <c r="D65" s="71">
        <v>44384.875</v>
      </c>
      <c r="E65" s="69" t="s">
        <v>77</v>
      </c>
      <c r="F65" s="69"/>
      <c r="G65" s="69"/>
      <c r="H65" s="69" t="s">
        <v>78</v>
      </c>
      <c r="I65" s="72"/>
      <c r="J65" s="72"/>
    </row>
    <row r="66" spans="1:10" ht="15" thickBot="1" x14ac:dyDescent="0.3">
      <c r="A66" s="107" t="s">
        <v>13</v>
      </c>
      <c r="B66" s="107"/>
      <c r="C66" s="107"/>
      <c r="D66" s="107"/>
      <c r="E66" s="107"/>
      <c r="F66" s="107"/>
      <c r="G66" s="107"/>
      <c r="H66" s="107"/>
      <c r="I66" s="67"/>
      <c r="J66" s="67"/>
    </row>
    <row r="67" spans="1:10" ht="15" thickBot="1" x14ac:dyDescent="0.3">
      <c r="A67" s="110" t="s">
        <v>104</v>
      </c>
      <c r="B67" s="110"/>
      <c r="C67" s="110"/>
      <c r="D67" s="110"/>
      <c r="E67" s="110"/>
      <c r="F67" s="110"/>
      <c r="G67" s="110"/>
      <c r="H67" s="110"/>
      <c r="I67" s="75" t="s">
        <v>137</v>
      </c>
      <c r="J67" s="55"/>
    </row>
    <row r="68" spans="1:10" ht="14.5" x14ac:dyDescent="0.25">
      <c r="A68" s="69">
        <v>51</v>
      </c>
      <c r="B68" s="82" t="s">
        <v>79</v>
      </c>
      <c r="C68" s="70">
        <v>44391.875</v>
      </c>
      <c r="D68" s="71">
        <v>44388.875</v>
      </c>
      <c r="E68" s="69" t="s">
        <v>105</v>
      </c>
      <c r="F68" s="69"/>
      <c r="G68" s="69"/>
      <c r="H68" s="69" t="s">
        <v>106</v>
      </c>
      <c r="I68" s="72"/>
      <c r="J68" s="72"/>
    </row>
  </sheetData>
  <mergeCells count="15">
    <mergeCell ref="A57:H57"/>
    <mergeCell ref="A62:H62"/>
    <mergeCell ref="A63:H63"/>
    <mergeCell ref="A66:H66"/>
    <mergeCell ref="A67:H67"/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H63" sqref="H6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4" t="s">
        <v>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1" ht="10.5" customHeight="1" x14ac:dyDescent="0.25">
      <c r="A2" s="117" t="s">
        <v>98</v>
      </c>
      <c r="B2" s="117"/>
      <c r="C2" s="117"/>
      <c r="D2" s="117"/>
      <c r="E2" s="117"/>
      <c r="F2" s="117"/>
      <c r="G2" s="117"/>
      <c r="H2" s="117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91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92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93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94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95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97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96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7" t="s">
        <v>99</v>
      </c>
      <c r="B15" s="117"/>
      <c r="C15" s="117"/>
      <c r="D15" s="117"/>
      <c r="E15" s="117"/>
      <c r="F15" s="117"/>
      <c r="G15" s="117"/>
      <c r="H15" s="117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92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91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93</v>
      </c>
      <c r="F19" s="14">
        <v>1</v>
      </c>
      <c r="G19" s="14">
        <v>1</v>
      </c>
      <c r="H19" s="16" t="s">
        <v>94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97</v>
      </c>
      <c r="F25" s="14">
        <v>1</v>
      </c>
      <c r="G25" s="14">
        <v>1</v>
      </c>
      <c r="H25" s="16" t="s">
        <v>96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95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7" t="s">
        <v>100</v>
      </c>
      <c r="B28" s="117"/>
      <c r="C28" s="117"/>
      <c r="D28" s="117"/>
      <c r="E28" s="117"/>
      <c r="F28" s="117"/>
      <c r="G28" s="117"/>
      <c r="H28" s="117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0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0">
        <v>44370.875</v>
      </c>
      <c r="E30" s="16" t="s">
        <v>91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92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93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94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95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96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97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4" t="s">
        <v>3</v>
      </c>
      <c r="B41" s="115"/>
      <c r="C41" s="115"/>
      <c r="D41" s="115"/>
      <c r="E41" s="115"/>
      <c r="F41" s="115"/>
      <c r="G41" s="115"/>
      <c r="H41" s="115"/>
      <c r="I41" s="115"/>
      <c r="J41" s="116"/>
    </row>
    <row r="42" spans="1:10" ht="10.5" customHeight="1" x14ac:dyDescent="0.25">
      <c r="A42" s="117" t="s">
        <v>101</v>
      </c>
      <c r="B42" s="117"/>
      <c r="C42" s="117"/>
      <c r="D42" s="117"/>
      <c r="E42" s="117"/>
      <c r="F42" s="117"/>
      <c r="G42" s="117"/>
      <c r="H42" s="117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0</v>
      </c>
      <c r="H43" s="16" t="s">
        <v>25</v>
      </c>
      <c r="I43" s="18">
        <f t="shared" ref="I43" si="10">IF(F43&gt;G43,1,IF(F43=G43,2,3))</f>
        <v>1</v>
      </c>
      <c r="J43" s="19">
        <f t="shared" ref="J43" si="11">F43-G43</f>
        <v>2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2</v>
      </c>
      <c r="G44" s="16">
        <v>0</v>
      </c>
      <c r="H44" s="16" t="s">
        <v>32</v>
      </c>
      <c r="I44" s="18">
        <f t="shared" ref="I44:I48" si="12">IF(F44&gt;G44,1,IF(F44=G44,2,3))</f>
        <v>1</v>
      </c>
      <c r="J44" s="19">
        <f t="shared" ref="J44:J48" si="13">F44-G44</f>
        <v>2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2</v>
      </c>
      <c r="G45" s="16">
        <v>1</v>
      </c>
      <c r="H45" s="16" t="s">
        <v>46</v>
      </c>
      <c r="I45" s="18">
        <f t="shared" si="12"/>
        <v>1</v>
      </c>
      <c r="J45" s="19">
        <f t="shared" si="13"/>
        <v>1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4</v>
      </c>
      <c r="G46" s="16">
        <v>1</v>
      </c>
      <c r="H46" s="16" t="s">
        <v>97</v>
      </c>
      <c r="I46" s="18">
        <f t="shared" si="12"/>
        <v>1</v>
      </c>
      <c r="J46" s="19">
        <f t="shared" si="13"/>
        <v>3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1</v>
      </c>
      <c r="G47" s="16">
        <v>0</v>
      </c>
      <c r="H47" s="16" t="s">
        <v>34</v>
      </c>
      <c r="I47" s="18">
        <f t="shared" si="12"/>
        <v>1</v>
      </c>
      <c r="J47" s="19">
        <f t="shared" si="13"/>
        <v>1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0</v>
      </c>
      <c r="G48" s="16">
        <v>0</v>
      </c>
      <c r="H48" s="16" t="s">
        <v>93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>
        <v>0</v>
      </c>
      <c r="G49" s="16">
        <v>3</v>
      </c>
      <c r="H49" s="16" t="s">
        <v>26</v>
      </c>
      <c r="I49" s="18">
        <f>IF(F49&gt;G49,1,IF(F49=G49,2,3))</f>
        <v>3</v>
      </c>
      <c r="J49" s="19">
        <f>F49-G49</f>
        <v>-3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1</v>
      </c>
      <c r="G50" s="16">
        <v>2</v>
      </c>
      <c r="H50" s="16" t="s">
        <v>28</v>
      </c>
      <c r="I50" s="23">
        <f>IF(F50&gt;G50,1,IF(F50=G50,2,3))</f>
        <v>3</v>
      </c>
      <c r="J50" s="19">
        <f>F50-G50</f>
        <v>-1</v>
      </c>
    </row>
    <row r="51" spans="1:10" ht="10.5" customHeight="1" thickBot="1" x14ac:dyDescent="0.3">
      <c r="A51" s="114" t="s">
        <v>4</v>
      </c>
      <c r="B51" s="115"/>
      <c r="C51" s="115"/>
      <c r="D51" s="115"/>
      <c r="E51" s="115"/>
      <c r="F51" s="115"/>
      <c r="G51" s="115"/>
      <c r="H51" s="115"/>
      <c r="I51" s="115"/>
      <c r="J51" s="116"/>
    </row>
    <row r="52" spans="1:10" ht="10.5" customHeight="1" x14ac:dyDescent="0.25">
      <c r="A52" s="117" t="s">
        <v>102</v>
      </c>
      <c r="B52" s="117"/>
      <c r="C52" s="117"/>
      <c r="D52" s="117"/>
      <c r="E52" s="117"/>
      <c r="F52" s="117"/>
      <c r="G52" s="117"/>
      <c r="H52" s="117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24</v>
      </c>
      <c r="F53" s="16">
        <v>2</v>
      </c>
      <c r="G53" s="16">
        <v>1</v>
      </c>
      <c r="H53" s="16" t="s">
        <v>22</v>
      </c>
      <c r="I53" s="18">
        <f t="shared" ref="I53" si="14">IF(F53&gt;G53,1,IF(F53=G53,2,3))</f>
        <v>1</v>
      </c>
      <c r="J53" s="19">
        <f t="shared" ref="J53" si="15">F53-G53</f>
        <v>1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20</v>
      </c>
      <c r="F54" s="16">
        <v>0</v>
      </c>
      <c r="G54" s="16">
        <v>0</v>
      </c>
      <c r="H54" s="16" t="s">
        <v>82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23</v>
      </c>
      <c r="F55" s="14">
        <v>1</v>
      </c>
      <c r="G55" s="14">
        <v>1</v>
      </c>
      <c r="H55" s="16" t="s">
        <v>30</v>
      </c>
      <c r="I55" s="18">
        <f>IF(F53&gt;G53,1,IF(F53=G53,2,3))</f>
        <v>1</v>
      </c>
      <c r="J55" s="19">
        <f>F53-G53</f>
        <v>1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26</v>
      </c>
      <c r="F56" s="16">
        <v>2</v>
      </c>
      <c r="G56" s="16">
        <v>1</v>
      </c>
      <c r="H56" s="16" t="s">
        <v>28</v>
      </c>
      <c r="I56" s="23">
        <f t="shared" si="16"/>
        <v>1</v>
      </c>
      <c r="J56" s="19">
        <f t="shared" si="17"/>
        <v>1</v>
      </c>
    </row>
    <row r="57" spans="1:10" ht="10.5" customHeight="1" thickBot="1" x14ac:dyDescent="0.3">
      <c r="A57" s="114" t="s">
        <v>5</v>
      </c>
      <c r="B57" s="115"/>
      <c r="C57" s="115"/>
      <c r="D57" s="115"/>
      <c r="E57" s="115"/>
      <c r="F57" s="115"/>
      <c r="G57" s="115"/>
      <c r="H57" s="115"/>
      <c r="I57" s="115"/>
      <c r="J57" s="116"/>
    </row>
    <row r="58" spans="1:10" ht="10.5" customHeight="1" x14ac:dyDescent="0.25">
      <c r="A58" s="117" t="s">
        <v>103</v>
      </c>
      <c r="B58" s="117"/>
      <c r="C58" s="117"/>
      <c r="D58" s="117"/>
      <c r="E58" s="117"/>
      <c r="F58" s="117"/>
      <c r="G58" s="117"/>
      <c r="H58" s="117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16">
        <v>2</v>
      </c>
      <c r="G59" s="16">
        <v>1</v>
      </c>
      <c r="H59" s="16" t="s">
        <v>20</v>
      </c>
      <c r="I59" s="18">
        <f t="shared" ref="I59" si="18">IF(F59&gt;G59,1,IF(F59=G59,2,3))</f>
        <v>1</v>
      </c>
      <c r="J59" s="19">
        <f t="shared" ref="J59" si="19">F59-G59</f>
        <v>1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16">
        <v>2</v>
      </c>
      <c r="G60" s="16">
        <v>1</v>
      </c>
      <c r="H60" s="16" t="s">
        <v>26</v>
      </c>
      <c r="I60" s="23">
        <f t="shared" ref="I60" si="20">IF(F60&gt;G60,1,IF(F60=G60,2,3))</f>
        <v>1</v>
      </c>
      <c r="J60" s="19">
        <f t="shared" ref="J60" si="21">F60-G60</f>
        <v>1</v>
      </c>
    </row>
    <row r="61" spans="1:10" ht="10.5" customHeight="1" thickBot="1" x14ac:dyDescent="0.3">
      <c r="A61" s="114" t="s">
        <v>13</v>
      </c>
      <c r="B61" s="115"/>
      <c r="C61" s="115"/>
      <c r="D61" s="115"/>
      <c r="E61" s="115"/>
      <c r="F61" s="115"/>
      <c r="G61" s="115"/>
      <c r="H61" s="115"/>
      <c r="I61" s="115"/>
      <c r="J61" s="116"/>
    </row>
    <row r="62" spans="1:10" ht="10.5" customHeight="1" x14ac:dyDescent="0.25">
      <c r="A62" s="117" t="s">
        <v>104</v>
      </c>
      <c r="B62" s="117"/>
      <c r="C62" s="117"/>
      <c r="D62" s="117"/>
      <c r="E62" s="117"/>
      <c r="F62" s="117"/>
      <c r="G62" s="117"/>
      <c r="H62" s="117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2</v>
      </c>
      <c r="G63" s="16">
        <v>1</v>
      </c>
      <c r="H63" s="16" t="s">
        <v>23</v>
      </c>
      <c r="I63" s="18">
        <f t="shared" ref="I63" si="22">IF(F63&gt;G63,1,IF(F63=G63,2,3))</f>
        <v>1</v>
      </c>
      <c r="J63" s="19">
        <f t="shared" ref="J63" si="23">F63-G63</f>
        <v>1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M24"/>
  <sheetViews>
    <sheetView zoomScale="90" zoomScaleNormal="90" workbookViewId="0">
      <selection activeCell="O10" sqref="O10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1" width="8.81640625" style="1" customWidth="1"/>
    <col min="12" max="12" width="10.453125" style="1" bestFit="1" customWidth="1"/>
    <col min="13" max="13" width="13.453125" style="1" customWidth="1"/>
    <col min="14" max="16384" width="14.54296875" style="1"/>
  </cols>
  <sheetData>
    <row r="1" spans="1:13" ht="12.75" customHeight="1" thickBot="1" x14ac:dyDescent="0.3"/>
    <row r="2" spans="1:13" ht="12.75" customHeight="1" thickBot="1" x14ac:dyDescent="0.3">
      <c r="B2" s="2"/>
      <c r="C2" s="39" t="s">
        <v>6</v>
      </c>
      <c r="D2" s="44" t="s">
        <v>7</v>
      </c>
      <c r="E2" s="45" t="s">
        <v>8</v>
      </c>
      <c r="F2" s="46" t="s">
        <v>9</v>
      </c>
      <c r="G2" s="45" t="s">
        <v>10</v>
      </c>
      <c r="H2" s="46" t="s">
        <v>11</v>
      </c>
      <c r="I2" s="45" t="s">
        <v>12</v>
      </c>
      <c r="J2" s="46" t="s">
        <v>13</v>
      </c>
      <c r="K2" s="47" t="s">
        <v>19</v>
      </c>
      <c r="L2" s="49" t="s">
        <v>90</v>
      </c>
      <c r="M2" s="49" t="s">
        <v>151</v>
      </c>
    </row>
    <row r="3" spans="1:13" ht="12.75" customHeight="1" thickBot="1" x14ac:dyDescent="0.3">
      <c r="A3" s="1">
        <v>1</v>
      </c>
      <c r="B3" s="44" t="s">
        <v>138</v>
      </c>
      <c r="C3" s="48">
        <f>SUM(D3:M3)</f>
        <v>201</v>
      </c>
      <c r="D3" s="44">
        <f>AS!$O$14</f>
        <v>30</v>
      </c>
      <c r="E3" s="45">
        <f>AS!O27</f>
        <v>14</v>
      </c>
      <c r="F3" s="46">
        <f>AS!O40</f>
        <v>25</v>
      </c>
      <c r="G3" s="45">
        <f>AS!O50</f>
        <v>34</v>
      </c>
      <c r="H3" s="46">
        <f>AS!$O$56</f>
        <v>24</v>
      </c>
      <c r="I3" s="45">
        <f>AS!O60</f>
        <v>25</v>
      </c>
      <c r="J3" s="46">
        <f>AS!O63</f>
        <v>24</v>
      </c>
      <c r="K3" s="97">
        <f>'Questions Bonus'!F3</f>
        <v>20</v>
      </c>
      <c r="L3" s="98">
        <f>'Questions Bonus'!G3</f>
        <v>0</v>
      </c>
      <c r="M3" s="99">
        <f>'Questions Bonus'!H3</f>
        <v>5</v>
      </c>
    </row>
    <row r="4" spans="1:13" ht="12.75" customHeight="1" thickBot="1" x14ac:dyDescent="0.3">
      <c r="A4" s="1">
        <v>2</v>
      </c>
      <c r="B4" s="5" t="s">
        <v>142</v>
      </c>
      <c r="C4" s="48">
        <f t="shared" ref="C4:C15" si="0">SUM(D4:M4)</f>
        <v>176</v>
      </c>
      <c r="D4" s="5">
        <f>BW!$O$14</f>
        <v>30</v>
      </c>
      <c r="E4" s="4">
        <f>BW!$O$27</f>
        <v>20</v>
      </c>
      <c r="F4" s="2">
        <f>BW!O40</f>
        <v>14</v>
      </c>
      <c r="G4" s="4">
        <f>BW!O50</f>
        <v>42</v>
      </c>
      <c r="H4" s="2">
        <f>BW!$O$56</f>
        <v>15</v>
      </c>
      <c r="I4" s="4">
        <f>BW!O60</f>
        <v>25</v>
      </c>
      <c r="J4" s="2">
        <f>BW!O63</f>
        <v>30</v>
      </c>
      <c r="K4" s="100">
        <f>'Questions Bonus'!F4</f>
        <v>0</v>
      </c>
      <c r="L4" s="96">
        <f>'Questions Bonus'!G4</f>
        <v>0</v>
      </c>
      <c r="M4" s="101">
        <f>'Questions Bonus'!H4</f>
        <v>0</v>
      </c>
    </row>
    <row r="5" spans="1:13" ht="12.75" customHeight="1" thickBot="1" x14ac:dyDescent="0.3">
      <c r="A5" s="1">
        <v>3</v>
      </c>
      <c r="B5" s="5" t="s">
        <v>84</v>
      </c>
      <c r="C5" s="48">
        <f t="shared" si="0"/>
        <v>134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CBlo!O50</f>
        <v>30</v>
      </c>
      <c r="H5" s="2">
        <f>CBlo!$O$56</f>
        <v>27</v>
      </c>
      <c r="I5" s="4">
        <f>CBlo!O60</f>
        <v>15</v>
      </c>
      <c r="J5" s="2">
        <f>CBlo!O63</f>
        <v>0</v>
      </c>
      <c r="K5" s="100">
        <f>'Questions Bonus'!F5</f>
        <v>0</v>
      </c>
      <c r="L5" s="96">
        <f>'Questions Bonus'!G5</f>
        <v>0</v>
      </c>
      <c r="M5" s="101">
        <f>'Questions Bonus'!H5</f>
        <v>5</v>
      </c>
    </row>
    <row r="6" spans="1:13" ht="12.75" customHeight="1" thickBot="1" x14ac:dyDescent="0.3">
      <c r="A6" s="1">
        <v>4</v>
      </c>
      <c r="B6" s="5" t="s">
        <v>85</v>
      </c>
      <c r="C6" s="48">
        <f t="shared" si="0"/>
        <v>61</v>
      </c>
      <c r="D6" s="5">
        <f>EA!$O$14</f>
        <v>11</v>
      </c>
      <c r="E6" s="4">
        <f>EA!$O$27</f>
        <v>15</v>
      </c>
      <c r="F6" s="2">
        <f>EA!O40</f>
        <v>17</v>
      </c>
      <c r="G6" s="4">
        <f>EA!O50</f>
        <v>0</v>
      </c>
      <c r="H6" s="2">
        <f>EA!$O$56</f>
        <v>0</v>
      </c>
      <c r="I6" s="4">
        <f>EA!O60</f>
        <v>0</v>
      </c>
      <c r="J6" s="2">
        <f>EA!O63</f>
        <v>18</v>
      </c>
      <c r="K6" s="100">
        <f>'Questions Bonus'!F6</f>
        <v>0</v>
      </c>
      <c r="L6" s="96">
        <f>'Questions Bonus'!G6</f>
        <v>0</v>
      </c>
      <c r="M6" s="101">
        <f>'Questions Bonus'!H6</f>
        <v>0</v>
      </c>
    </row>
    <row r="7" spans="1:13" ht="12.75" customHeight="1" thickBot="1" x14ac:dyDescent="0.3">
      <c r="A7" s="1">
        <v>5</v>
      </c>
      <c r="B7" s="5" t="s">
        <v>86</v>
      </c>
      <c r="C7" s="48">
        <f t="shared" si="0"/>
        <v>103</v>
      </c>
      <c r="D7" s="5">
        <f>EH!$O$14</f>
        <v>36</v>
      </c>
      <c r="E7" s="4">
        <f>EH!$O$27</f>
        <v>11</v>
      </c>
      <c r="F7" s="2">
        <f>EH!O40</f>
        <v>8</v>
      </c>
      <c r="G7" s="4">
        <f>EH!O50</f>
        <v>34</v>
      </c>
      <c r="H7" s="2">
        <f>EH!$O$56</f>
        <v>9</v>
      </c>
      <c r="I7" s="4">
        <f>EH!O60</f>
        <v>0</v>
      </c>
      <c r="J7" s="2">
        <f>EH!O63</f>
        <v>0</v>
      </c>
      <c r="K7" s="100">
        <f>'Questions Bonus'!F7</f>
        <v>0</v>
      </c>
      <c r="L7" s="96">
        <f>'Questions Bonus'!G7</f>
        <v>0</v>
      </c>
      <c r="M7" s="101">
        <f>'Questions Bonus'!H7</f>
        <v>5</v>
      </c>
    </row>
    <row r="8" spans="1:13" ht="12.75" customHeight="1" thickBot="1" x14ac:dyDescent="0.3">
      <c r="A8" s="1">
        <v>6</v>
      </c>
      <c r="B8" s="5" t="s">
        <v>87</v>
      </c>
      <c r="C8" s="48">
        <f t="shared" si="0"/>
        <v>135</v>
      </c>
      <c r="D8" s="5">
        <f>FR!$O$14</f>
        <v>24</v>
      </c>
      <c r="E8" s="4">
        <f>FR!$O$27</f>
        <v>12</v>
      </c>
      <c r="F8" s="2">
        <f>FR!O40</f>
        <v>17</v>
      </c>
      <c r="G8" s="4">
        <f>FR!O50</f>
        <v>40</v>
      </c>
      <c r="H8" s="2">
        <f>FR!$O$56</f>
        <v>9</v>
      </c>
      <c r="I8" s="4">
        <f>FR!O60</f>
        <v>0</v>
      </c>
      <c r="J8" s="2">
        <f>FR!O63</f>
        <v>18</v>
      </c>
      <c r="K8" s="100">
        <f>'Questions Bonus'!F8</f>
        <v>0</v>
      </c>
      <c r="L8" s="96">
        <f>'Questions Bonus'!G8</f>
        <v>10</v>
      </c>
      <c r="M8" s="101">
        <f>'Questions Bonus'!H8</f>
        <v>5</v>
      </c>
    </row>
    <row r="9" spans="1:13" ht="12.75" customHeight="1" thickBot="1" x14ac:dyDescent="0.3">
      <c r="A9" s="1">
        <v>7</v>
      </c>
      <c r="B9" s="5" t="s">
        <v>139</v>
      </c>
      <c r="C9" s="48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>
        <f>LS!O50</f>
        <v>0</v>
      </c>
      <c r="H9" s="2">
        <f>LS!$O$56</f>
        <v>0</v>
      </c>
      <c r="I9" s="4">
        <f>LS!O60</f>
        <v>0</v>
      </c>
      <c r="J9" s="2">
        <f>LS!O63</f>
        <v>0</v>
      </c>
      <c r="K9" s="100">
        <f>'Questions Bonus'!F9</f>
        <v>0</v>
      </c>
      <c r="L9" s="96">
        <f>'Questions Bonus'!G9</f>
        <v>0</v>
      </c>
      <c r="M9" s="101">
        <f>'Questions Bonus'!H9</f>
        <v>0</v>
      </c>
    </row>
    <row r="10" spans="1:13" ht="12.75" customHeight="1" thickBot="1" x14ac:dyDescent="0.3">
      <c r="A10" s="1">
        <v>8</v>
      </c>
      <c r="B10" s="5" t="s">
        <v>88</v>
      </c>
      <c r="C10" s="48">
        <f t="shared" si="0"/>
        <v>238</v>
      </c>
      <c r="D10" s="5">
        <f>MP!$O$14</f>
        <v>25</v>
      </c>
      <c r="E10" s="4">
        <f>MP!$O$27</f>
        <v>19</v>
      </c>
      <c r="F10" s="2">
        <f>MP!O40</f>
        <v>8</v>
      </c>
      <c r="G10" s="4">
        <f>MP!O50</f>
        <v>32</v>
      </c>
      <c r="H10" s="2">
        <f>MP!$O$56</f>
        <v>39</v>
      </c>
      <c r="I10" s="4">
        <f>MP!O60</f>
        <v>50</v>
      </c>
      <c r="J10" s="2">
        <f>MP!O63</f>
        <v>30</v>
      </c>
      <c r="K10" s="100">
        <f>'Questions Bonus'!F10</f>
        <v>20</v>
      </c>
      <c r="L10" s="96">
        <f>'Questions Bonus'!G10</f>
        <v>10</v>
      </c>
      <c r="M10" s="101">
        <f>'Questions Bonus'!H10</f>
        <v>5</v>
      </c>
    </row>
    <row r="11" spans="1:13" ht="12.5" customHeight="1" thickBot="1" x14ac:dyDescent="0.3">
      <c r="A11" s="1">
        <v>9</v>
      </c>
      <c r="B11" s="5" t="s">
        <v>140</v>
      </c>
      <c r="C11" s="48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>
        <f>OJDP!O50</f>
        <v>0</v>
      </c>
      <c r="H11" s="2">
        <f>OJDP!$O$56</f>
        <v>0</v>
      </c>
      <c r="I11" s="4">
        <f>OJDP!O60</f>
        <v>0</v>
      </c>
      <c r="J11" s="2">
        <f>OJDP!O63</f>
        <v>0</v>
      </c>
      <c r="K11" s="100">
        <f>'Questions Bonus'!F11</f>
        <v>0</v>
      </c>
      <c r="L11" s="96">
        <f>'Questions Bonus'!G11</f>
        <v>0</v>
      </c>
      <c r="M11" s="101">
        <f>'Questions Bonus'!H11</f>
        <v>0</v>
      </c>
    </row>
    <row r="12" spans="1:13" ht="12.5" customHeight="1" thickBot="1" x14ac:dyDescent="0.3">
      <c r="A12" s="1">
        <v>10</v>
      </c>
      <c r="B12" s="5" t="s">
        <v>145</v>
      </c>
      <c r="C12" s="48">
        <f t="shared" si="0"/>
        <v>146</v>
      </c>
      <c r="D12" s="5">
        <f>PH!O14</f>
        <v>28</v>
      </c>
      <c r="E12" s="4">
        <f>PH!$O$27</f>
        <v>25</v>
      </c>
      <c r="F12" s="2">
        <f>PH!O40</f>
        <v>22</v>
      </c>
      <c r="G12" s="4">
        <f>PH!O50</f>
        <v>36</v>
      </c>
      <c r="H12" s="2">
        <f>PH!$O$56</f>
        <v>30</v>
      </c>
      <c r="I12" s="4">
        <f>PH!O60</f>
        <v>0</v>
      </c>
      <c r="J12" s="2">
        <f>PH!O63</f>
        <v>0</v>
      </c>
      <c r="K12" s="100">
        <f>'Questions Bonus'!F12</f>
        <v>0</v>
      </c>
      <c r="L12" s="96">
        <f>'Questions Bonus'!G12</f>
        <v>0</v>
      </c>
      <c r="M12" s="101">
        <f>'Questions Bonus'!H12</f>
        <v>5</v>
      </c>
    </row>
    <row r="13" spans="1:13" ht="12.75" customHeight="1" thickBot="1" x14ac:dyDescent="0.3">
      <c r="A13" s="1">
        <v>11</v>
      </c>
      <c r="B13" s="5" t="s">
        <v>144</v>
      </c>
      <c r="C13" s="48">
        <f t="shared" si="0"/>
        <v>172</v>
      </c>
      <c r="D13" s="5">
        <f>PAM!$O$14</f>
        <v>32</v>
      </c>
      <c r="E13" s="4">
        <f>PAM!$O$27</f>
        <v>20</v>
      </c>
      <c r="F13" s="2">
        <f>PAM!O40</f>
        <v>27</v>
      </c>
      <c r="G13" s="4">
        <f>PAM!O50</f>
        <v>32</v>
      </c>
      <c r="H13" s="2">
        <f>PAM!$O$56</f>
        <v>21</v>
      </c>
      <c r="I13" s="4">
        <f>PAM!O60</f>
        <v>25</v>
      </c>
      <c r="J13" s="2">
        <f>PAM!O63</f>
        <v>0</v>
      </c>
      <c r="K13" s="100">
        <f>'Questions Bonus'!F13</f>
        <v>0</v>
      </c>
      <c r="L13" s="96">
        <f>'Questions Bonus'!G13</f>
        <v>10</v>
      </c>
      <c r="M13" s="101">
        <f>'Questions Bonus'!H13</f>
        <v>5</v>
      </c>
    </row>
    <row r="14" spans="1:13" ht="12.75" customHeight="1" thickBot="1" x14ac:dyDescent="0.3">
      <c r="A14" s="1">
        <v>12</v>
      </c>
      <c r="B14" s="5" t="s">
        <v>89</v>
      </c>
      <c r="C14" s="48">
        <f t="shared" si="0"/>
        <v>100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PIM!O50</f>
        <v>38</v>
      </c>
      <c r="H14" s="2">
        <f>PIM!$O$56</f>
        <v>0</v>
      </c>
      <c r="I14" s="4">
        <f>PIM!O60</f>
        <v>0</v>
      </c>
      <c r="J14" s="2">
        <f>PIM!O63</f>
        <v>18</v>
      </c>
      <c r="K14" s="100">
        <f>'Questions Bonus'!F14</f>
        <v>0</v>
      </c>
      <c r="L14" s="96">
        <f>'Questions Bonus'!G14</f>
        <v>0</v>
      </c>
      <c r="M14" s="101">
        <f>'Questions Bonus'!H14</f>
        <v>0</v>
      </c>
    </row>
    <row r="15" spans="1:13" ht="12.75" customHeight="1" thickBot="1" x14ac:dyDescent="0.3">
      <c r="A15" s="1">
        <v>13</v>
      </c>
      <c r="B15" s="5" t="s">
        <v>141</v>
      </c>
      <c r="C15" s="48">
        <f t="shared" si="0"/>
        <v>165</v>
      </c>
      <c r="D15" s="5">
        <f>SLB!$O$14</f>
        <v>29</v>
      </c>
      <c r="E15" s="4">
        <f>SLB!$O$27</f>
        <v>19</v>
      </c>
      <c r="F15" s="2">
        <f>SLB!O40</f>
        <v>8</v>
      </c>
      <c r="G15" s="4">
        <f>SLB!O50</f>
        <v>36</v>
      </c>
      <c r="H15" s="2">
        <f>SLB!$O$56</f>
        <v>15</v>
      </c>
      <c r="I15" s="4">
        <f>SLB!O60</f>
        <v>25</v>
      </c>
      <c r="J15" s="2">
        <f>SLB!O63</f>
        <v>18</v>
      </c>
      <c r="K15" s="102">
        <f>'Questions Bonus'!F15</f>
        <v>0</v>
      </c>
      <c r="L15" s="103">
        <f>'Questions Bonus'!G15</f>
        <v>10</v>
      </c>
      <c r="M15" s="104">
        <f>'Questions Bonus'!H15</f>
        <v>5</v>
      </c>
    </row>
    <row r="17" spans="1:13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42"/>
      <c r="M17" s="42"/>
    </row>
    <row r="18" spans="1:13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42"/>
      <c r="M18" s="42"/>
    </row>
    <row r="19" spans="1:13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42"/>
      <c r="M19" s="42"/>
    </row>
    <row r="20" spans="1:13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42"/>
      <c r="M20" s="42"/>
    </row>
    <row r="21" spans="1:13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42"/>
      <c r="M21" s="42"/>
    </row>
    <row r="22" spans="1:13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42"/>
      <c r="M22" s="42"/>
    </row>
    <row r="23" spans="1:13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42"/>
      <c r="M23" s="42"/>
    </row>
    <row r="24" spans="1:13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3"/>
      <c r="M24" s="43"/>
    </row>
  </sheetData>
  <sheetProtection selectLockedCells="1" selectUnlockedCells="1"/>
  <sortState xmlns:xlrd2="http://schemas.microsoft.com/office/spreadsheetml/2017/richdata2" ref="B3:L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8F79-CCAC-43EC-BE77-B57A8A6D1174}">
  <sheetPr>
    <tabColor indexed="10"/>
  </sheetPr>
  <dimension ref="A1:I24"/>
  <sheetViews>
    <sheetView tabSelected="1" zoomScale="90" zoomScaleNormal="90" workbookViewId="0">
      <selection activeCell="E2" sqref="E2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3" width="8.81640625" style="1" customWidth="1"/>
    <col min="4" max="4" width="10.453125" style="1" bestFit="1" customWidth="1"/>
    <col min="5" max="5" width="13.453125" style="1" customWidth="1"/>
    <col min="6" max="16384" width="14.54296875" style="1"/>
  </cols>
  <sheetData>
    <row r="1" spans="1:9" ht="12.75" customHeight="1" thickBot="1" x14ac:dyDescent="0.3">
      <c r="C1" s="1" t="s">
        <v>24</v>
      </c>
      <c r="D1" s="1" t="s">
        <v>23</v>
      </c>
      <c r="E1" s="1" t="s">
        <v>160</v>
      </c>
    </row>
    <row r="2" spans="1:9" ht="12.75" customHeight="1" thickBot="1" x14ac:dyDescent="0.3">
      <c r="B2" s="2"/>
      <c r="C2" s="47" t="s">
        <v>19</v>
      </c>
      <c r="D2" s="49" t="s">
        <v>90</v>
      </c>
      <c r="E2" s="49" t="s">
        <v>151</v>
      </c>
      <c r="F2" s="1" t="s">
        <v>152</v>
      </c>
      <c r="G2" s="1" t="s">
        <v>153</v>
      </c>
      <c r="H2" s="1" t="s">
        <v>154</v>
      </c>
      <c r="I2" s="1" t="s">
        <v>158</v>
      </c>
    </row>
    <row r="3" spans="1:9" ht="12.75" customHeight="1" x14ac:dyDescent="0.25">
      <c r="A3" s="1">
        <v>1</v>
      </c>
      <c r="B3" s="44" t="s">
        <v>138</v>
      </c>
      <c r="C3" s="47" t="s">
        <v>24</v>
      </c>
      <c r="D3" s="41" t="s">
        <v>22</v>
      </c>
      <c r="E3" s="41" t="s">
        <v>156</v>
      </c>
      <c r="F3" s="1">
        <f>IF(ISNUMBER(SEARCH(C3,$C$1)),20,0)</f>
        <v>20</v>
      </c>
      <c r="G3" s="1">
        <f>IF(ISNUMBER(SEARCH(D3,$D$1)),10,0)</f>
        <v>0</v>
      </c>
      <c r="H3" s="1">
        <f>IF(ISNUMBER(SEARCH(E3,$E$1)),5,0)</f>
        <v>5</v>
      </c>
      <c r="I3" s="1">
        <f>SUM(F3:H3)</f>
        <v>25</v>
      </c>
    </row>
    <row r="4" spans="1:9" ht="12.75" customHeight="1" x14ac:dyDescent="0.25">
      <c r="A4" s="1">
        <v>2</v>
      </c>
      <c r="B4" s="5" t="s">
        <v>142</v>
      </c>
      <c r="C4" s="37" t="s">
        <v>23</v>
      </c>
      <c r="D4" s="42" t="s">
        <v>24</v>
      </c>
      <c r="E4" s="42" t="s">
        <v>155</v>
      </c>
      <c r="F4" s="1">
        <f>IF(ISNUMBER(SEARCH(C4,$C$1)),20,0)</f>
        <v>0</v>
      </c>
      <c r="G4" s="1">
        <f>IF(ISNUMBER(SEARCH(D4,$D$1)),10,0)</f>
        <v>0</v>
      </c>
      <c r="H4" s="1">
        <f>IF(ISNUMBER(SEARCH(E4,$E$1)),5,0)</f>
        <v>0</v>
      </c>
      <c r="I4" s="1">
        <f t="shared" ref="I4:I15" si="0">SUM(F4:H4)</f>
        <v>0</v>
      </c>
    </row>
    <row r="5" spans="1:9" ht="12.75" customHeight="1" x14ac:dyDescent="0.25">
      <c r="A5" s="1">
        <v>3</v>
      </c>
      <c r="B5" s="5" t="s">
        <v>84</v>
      </c>
      <c r="C5" s="37" t="s">
        <v>23</v>
      </c>
      <c r="D5" s="42" t="s">
        <v>24</v>
      </c>
      <c r="E5" s="42" t="s">
        <v>157</v>
      </c>
      <c r="F5" s="1">
        <f t="shared" ref="F5:F15" si="1">IF(ISNUMBER(SEARCH(C5,$C$1)),20,0)</f>
        <v>0</v>
      </c>
      <c r="G5" s="1">
        <f t="shared" ref="G5:G15" si="2">IF(ISNUMBER(SEARCH(D5,$D$1)),10,0)</f>
        <v>0</v>
      </c>
      <c r="H5" s="1">
        <f t="shared" ref="H5:H15" si="3">IF(ISNUMBER(SEARCH(E5,$E$1)),5,0)</f>
        <v>5</v>
      </c>
      <c r="I5" s="1">
        <f t="shared" si="0"/>
        <v>5</v>
      </c>
    </row>
    <row r="6" spans="1:9" ht="12.75" customHeight="1" x14ac:dyDescent="0.25">
      <c r="A6" s="1">
        <v>4</v>
      </c>
      <c r="B6" s="5" t="s">
        <v>85</v>
      </c>
      <c r="C6" s="37"/>
      <c r="D6" s="42"/>
      <c r="E6" s="42"/>
      <c r="F6" s="1">
        <v>0</v>
      </c>
      <c r="G6" s="1">
        <v>0</v>
      </c>
      <c r="H6" s="1">
        <v>0</v>
      </c>
      <c r="I6" s="1">
        <f t="shared" si="0"/>
        <v>0</v>
      </c>
    </row>
    <row r="7" spans="1:9" ht="12.75" customHeight="1" x14ac:dyDescent="0.25">
      <c r="A7" s="1">
        <v>5</v>
      </c>
      <c r="B7" s="5" t="s">
        <v>86</v>
      </c>
      <c r="C7" s="37" t="s">
        <v>23</v>
      </c>
      <c r="D7" s="42" t="s">
        <v>24</v>
      </c>
      <c r="E7" s="42" t="s">
        <v>157</v>
      </c>
      <c r="F7" s="1">
        <f t="shared" si="1"/>
        <v>0</v>
      </c>
      <c r="G7" s="1">
        <f t="shared" si="2"/>
        <v>0</v>
      </c>
      <c r="H7" s="1">
        <f t="shared" si="3"/>
        <v>5</v>
      </c>
      <c r="I7" s="1">
        <f t="shared" si="0"/>
        <v>5</v>
      </c>
    </row>
    <row r="8" spans="1:9" ht="12.75" customHeight="1" x14ac:dyDescent="0.25">
      <c r="A8" s="1">
        <v>6</v>
      </c>
      <c r="B8" s="5" t="s">
        <v>87</v>
      </c>
      <c r="C8" s="37" t="s">
        <v>20</v>
      </c>
      <c r="D8" s="42" t="s">
        <v>23</v>
      </c>
      <c r="E8" s="42" t="s">
        <v>156</v>
      </c>
      <c r="F8" s="1">
        <f t="shared" si="1"/>
        <v>0</v>
      </c>
      <c r="G8" s="1">
        <f t="shared" si="2"/>
        <v>10</v>
      </c>
      <c r="H8" s="1">
        <f t="shared" si="3"/>
        <v>5</v>
      </c>
      <c r="I8" s="1">
        <f t="shared" si="0"/>
        <v>15</v>
      </c>
    </row>
    <row r="9" spans="1:9" ht="12.75" customHeight="1" x14ac:dyDescent="0.25">
      <c r="A9" s="1">
        <v>7</v>
      </c>
      <c r="B9" s="5" t="s">
        <v>139</v>
      </c>
      <c r="C9" s="37"/>
      <c r="D9" s="42"/>
      <c r="E9" s="42"/>
      <c r="F9" s="1">
        <v>0</v>
      </c>
      <c r="G9" s="1">
        <v>0</v>
      </c>
      <c r="H9" s="1">
        <v>0</v>
      </c>
      <c r="I9" s="1">
        <f t="shared" si="0"/>
        <v>0</v>
      </c>
    </row>
    <row r="10" spans="1:9" ht="12.75" customHeight="1" x14ac:dyDescent="0.25">
      <c r="A10" s="1">
        <v>8</v>
      </c>
      <c r="B10" s="5" t="s">
        <v>88</v>
      </c>
      <c r="C10" s="37" t="s">
        <v>24</v>
      </c>
      <c r="D10" s="42" t="s">
        <v>23</v>
      </c>
      <c r="E10" s="42" t="s">
        <v>157</v>
      </c>
      <c r="F10" s="1">
        <f t="shared" si="1"/>
        <v>20</v>
      </c>
      <c r="G10" s="1">
        <f t="shared" si="2"/>
        <v>10</v>
      </c>
      <c r="H10" s="1">
        <f t="shared" si="3"/>
        <v>5</v>
      </c>
      <c r="I10" s="1">
        <f t="shared" si="0"/>
        <v>35</v>
      </c>
    </row>
    <row r="11" spans="1:9" ht="12.5" customHeight="1" x14ac:dyDescent="0.25">
      <c r="A11" s="1">
        <v>9</v>
      </c>
      <c r="B11" s="5" t="s">
        <v>140</v>
      </c>
      <c r="C11" s="37"/>
      <c r="D11" s="42"/>
      <c r="E11" s="42"/>
      <c r="F11" s="1">
        <v>0</v>
      </c>
      <c r="G11" s="1">
        <v>0</v>
      </c>
      <c r="H11" s="1">
        <v>0</v>
      </c>
      <c r="I11" s="1">
        <f t="shared" si="0"/>
        <v>0</v>
      </c>
    </row>
    <row r="12" spans="1:9" ht="12.5" customHeight="1" x14ac:dyDescent="0.25">
      <c r="A12" s="1">
        <v>10</v>
      </c>
      <c r="B12" s="5" t="s">
        <v>145</v>
      </c>
      <c r="C12" s="37" t="s">
        <v>20</v>
      </c>
      <c r="D12" s="42" t="s">
        <v>25</v>
      </c>
      <c r="E12" s="42" t="s">
        <v>159</v>
      </c>
      <c r="F12" s="1">
        <f t="shared" si="1"/>
        <v>0</v>
      </c>
      <c r="G12" s="1">
        <f t="shared" si="2"/>
        <v>0</v>
      </c>
      <c r="H12" s="1">
        <f t="shared" si="3"/>
        <v>5</v>
      </c>
      <c r="I12" s="1">
        <f t="shared" si="0"/>
        <v>5</v>
      </c>
    </row>
    <row r="13" spans="1:9" ht="12.75" customHeight="1" x14ac:dyDescent="0.25">
      <c r="A13" s="1">
        <v>11</v>
      </c>
      <c r="B13" s="5" t="s">
        <v>144</v>
      </c>
      <c r="C13" s="37" t="s">
        <v>26</v>
      </c>
      <c r="D13" s="42" t="s">
        <v>23</v>
      </c>
      <c r="E13" s="42" t="s">
        <v>157</v>
      </c>
      <c r="F13" s="1">
        <f t="shared" si="1"/>
        <v>0</v>
      </c>
      <c r="G13" s="1">
        <f t="shared" si="2"/>
        <v>10</v>
      </c>
      <c r="H13" s="1">
        <f t="shared" si="3"/>
        <v>5</v>
      </c>
      <c r="I13" s="1">
        <f t="shared" si="0"/>
        <v>15</v>
      </c>
    </row>
    <row r="14" spans="1:9" ht="12.75" customHeight="1" x14ac:dyDescent="0.25">
      <c r="A14" s="1">
        <v>12</v>
      </c>
      <c r="B14" s="5" t="s">
        <v>89</v>
      </c>
      <c r="C14" s="37"/>
      <c r="D14" s="42"/>
      <c r="E14" s="42"/>
      <c r="F14" s="1">
        <v>0</v>
      </c>
      <c r="G14" s="1">
        <v>0</v>
      </c>
      <c r="H14" s="1">
        <v>0</v>
      </c>
      <c r="I14" s="1">
        <f t="shared" si="0"/>
        <v>0</v>
      </c>
    </row>
    <row r="15" spans="1:9" ht="12.75" customHeight="1" x14ac:dyDescent="0.25">
      <c r="A15" s="1">
        <v>13</v>
      </c>
      <c r="B15" s="5" t="s">
        <v>141</v>
      </c>
      <c r="C15" s="37" t="s">
        <v>22</v>
      </c>
      <c r="D15" s="42" t="s">
        <v>23</v>
      </c>
      <c r="E15" s="42" t="s">
        <v>156</v>
      </c>
      <c r="F15" s="1">
        <f t="shared" si="1"/>
        <v>0</v>
      </c>
      <c r="G15" s="1">
        <f t="shared" si="2"/>
        <v>10</v>
      </c>
      <c r="H15" s="1">
        <f t="shared" si="3"/>
        <v>5</v>
      </c>
      <c r="I15" s="1">
        <f t="shared" si="0"/>
        <v>15</v>
      </c>
    </row>
    <row r="17" spans="1:5" ht="12.75" customHeight="1" x14ac:dyDescent="0.25">
      <c r="A17" s="1">
        <v>16</v>
      </c>
      <c r="B17" s="5"/>
      <c r="C17" s="37"/>
      <c r="D17" s="42"/>
      <c r="E17" s="42"/>
    </row>
    <row r="18" spans="1:5" ht="12.75" customHeight="1" x14ac:dyDescent="0.25">
      <c r="A18" s="1">
        <v>17</v>
      </c>
      <c r="B18" s="5"/>
      <c r="C18" s="37"/>
      <c r="D18" s="42"/>
      <c r="E18" s="42"/>
    </row>
    <row r="19" spans="1:5" ht="12.75" customHeight="1" x14ac:dyDescent="0.25">
      <c r="A19" s="1">
        <v>18</v>
      </c>
      <c r="B19" s="5"/>
      <c r="C19" s="37"/>
      <c r="D19" s="42"/>
      <c r="E19" s="42"/>
    </row>
    <row r="20" spans="1:5" ht="12.75" customHeight="1" x14ac:dyDescent="0.25">
      <c r="A20" s="1">
        <v>19</v>
      </c>
      <c r="B20" s="5"/>
      <c r="C20" s="37"/>
      <c r="D20" s="42"/>
      <c r="E20" s="42"/>
    </row>
    <row r="21" spans="1:5" ht="12.75" customHeight="1" x14ac:dyDescent="0.25">
      <c r="A21" s="1">
        <v>20</v>
      </c>
      <c r="B21" s="5"/>
      <c r="C21" s="37"/>
      <c r="D21" s="42"/>
      <c r="E21" s="42"/>
    </row>
    <row r="22" spans="1:5" ht="12.75" customHeight="1" x14ac:dyDescent="0.25">
      <c r="A22" s="1">
        <v>21</v>
      </c>
      <c r="B22" s="5"/>
      <c r="C22" s="37"/>
      <c r="D22" s="42"/>
      <c r="E22" s="42"/>
    </row>
    <row r="23" spans="1:5" ht="12.75" customHeight="1" x14ac:dyDescent="0.25">
      <c r="A23" s="1">
        <v>22</v>
      </c>
      <c r="B23" s="5"/>
      <c r="C23" s="37"/>
      <c r="D23" s="42"/>
      <c r="E23" s="42"/>
    </row>
    <row r="24" spans="1:5" ht="12.75" customHeight="1" thickBot="1" x14ac:dyDescent="0.3">
      <c r="A24" s="1">
        <v>23</v>
      </c>
      <c r="B24" s="6"/>
      <c r="C24" s="38"/>
      <c r="D24" s="43"/>
      <c r="E24" s="4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8" zoomScale="85" zoomScaleNormal="85" workbookViewId="0">
      <selection activeCell="O63" sqref="O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6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3</v>
      </c>
      <c r="G3" s="84">
        <v>1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1</v>
      </c>
      <c r="G4" s="84">
        <v>2</v>
      </c>
      <c r="H4" s="84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3</v>
      </c>
      <c r="G5" s="84">
        <v>2</v>
      </c>
      <c r="H5" s="84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4</v>
      </c>
      <c r="G6" s="84">
        <v>1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1</v>
      </c>
      <c r="G7" s="84">
        <v>3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1</v>
      </c>
      <c r="G8" s="84">
        <v>2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2</v>
      </c>
      <c r="G9" s="84">
        <v>3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1</v>
      </c>
      <c r="H10" s="84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1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2</v>
      </c>
      <c r="G12" s="88">
        <v>3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1</v>
      </c>
      <c r="H13" s="84" t="s">
        <v>97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3</v>
      </c>
      <c r="G14" s="84">
        <v>0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3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3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2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2</v>
      </c>
      <c r="G19" s="84">
        <v>1</v>
      </c>
      <c r="H19" s="84" t="s">
        <v>94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3</v>
      </c>
      <c r="G20" s="84">
        <v>2</v>
      </c>
      <c r="H20" s="84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2</v>
      </c>
      <c r="G21" s="84">
        <v>3</v>
      </c>
      <c r="H21" s="84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2</v>
      </c>
      <c r="G22" s="83">
        <v>0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0</v>
      </c>
      <c r="H23" s="84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2</v>
      </c>
      <c r="G24" s="88">
        <v>1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2</v>
      </c>
      <c r="G25" s="84">
        <v>2</v>
      </c>
      <c r="H25" s="84" t="s">
        <v>96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3</v>
      </c>
      <c r="H26" s="84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3</v>
      </c>
      <c r="G27" s="84">
        <v>0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1</v>
      </c>
      <c r="G29" s="84">
        <v>3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0</v>
      </c>
      <c r="G30" s="84">
        <v>1</v>
      </c>
      <c r="H30" s="84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2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3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1</v>
      </c>
      <c r="H33" s="84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2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1</v>
      </c>
      <c r="G36" s="84">
        <v>1</v>
      </c>
      <c r="H36" s="84" t="s">
        <v>94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0</v>
      </c>
      <c r="G39" s="84">
        <v>1</v>
      </c>
      <c r="H39" s="84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3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84" t="s">
        <v>30</v>
      </c>
      <c r="F43" s="84">
        <v>1</v>
      </c>
      <c r="G43" s="84">
        <v>3</v>
      </c>
      <c r="H43" s="84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-2</v>
      </c>
      <c r="L43" s="34">
        <f>IF(K43=MAIN!J43,1,0)</f>
        <v>0</v>
      </c>
      <c r="M43" s="34">
        <f>IF(AND(AS!F43=MAIN!F43,AS!G43=MAIN!G43),1,0)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84" t="s">
        <v>22</v>
      </c>
      <c r="F44" s="84">
        <v>2</v>
      </c>
      <c r="G44" s="84">
        <v>1</v>
      </c>
      <c r="H44" s="84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IF(AND(AS!F44=MAIN!F44,AS!G44=MAIN!G44),1,0)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84" t="s">
        <v>23</v>
      </c>
      <c r="F45" s="84">
        <v>2</v>
      </c>
      <c r="G45" s="84">
        <v>0</v>
      </c>
      <c r="H45" s="84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IF(AND(AS!F45=MAIN!F45,AS!G45=MAIN!G45),1,0)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84" t="s">
        <v>24</v>
      </c>
      <c r="F46" s="84">
        <v>3</v>
      </c>
      <c r="G46" s="84">
        <v>1</v>
      </c>
      <c r="H46" s="84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IF(AND(AS!F46=MAIN!F46,AS!G46=MAIN!G46),1,0)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84" t="s">
        <v>20</v>
      </c>
      <c r="F47" s="84">
        <v>2</v>
      </c>
      <c r="G47" s="84">
        <v>1</v>
      </c>
      <c r="H47" s="84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IF(AND(AS!F47=MAIN!F47,AS!G47=MAIN!G47),1,0)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84" t="s">
        <v>82</v>
      </c>
      <c r="F48" s="84">
        <v>1</v>
      </c>
      <c r="G48" s="84">
        <v>1</v>
      </c>
      <c r="H48" s="84" t="s">
        <v>93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0</v>
      </c>
      <c r="N48" s="31">
        <f>IF(ISBLANK(MAIN!F48),0,J48+L48+M48)</f>
        <v>4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84" t="s">
        <v>95</v>
      </c>
      <c r="F49" s="84">
        <v>1</v>
      </c>
      <c r="G49" s="84">
        <v>1</v>
      </c>
      <c r="H49" s="84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IF(AND(AS!F49=MAIN!F49,AS!G49=MAIN!G49),1,0)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84" t="s">
        <v>39</v>
      </c>
      <c r="F50" s="84">
        <v>2</v>
      </c>
      <c r="G50" s="84">
        <v>2</v>
      </c>
      <c r="H50" s="84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IF(AND(AS!F50=MAIN!F50,AS!G50=MAIN!G50),1,0)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>
        <v>2</v>
      </c>
      <c r="G53" s="16">
        <v>3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IF(AND(AS!F53=MAIN!F53,AS!G53=MAIN!G53),1,0)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>
        <v>2</v>
      </c>
      <c r="G54" s="16">
        <v>1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IF(AND(AS!F54=MAIN!F54,AS!G54=MAIN!G54),1,0)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14">
        <v>2</v>
      </c>
      <c r="G55" s="14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>
        <v>2</v>
      </c>
      <c r="G56" s="16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IF(AND(AS!F56=MAIN!F56,AS!G56=MAIN!G56),1,0)</f>
        <v>0</v>
      </c>
      <c r="N56" s="31">
        <f>IF(ISBLANK(MAIN!F56),0,J56+L56+M56)</f>
        <v>3</v>
      </c>
      <c r="O56" s="35">
        <f>SUM(N53:N56)*3</f>
        <v>24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2</v>
      </c>
      <c r="G59" s="84">
        <v>1</v>
      </c>
      <c r="H59" s="16" t="s">
        <v>20</v>
      </c>
      <c r="I59" s="32">
        <f t="shared" ref="I59:I60" si="10">IF(F59&gt;G59,1,IF(F59=G59,2,3))</f>
        <v>1</v>
      </c>
      <c r="J59" s="32">
        <f>IF(I59=MAIN!I59,3,0)</f>
        <v>3</v>
      </c>
      <c r="K59" s="33">
        <f t="shared" ref="K59:K60" si="11">F59-G59</f>
        <v>1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5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2</v>
      </c>
      <c r="H60" s="16" t="s">
        <v>26</v>
      </c>
      <c r="I60" s="32">
        <f t="shared" si="10"/>
        <v>3</v>
      </c>
      <c r="J60" s="32">
        <f>IF(I60=MAIN!I60,3,0)</f>
        <v>0</v>
      </c>
      <c r="K60" s="33">
        <f t="shared" si="11"/>
        <v>-1</v>
      </c>
      <c r="L60" s="34">
        <f>IF(K60=MAIN!J60,1,0)</f>
        <v>0</v>
      </c>
      <c r="M60" s="34">
        <f>IF(AND(AS!F60=MAIN!F60,AS!G60=MAIN!G60),1,0)</f>
        <v>0</v>
      </c>
      <c r="N60" s="31">
        <f>IF(ISBLANK(MAIN!F60),0,J60+L60+M60)</f>
        <v>0</v>
      </c>
      <c r="O60" s="35">
        <f>SUM(N59:N60)*5</f>
        <v>25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3</v>
      </c>
      <c r="G63" s="16">
        <v>2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1</v>
      </c>
      <c r="L63" s="34">
        <f>IF(K63=MAIN!J63,1,0)</f>
        <v>1</v>
      </c>
      <c r="M63" s="34">
        <f>IF(AND(AS!F63=MAIN!F63,AS!G63=MAIN!G63),1,0)</f>
        <v>0</v>
      </c>
      <c r="N63" s="31">
        <f>IF(ISBLANK(MAIN!F63),0,J63+L63+M63)</f>
        <v>4</v>
      </c>
      <c r="O63" s="35">
        <f>SUM(N63)*6</f>
        <v>24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56">
      <formula>#REF!&gt;$G43</formula>
    </cfRule>
    <cfRule type="expression" dxfId="600" priority="55">
      <formula>#REF!&lt;$G43</formula>
    </cfRule>
    <cfRule type="expression" dxfId="599" priority="53">
      <formula>#REF!&gt;#REF!</formula>
    </cfRule>
    <cfRule type="expression" dxfId="598" priority="54">
      <formula>#REF!&lt;#REF!</formula>
    </cfRule>
  </conditionalFormatting>
  <conditionalFormatting sqref="E53:E56">
    <cfRule type="expression" dxfId="597" priority="6">
      <formula>#REF!&lt;#REF!</formula>
    </cfRule>
    <cfRule type="expression" dxfId="596" priority="5">
      <formula>#REF!&gt;#REF!</formula>
    </cfRule>
    <cfRule type="expression" dxfId="595" priority="7">
      <formula>#REF!&lt;$G53</formula>
    </cfRule>
    <cfRule type="expression" dxfId="594" priority="8">
      <formula>#REF!&gt;$G53</formula>
    </cfRule>
  </conditionalFormatting>
  <conditionalFormatting sqref="E59:E60">
    <cfRule type="expression" dxfId="593" priority="35">
      <formula>#REF!&lt;$G59</formula>
    </cfRule>
    <cfRule type="expression" dxfId="592" priority="36">
      <formula>#REF!&gt;$G59</formula>
    </cfRule>
    <cfRule type="expression" dxfId="591" priority="33">
      <formula>#REF!&gt;#REF!</formula>
    </cfRule>
    <cfRule type="expression" dxfId="590" priority="34">
      <formula>#REF!&lt;#REF!</formula>
    </cfRule>
  </conditionalFormatting>
  <conditionalFormatting sqref="E63">
    <cfRule type="expression" dxfId="589" priority="25">
      <formula>#REF!&gt;#REF!</formula>
    </cfRule>
    <cfRule type="expression" dxfId="588" priority="26">
      <formula>#REF!&lt;#REF!</formula>
    </cfRule>
    <cfRule type="expression" dxfId="587" priority="27">
      <formula>#REF!&lt;$G63</formula>
    </cfRule>
    <cfRule type="expression" dxfId="586" priority="28">
      <formula>#REF!&gt;$G63</formula>
    </cfRule>
  </conditionalFormatting>
  <conditionalFormatting sqref="E16:G21 E23:G27">
    <cfRule type="expression" dxfId="585" priority="62">
      <formula>#REF!&gt;$G16</formula>
    </cfRule>
    <cfRule type="expression" dxfId="584" priority="61">
      <formula>#REF!&lt;$G16</formula>
    </cfRule>
  </conditionalFormatting>
  <conditionalFormatting sqref="F3:G14">
    <cfRule type="expression" dxfId="583" priority="74">
      <formula>#REF!&gt;$G3</formula>
    </cfRule>
    <cfRule type="expression" dxfId="582" priority="73">
      <formula>#REF!&lt;$G3</formula>
    </cfRule>
  </conditionalFormatting>
  <conditionalFormatting sqref="H16:H21 H23:H27">
    <cfRule type="expression" dxfId="579" priority="63">
      <formula>#REF!&gt;$G16</formula>
    </cfRule>
    <cfRule type="expression" dxfId="578" priority="64">
      <formula>#REF!&lt;$G16</formula>
    </cfRule>
  </conditionalFormatting>
  <conditionalFormatting sqref="H43:H50">
    <cfRule type="expression" dxfId="577" priority="57">
      <formula>#REF!&lt;#REF!</formula>
    </cfRule>
    <cfRule type="expression" dxfId="576" priority="58">
      <formula>#REF!&gt;#REF!</formula>
    </cfRule>
    <cfRule type="expression" dxfId="575" priority="59">
      <formula>#REF!&gt;$G43</formula>
    </cfRule>
    <cfRule type="expression" dxfId="574" priority="60">
      <formula>#REF!&lt;$G43</formula>
    </cfRule>
  </conditionalFormatting>
  <conditionalFormatting sqref="H53:H54 H56">
    <cfRule type="expression" dxfId="573" priority="12">
      <formula>#REF!&lt;$G53</formula>
    </cfRule>
    <cfRule type="expression" dxfId="572" priority="10">
      <formula>#REF!&gt;#REF!</formula>
    </cfRule>
    <cfRule type="expression" dxfId="571" priority="11">
      <formula>#REF!&gt;$G53</formula>
    </cfRule>
    <cfRule type="expression" dxfId="570" priority="9">
      <formula>#REF!&lt;#REF!</formula>
    </cfRule>
  </conditionalFormatting>
  <conditionalFormatting sqref="H55">
    <cfRule type="expression" dxfId="569" priority="2">
      <formula>#REF!&lt;#REF!</formula>
    </cfRule>
    <cfRule type="expression" dxfId="568" priority="1">
      <formula>#REF!&gt;#REF!</formula>
    </cfRule>
    <cfRule type="expression" dxfId="567" priority="4">
      <formula>#REF!&gt;$G55</formula>
    </cfRule>
    <cfRule type="expression" dxfId="566" priority="3">
      <formula>#REF!&lt;$G55</formula>
    </cfRule>
  </conditionalFormatting>
  <conditionalFormatting sqref="H59:H60">
    <cfRule type="expression" dxfId="565" priority="38">
      <formula>#REF!&gt;#REF!</formula>
    </cfRule>
    <cfRule type="expression" dxfId="564" priority="39">
      <formula>#REF!&gt;$G59</formula>
    </cfRule>
    <cfRule type="expression" dxfId="563" priority="40">
      <formula>#REF!&lt;$G59</formula>
    </cfRule>
    <cfRule type="expression" dxfId="562" priority="37">
      <formula>#REF!&lt;#REF!</formula>
    </cfRule>
  </conditionalFormatting>
  <conditionalFormatting sqref="H63">
    <cfRule type="expression" dxfId="561" priority="31">
      <formula>#REF!&gt;$G63</formula>
    </cfRule>
    <cfRule type="expression" dxfId="560" priority="32">
      <formula>#REF!&lt;$G63</formula>
    </cfRule>
    <cfRule type="expression" dxfId="559" priority="30">
      <formula>#REF!&gt;#REF!</formula>
    </cfRule>
    <cfRule type="expression" dxfId="5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6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75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77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8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8" zoomScale="85" zoomScaleNormal="85" workbookViewId="0">
      <selection activeCell="F64" sqref="F6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3</v>
      </c>
      <c r="G3" s="84">
        <v>0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2</v>
      </c>
      <c r="G4" s="84">
        <v>1</v>
      </c>
      <c r="H4" s="84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2</v>
      </c>
      <c r="G5" s="84">
        <v>1</v>
      </c>
      <c r="H5" s="84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1</v>
      </c>
      <c r="G6" s="84">
        <v>0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0</v>
      </c>
      <c r="G7" s="84">
        <v>2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1</v>
      </c>
      <c r="G8" s="84">
        <v>2</v>
      </c>
      <c r="H8" s="84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0</v>
      </c>
      <c r="G9" s="84">
        <v>2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1</v>
      </c>
      <c r="G10" s="84">
        <v>1</v>
      </c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1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1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2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1</v>
      </c>
      <c r="G14" s="84">
        <v>1</v>
      </c>
      <c r="H14" s="84" t="s">
        <v>96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1</v>
      </c>
      <c r="G16" s="84">
        <v>1</v>
      </c>
      <c r="H16" s="84" t="s">
        <v>92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2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1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0</v>
      </c>
      <c r="G19" s="84">
        <v>1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1</v>
      </c>
      <c r="G20" s="84">
        <v>1</v>
      </c>
      <c r="H20" s="84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2</v>
      </c>
      <c r="G21" s="84">
        <v>1</v>
      </c>
      <c r="H21" s="8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1</v>
      </c>
      <c r="G22" s="83">
        <v>0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0</v>
      </c>
      <c r="G23" s="84">
        <v>1</v>
      </c>
      <c r="H23" s="84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1</v>
      </c>
      <c r="H24" s="88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0</v>
      </c>
      <c r="G25" s="84">
        <v>2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1</v>
      </c>
      <c r="H26" s="8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1</v>
      </c>
      <c r="G27" s="84">
        <v>1</v>
      </c>
      <c r="H27" s="84" t="s">
        <v>95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1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2</v>
      </c>
      <c r="G30" s="84">
        <v>1</v>
      </c>
      <c r="H30" s="84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2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2</v>
      </c>
      <c r="G33" s="84">
        <v>2</v>
      </c>
      <c r="H33" s="84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3</v>
      </c>
      <c r="G34" s="88">
        <v>1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2</v>
      </c>
      <c r="G35" s="84">
        <v>0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2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2</v>
      </c>
      <c r="H37" s="84" t="s">
        <v>95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1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1</v>
      </c>
      <c r="G39" s="84">
        <v>0</v>
      </c>
      <c r="H39" s="84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4">
        <v>1</v>
      </c>
      <c r="G43" s="8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IF(AND(CBlo!F43=MAIN!F43,CBlo!G43=MAIN!G43),1,0)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4">
        <v>2</v>
      </c>
      <c r="G44" s="8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4">
        <v>1</v>
      </c>
      <c r="G45" s="8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IF(AND(CBlo!F45=MAIN!F45,CBlo!G45=MAIN!G45),1,0)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4">
        <v>3</v>
      </c>
      <c r="G46" s="84">
        <v>1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IF(AND(CBlo!F46=MAIN!F46,CBlo!G46=MAIN!G46),1,0)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4">
        <v>2</v>
      </c>
      <c r="G47" s="8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2</v>
      </c>
      <c r="L47" s="34">
        <f>IF(K47=MAIN!J47,1,0)</f>
        <v>0</v>
      </c>
      <c r="M47" s="34">
        <f>IF(AND(CBlo!F47=MAIN!F47,CBlo!G47=MAIN!G47),1,0)</f>
        <v>0</v>
      </c>
      <c r="N47" s="31">
        <f>IF(ISBLANK(MAIN!F47),0,J47+L47+M47)</f>
        <v>3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4">
        <v>2</v>
      </c>
      <c r="G48" s="84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IF(AND(CBlo!F48=MAIN!F48,CBlo!G48=MAIN!G48),1,0)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4">
        <v>1</v>
      </c>
      <c r="G49" s="84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IF(AND(CBlo!F49=MAIN!F49,CBlo!G49=MAIN!G49),1,0)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4">
        <v>2</v>
      </c>
      <c r="G50" s="8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IF(AND(CBlo!F50=MAIN!F50,CBlo!G50=MAIN!G50),1,0)</f>
        <v>0</v>
      </c>
      <c r="N50" s="31">
        <f>IF(ISBLANK(MAIN!F50),0,J50+L50+M50)</f>
        <v>0</v>
      </c>
      <c r="O50" s="35">
        <f>SUM(N43:N50)*2</f>
        <v>30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1</v>
      </c>
      <c r="G53" s="84">
        <v>1</v>
      </c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IF(AND(CBlo!F53=MAIN!F53,CBlo!G53=MAIN!G53),1,0)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2</v>
      </c>
      <c r="G54" s="84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2</v>
      </c>
      <c r="L54" s="34">
        <f>IF(K54=MAIN!J54,1,0)</f>
        <v>0</v>
      </c>
      <c r="M54" s="34">
        <f>IF(AND(CBlo!F54=MAIN!F54,CBlo!G54=MAIN!G54),1,0)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4">
        <v>2</v>
      </c>
      <c r="G55" s="84">
        <v>1</v>
      </c>
      <c r="H55" s="16" t="s">
        <v>30</v>
      </c>
      <c r="I55" s="32">
        <f t="shared" si="8"/>
        <v>1</v>
      </c>
      <c r="J55" s="32">
        <f>IF(I55=MAIN!I55,3,0)</f>
        <v>3</v>
      </c>
      <c r="K55" s="33">
        <f t="shared" si="9"/>
        <v>1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5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1</v>
      </c>
      <c r="G56" s="84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1</v>
      </c>
      <c r="L56" s="34">
        <f>IF(K56=MAIN!J56,1,0)</f>
        <v>1</v>
      </c>
      <c r="M56" s="34">
        <f>IF(AND(CBlo!F56=MAIN!F56,CBlo!G56=MAIN!G56),1,0)</f>
        <v>0</v>
      </c>
      <c r="N56" s="31">
        <f>IF(ISBLANK(MAIN!F56),0,J56+L56+M56)</f>
        <v>4</v>
      </c>
      <c r="O56" s="35">
        <f>SUM(N53:N56)*3</f>
        <v>27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3</v>
      </c>
      <c r="G59" s="84">
        <v>0</v>
      </c>
      <c r="H59" s="16" t="s">
        <v>20</v>
      </c>
      <c r="I59" s="32">
        <f t="shared" ref="I59:I60" si="10">IF(F59&gt;G59,1,IF(F59=G59,2,3))</f>
        <v>1</v>
      </c>
      <c r="J59" s="32">
        <f>IF(I59=MAIN!I59,3,0)</f>
        <v>3</v>
      </c>
      <c r="K59" s="33">
        <f t="shared" ref="K59:K60" si="11">F59-G59</f>
        <v>3</v>
      </c>
      <c r="L59" s="34">
        <f>IF(K59=MAIN!J59,1,0)</f>
        <v>0</v>
      </c>
      <c r="M59" s="34">
        <f>IF(AND(CBlo!F59=MAIN!F59,CBlo!G59=MAIN!G59),1,0)</f>
        <v>0</v>
      </c>
      <c r="N59" s="31">
        <f>IF(ISBLANK(MAIN!F59),0,J59+L59+M59)</f>
        <v>3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2</v>
      </c>
      <c r="H60" s="16" t="s">
        <v>26</v>
      </c>
      <c r="I60" s="32">
        <f t="shared" si="10"/>
        <v>3</v>
      </c>
      <c r="J60" s="32">
        <f>IF(I60=MAIN!I60,3,0)</f>
        <v>0</v>
      </c>
      <c r="K60" s="33">
        <f t="shared" si="11"/>
        <v>-1</v>
      </c>
      <c r="L60" s="34">
        <f>IF(K60=MAIN!J60,1,0)</f>
        <v>0</v>
      </c>
      <c r="M60" s="34">
        <f>IF(AND(CBlo!F60=MAIN!F60,CBlo!G60=MAIN!G60),1,0)</f>
        <v>0</v>
      </c>
      <c r="N60" s="31">
        <f>IF(ISBLANK(MAIN!F60),0,J60+L60+M60)</f>
        <v>0</v>
      </c>
      <c r="O60" s="35">
        <f>SUM(N59:N60)*5</f>
        <v>15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1</v>
      </c>
      <c r="G63" s="16">
        <v>2</v>
      </c>
      <c r="H63" s="16" t="s">
        <v>23</v>
      </c>
      <c r="I63" s="32">
        <f t="shared" ref="I63" si="12">IF(F63&gt;G63,1,IF(F63=G63,2,3))</f>
        <v>3</v>
      </c>
      <c r="J63" s="32">
        <f>IF(I63=MAIN!I63,3,0)</f>
        <v>0</v>
      </c>
      <c r="K63" s="33">
        <f t="shared" ref="K63" si="13">F63-G63</f>
        <v>-1</v>
      </c>
      <c r="L63" s="34">
        <f>IF(K63=MAIN!J63,1,0)</f>
        <v>0</v>
      </c>
      <c r="M63" s="34">
        <f>IF(AND(CBlo!F63=MAIN!F63,CBlo!G63=MAIN!G63),1,0)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44">
      <formula>#REF!&gt;$G43</formula>
    </cfRule>
    <cfRule type="expression" dxfId="556" priority="43">
      <formula>#REF!&lt;$G43</formula>
    </cfRule>
    <cfRule type="expression" dxfId="555" priority="42">
      <formula>#REF!&lt;#REF!</formula>
    </cfRule>
    <cfRule type="expression" dxfId="554" priority="41">
      <formula>#REF!&gt;#REF!</formula>
    </cfRule>
  </conditionalFormatting>
  <conditionalFormatting sqref="E53:E56">
    <cfRule type="expression" dxfId="553" priority="6">
      <formula>#REF!&lt;#REF!</formula>
    </cfRule>
    <cfRule type="expression" dxfId="552" priority="5">
      <formula>#REF!&gt;#REF!</formula>
    </cfRule>
    <cfRule type="expression" dxfId="551" priority="7">
      <formula>#REF!&lt;$G53</formula>
    </cfRule>
    <cfRule type="expression" dxfId="550" priority="8">
      <formula>#REF!&gt;$G53</formula>
    </cfRule>
  </conditionalFormatting>
  <conditionalFormatting sqref="E59:E60">
    <cfRule type="expression" dxfId="549" priority="36">
      <formula>#REF!&gt;$G59</formula>
    </cfRule>
    <cfRule type="expression" dxfId="548" priority="33">
      <formula>#REF!&gt;#REF!</formula>
    </cfRule>
    <cfRule type="expression" dxfId="547" priority="34">
      <formula>#REF!&lt;#REF!</formula>
    </cfRule>
    <cfRule type="expression" dxfId="546" priority="35">
      <formula>#REF!&lt;$G59</formula>
    </cfRule>
  </conditionalFormatting>
  <conditionalFormatting sqref="E63">
    <cfRule type="expression" dxfId="545" priority="25">
      <formula>#REF!&gt;#REF!</formula>
    </cfRule>
    <cfRule type="expression" dxfId="544" priority="26">
      <formula>#REF!&lt;#REF!</formula>
    </cfRule>
    <cfRule type="expression" dxfId="543" priority="27">
      <formula>#REF!&lt;$G63</formula>
    </cfRule>
    <cfRule type="expression" dxfId="542" priority="28">
      <formula>#REF!&gt;$G63</formula>
    </cfRule>
  </conditionalFormatting>
  <conditionalFormatting sqref="E16:G21 E23:G27">
    <cfRule type="expression" dxfId="539" priority="49">
      <formula>#REF!&lt;$G16</formula>
    </cfRule>
    <cfRule type="expression" dxfId="538" priority="50">
      <formula>#REF!&gt;$G16</formula>
    </cfRule>
  </conditionalFormatting>
  <conditionalFormatting sqref="H16:H21 H23:H27">
    <cfRule type="expression" dxfId="535" priority="51">
      <formula>#REF!&gt;$G16</formula>
    </cfRule>
    <cfRule type="expression" dxfId="534" priority="52">
      <formula>#REF!&lt;$G16</formula>
    </cfRule>
  </conditionalFormatting>
  <conditionalFormatting sqref="H43:H50">
    <cfRule type="expression" dxfId="533" priority="45">
      <formula>#REF!&lt;#REF!</formula>
    </cfRule>
    <cfRule type="expression" dxfId="532" priority="47">
      <formula>#REF!&gt;$G43</formula>
    </cfRule>
    <cfRule type="expression" dxfId="531" priority="48">
      <formula>#REF!&lt;$G43</formula>
    </cfRule>
    <cfRule type="expression" dxfId="530" priority="46">
      <formula>#REF!&gt;#REF!</formula>
    </cfRule>
  </conditionalFormatting>
  <conditionalFormatting sqref="H53:H54 H56">
    <cfRule type="expression" dxfId="529" priority="10">
      <formula>#REF!&gt;#REF!</formula>
    </cfRule>
    <cfRule type="expression" dxfId="528" priority="12">
      <formula>#REF!&lt;$G53</formula>
    </cfRule>
    <cfRule type="expression" dxfId="527" priority="11">
      <formula>#REF!&gt;$G53</formula>
    </cfRule>
    <cfRule type="expression" dxfId="526" priority="9">
      <formula>#REF!&lt;#REF!</formula>
    </cfRule>
  </conditionalFormatting>
  <conditionalFormatting sqref="H55">
    <cfRule type="expression" dxfId="525" priority="3">
      <formula>#REF!&lt;$G55</formula>
    </cfRule>
    <cfRule type="expression" dxfId="524" priority="2">
      <formula>#REF!&lt;#REF!</formula>
    </cfRule>
    <cfRule type="expression" dxfId="523" priority="1">
      <formula>#REF!&gt;#REF!</formula>
    </cfRule>
    <cfRule type="expression" dxfId="522" priority="4">
      <formula>#REF!&gt;$G55</formula>
    </cfRule>
  </conditionalFormatting>
  <conditionalFormatting sqref="H59:H60">
    <cfRule type="expression" dxfId="521" priority="37">
      <formula>#REF!&lt;#REF!</formula>
    </cfRule>
    <cfRule type="expression" dxfId="520" priority="38">
      <formula>#REF!&gt;#REF!</formula>
    </cfRule>
    <cfRule type="expression" dxfId="519" priority="39">
      <formula>#REF!&gt;$G59</formula>
    </cfRule>
    <cfRule type="expression" dxfId="518" priority="40">
      <formula>#REF!&lt;$G59</formula>
    </cfRule>
  </conditionalFormatting>
  <conditionalFormatting sqref="H63">
    <cfRule type="expression" dxfId="517" priority="32">
      <formula>#REF!&lt;$G63</formula>
    </cfRule>
    <cfRule type="expression" dxfId="516" priority="30">
      <formula>#REF!&gt;#REF!</formula>
    </cfRule>
    <cfRule type="expression" dxfId="515" priority="31">
      <formula>#REF!&gt;$G63</formula>
    </cfRule>
    <cfRule type="expression" dxfId="5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2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4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63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35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/>
      <c r="G3" s="84"/>
      <c r="H3" s="84" t="s">
        <v>91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/>
      <c r="G4" s="84"/>
      <c r="H4" s="84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/>
      <c r="G5" s="84"/>
      <c r="H5" s="84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/>
      <c r="G6" s="84"/>
      <c r="H6" s="84" t="s">
        <v>92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/>
      <c r="G7" s="84"/>
      <c r="H7" s="84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/>
      <c r="G8" s="84"/>
      <c r="H8" s="84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/>
      <c r="G9" s="84"/>
      <c r="H9" s="84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/>
      <c r="G10" s="84"/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/>
      <c r="G11" s="84"/>
      <c r="H11" s="84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1</v>
      </c>
      <c r="G12" s="88">
        <v>2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4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2</v>
      </c>
      <c r="G14" s="84">
        <v>2</v>
      </c>
      <c r="H14" s="84" t="s">
        <v>96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6</v>
      </c>
      <c r="G17" s="84">
        <v>1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0</v>
      </c>
      <c r="G18" s="84">
        <v>1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2</v>
      </c>
      <c r="G19" s="84">
        <v>3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2</v>
      </c>
      <c r="G20" s="84">
        <v>2</v>
      </c>
      <c r="H20" s="84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3</v>
      </c>
      <c r="G21" s="84">
        <v>1</v>
      </c>
      <c r="H21" s="84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2</v>
      </c>
      <c r="G22" s="83">
        <v>1</v>
      </c>
      <c r="H22" s="83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2</v>
      </c>
      <c r="G23" s="84">
        <v>0</v>
      </c>
      <c r="H23" s="84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1</v>
      </c>
      <c r="H24" s="88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1</v>
      </c>
      <c r="G25" s="84">
        <v>2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1</v>
      </c>
      <c r="G26" s="84">
        <v>1</v>
      </c>
      <c r="H26" s="8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0</v>
      </c>
      <c r="G27" s="84">
        <v>0</v>
      </c>
      <c r="H27" s="84" t="s">
        <v>95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1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1</v>
      </c>
      <c r="G30" s="84">
        <v>1</v>
      </c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2</v>
      </c>
      <c r="G31" s="84">
        <v>2</v>
      </c>
      <c r="H31" s="84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1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2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3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0</v>
      </c>
      <c r="G37" s="84">
        <v>3</v>
      </c>
      <c r="H37" s="84" t="s">
        <v>95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1</v>
      </c>
      <c r="G38" s="84">
        <v>0</v>
      </c>
      <c r="H38" s="84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1</v>
      </c>
      <c r="G39" s="84">
        <v>2</v>
      </c>
      <c r="H39" s="84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1</v>
      </c>
      <c r="G40" s="84">
        <v>1</v>
      </c>
      <c r="H40" s="84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IF(AND(EA!F43=MAIN!F43,EA!G43=MAIN!G43),1,0)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IF(AND(EA!F44=MAIN!F44,EA!G44=MAIN!G44),1,0)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IF(AND(EA!F45=MAIN!F45,EA!G45=MAIN!G45),1,0)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97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IF(AND(EA!F46=MAIN!F46,EA!G46=MAIN!G46),1,0)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IF(AND(EA!F47=MAIN!F47,EA!G47=MAIN!G47),1,0)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93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IF(AND(EA!F49=MAIN!F49,EA!G49=MAIN!G49),1,0)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IF(AND(EA!F50=MAIN!F50,EA!G50=MAIN!G50),1,0)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0</v>
      </c>
      <c r="K53" s="33">
        <f t="shared" ref="K53:K56" si="9">F53-G53</f>
        <v>0</v>
      </c>
      <c r="L53" s="34">
        <f>IF(K53=MAIN!J53,1,0)</f>
        <v>0</v>
      </c>
      <c r="M53" s="34">
        <f>IF(AND(EA!F53=MAIN!F53,EA!G53=MAIN!G53),1,0)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5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IF(AND(EA!F55=MAIN!F53,EA!G55=MAIN!G53),1,0)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0</v>
      </c>
      <c r="K56" s="33">
        <f t="shared" si="9"/>
        <v>0</v>
      </c>
      <c r="L56" s="34">
        <f>IF(K56=MAIN!J56,1,0)</f>
        <v>0</v>
      </c>
      <c r="M56" s="34">
        <f>IF(AND(EA!F56=MAIN!F56,EA!G56=MAIN!G56),1,0)</f>
        <v>0</v>
      </c>
      <c r="N56" s="31">
        <f>IF(ISBLANK(MAIN!F56),0,J56+L56+M56)</f>
        <v>0</v>
      </c>
      <c r="O56" s="35">
        <v>0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0</v>
      </c>
      <c r="G59" s="84">
        <v>0</v>
      </c>
      <c r="H59" s="16" t="s">
        <v>20</v>
      </c>
      <c r="I59" s="32">
        <f t="shared" ref="I59:I60" si="10">IF(F59&gt;G59,1,IF(F59=G59,2,3))</f>
        <v>2</v>
      </c>
      <c r="J59" s="32">
        <f>IF(I59=MAIN!I59,3,0)</f>
        <v>0</v>
      </c>
      <c r="K59" s="33">
        <f t="shared" ref="K59:K60" si="11">F59-G59</f>
        <v>0</v>
      </c>
      <c r="L59" s="34">
        <f>IF(K59=MAIN!J59,1,0)</f>
        <v>0</v>
      </c>
      <c r="M59" s="34">
        <f>IF(AND(EA!F59=MAIN!F59,EA!G59=MAIN!G59),1,0)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1</v>
      </c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IF(AND(EA!F60=MAIN!F60,EA!G60=MAIN!G60),1,0)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3</v>
      </c>
      <c r="G63" s="16">
        <v>1</v>
      </c>
      <c r="H63" s="16" t="s">
        <v>23</v>
      </c>
      <c r="I63" s="32">
        <f t="shared" ref="I63" si="12">IF(F63&gt;G63,1,IF(F63=G63,2,3))</f>
        <v>1</v>
      </c>
      <c r="J63" s="32">
        <f>IF(I63=MAIN!I63,3,0)</f>
        <v>3</v>
      </c>
      <c r="K63" s="33">
        <f t="shared" ref="K63" si="13">F63-G63</f>
        <v>2</v>
      </c>
      <c r="L63" s="34">
        <f>IF(K63=MAIN!J63,1,0)</f>
        <v>0</v>
      </c>
      <c r="M63" s="34">
        <f>IF(AND(EA!F63=MAIN!F63,EA!G63=MAIN!G63),1,0)</f>
        <v>0</v>
      </c>
      <c r="N63" s="31">
        <f>IF(ISBLANK(MAIN!F63),0,J63+L63+M63)</f>
        <v>3</v>
      </c>
      <c r="O63" s="35">
        <f>SUM(N63)*6</f>
        <v>18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44">
      <formula>#REF!&gt;$G43</formula>
    </cfRule>
    <cfRule type="expression" dxfId="512" priority="43">
      <formula>#REF!&lt;$G43</formula>
    </cfRule>
    <cfRule type="expression" dxfId="511" priority="42">
      <formula>#REF!&lt;#REF!</formula>
    </cfRule>
    <cfRule type="expression" dxfId="510" priority="41">
      <formula>#REF!&gt;#REF!</formula>
    </cfRule>
  </conditionalFormatting>
  <conditionalFormatting sqref="E53:E56">
    <cfRule type="expression" dxfId="509" priority="6">
      <formula>#REF!&lt;#REF!</formula>
    </cfRule>
    <cfRule type="expression" dxfId="508" priority="5">
      <formula>#REF!&gt;#REF!</formula>
    </cfRule>
    <cfRule type="expression" dxfId="507" priority="7">
      <formula>#REF!&lt;$G53</formula>
    </cfRule>
    <cfRule type="expression" dxfId="506" priority="8">
      <formula>#REF!&gt;$G53</formula>
    </cfRule>
  </conditionalFormatting>
  <conditionalFormatting sqref="E59:E60">
    <cfRule type="expression" dxfId="505" priority="36">
      <formula>#REF!&gt;$G59</formula>
    </cfRule>
    <cfRule type="expression" dxfId="504" priority="33">
      <formula>#REF!&gt;#REF!</formula>
    </cfRule>
    <cfRule type="expression" dxfId="503" priority="34">
      <formula>#REF!&lt;#REF!</formula>
    </cfRule>
    <cfRule type="expression" dxfId="502" priority="35">
      <formula>#REF!&lt;$G59</formula>
    </cfRule>
  </conditionalFormatting>
  <conditionalFormatting sqref="E63">
    <cfRule type="expression" dxfId="501" priority="25">
      <formula>#REF!&gt;#REF!</formula>
    </cfRule>
    <cfRule type="expression" dxfId="500" priority="26">
      <formula>#REF!&lt;#REF!</formula>
    </cfRule>
    <cfRule type="expression" dxfId="499" priority="27">
      <formula>#REF!&lt;$G63</formula>
    </cfRule>
    <cfRule type="expression" dxfId="498" priority="28">
      <formula>#REF!&gt;$G63</formula>
    </cfRule>
  </conditionalFormatting>
  <conditionalFormatting sqref="E16:G21 E23:G27">
    <cfRule type="expression" dxfId="495" priority="49">
      <formula>#REF!&lt;$G16</formula>
    </cfRule>
    <cfRule type="expression" dxfId="494" priority="50">
      <formula>#REF!&gt;$G16</formula>
    </cfRule>
  </conditionalFormatting>
  <conditionalFormatting sqref="H16:H21 H23:H27">
    <cfRule type="expression" dxfId="491" priority="51">
      <formula>#REF!&gt;$G16</formula>
    </cfRule>
    <cfRule type="expression" dxfId="490" priority="52">
      <formula>#REF!&lt;$G16</formula>
    </cfRule>
  </conditionalFormatting>
  <conditionalFormatting sqref="H43:H50">
    <cfRule type="expression" dxfId="489" priority="45">
      <formula>#REF!&lt;#REF!</formula>
    </cfRule>
    <cfRule type="expression" dxfId="488" priority="47">
      <formula>#REF!&gt;$G43</formula>
    </cfRule>
    <cfRule type="expression" dxfId="487" priority="48">
      <formula>#REF!&lt;$G43</formula>
    </cfRule>
    <cfRule type="expression" dxfId="486" priority="46">
      <formula>#REF!&gt;#REF!</formula>
    </cfRule>
  </conditionalFormatting>
  <conditionalFormatting sqref="H53:H54 H56">
    <cfRule type="expression" dxfId="485" priority="10">
      <formula>#REF!&gt;#REF!</formula>
    </cfRule>
    <cfRule type="expression" dxfId="484" priority="12">
      <formula>#REF!&lt;$G53</formula>
    </cfRule>
    <cfRule type="expression" dxfId="483" priority="11">
      <formula>#REF!&gt;$G53</formula>
    </cfRule>
    <cfRule type="expression" dxfId="482" priority="9">
      <formula>#REF!&lt;#REF!</formula>
    </cfRule>
  </conditionalFormatting>
  <conditionalFormatting sqref="H55">
    <cfRule type="expression" dxfId="481" priority="3">
      <formula>#REF!&lt;$G55</formula>
    </cfRule>
    <cfRule type="expression" dxfId="480" priority="2">
      <formula>#REF!&lt;#REF!</formula>
    </cfRule>
    <cfRule type="expression" dxfId="479" priority="1">
      <formula>#REF!&gt;#REF!</formula>
    </cfRule>
    <cfRule type="expression" dxfId="478" priority="4">
      <formula>#REF!&gt;$G55</formula>
    </cfRule>
  </conditionalFormatting>
  <conditionalFormatting sqref="H59:H60">
    <cfRule type="expression" dxfId="477" priority="37">
      <formula>#REF!&lt;#REF!</formula>
    </cfRule>
    <cfRule type="expression" dxfId="476" priority="38">
      <formula>#REF!&gt;#REF!</formula>
    </cfRule>
    <cfRule type="expression" dxfId="475" priority="39">
      <formula>#REF!&gt;$G59</formula>
    </cfRule>
    <cfRule type="expression" dxfId="474" priority="40">
      <formula>#REF!&lt;$G59</formula>
    </cfRule>
  </conditionalFormatting>
  <conditionalFormatting sqref="H63">
    <cfRule type="expression" dxfId="473" priority="32">
      <formula>#REF!&lt;$G63</formula>
    </cfRule>
    <cfRule type="expression" dxfId="472" priority="30">
      <formula>#REF!&gt;#REF!</formula>
    </cfRule>
    <cfRule type="expression" dxfId="471" priority="31">
      <formula>#REF!&gt;$G63</formula>
    </cfRule>
    <cfRule type="expression" dxfId="4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71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39" zoomScale="85" zoomScaleNormal="85" workbookViewId="0">
      <selection activeCell="H63" sqref="H63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29"/>
    </row>
    <row r="2" spans="1:15" ht="10.5" customHeight="1" x14ac:dyDescent="0.35">
      <c r="A2" s="120" t="s">
        <v>98</v>
      </c>
      <c r="B2" s="120"/>
      <c r="C2" s="120"/>
      <c r="D2" s="120"/>
      <c r="E2" s="120"/>
      <c r="F2" s="120"/>
      <c r="G2" s="120"/>
      <c r="H2" s="120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4">
        <v>1</v>
      </c>
      <c r="B3" s="84" t="s">
        <v>27</v>
      </c>
      <c r="C3" s="85">
        <v>44361.875</v>
      </c>
      <c r="D3" s="86">
        <v>44358.875</v>
      </c>
      <c r="E3" s="84" t="s">
        <v>22</v>
      </c>
      <c r="F3" s="84">
        <v>2</v>
      </c>
      <c r="G3" s="84">
        <v>0</v>
      </c>
      <c r="H3" s="84" t="s">
        <v>91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87">
        <v>2</v>
      </c>
      <c r="B4" s="84" t="s">
        <v>27</v>
      </c>
      <c r="C4" s="85">
        <v>44362.625</v>
      </c>
      <c r="D4" s="86">
        <v>44359.625</v>
      </c>
      <c r="E4" s="84" t="s">
        <v>48</v>
      </c>
      <c r="F4" s="84">
        <v>0</v>
      </c>
      <c r="G4" s="84">
        <v>0</v>
      </c>
      <c r="H4" s="84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87">
        <v>3</v>
      </c>
      <c r="B5" s="84" t="s">
        <v>31</v>
      </c>
      <c r="C5" s="85">
        <v>44362.75</v>
      </c>
      <c r="D5" s="86">
        <v>44359.75</v>
      </c>
      <c r="E5" s="84" t="s">
        <v>24</v>
      </c>
      <c r="F5" s="84">
        <v>2</v>
      </c>
      <c r="G5" s="84">
        <v>1</v>
      </c>
      <c r="H5" s="84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87">
        <v>4</v>
      </c>
      <c r="B6" s="84" t="s">
        <v>31</v>
      </c>
      <c r="C6" s="85">
        <v>44362.875</v>
      </c>
      <c r="D6" s="86">
        <v>44359.875</v>
      </c>
      <c r="E6" s="84" t="s">
        <v>25</v>
      </c>
      <c r="F6" s="84">
        <v>2</v>
      </c>
      <c r="G6" s="84">
        <v>0</v>
      </c>
      <c r="H6" s="84" t="s">
        <v>92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87">
        <v>5</v>
      </c>
      <c r="B7" s="84" t="s">
        <v>36</v>
      </c>
      <c r="C7" s="85">
        <v>44363.625</v>
      </c>
      <c r="D7" s="86">
        <v>44360.625</v>
      </c>
      <c r="E7" s="84" t="s">
        <v>45</v>
      </c>
      <c r="F7" s="84">
        <v>0</v>
      </c>
      <c r="G7" s="84">
        <v>2</v>
      </c>
      <c r="H7" s="84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87">
        <v>6</v>
      </c>
      <c r="B8" s="84" t="s">
        <v>38</v>
      </c>
      <c r="C8" s="85">
        <v>44363.75</v>
      </c>
      <c r="D8" s="86">
        <v>44360.75</v>
      </c>
      <c r="E8" s="84" t="s">
        <v>93</v>
      </c>
      <c r="F8" s="84">
        <v>1</v>
      </c>
      <c r="G8" s="84">
        <v>1</v>
      </c>
      <c r="H8" s="84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87">
        <v>7</v>
      </c>
      <c r="B9" s="84" t="s">
        <v>38</v>
      </c>
      <c r="C9" s="85">
        <v>44363.875</v>
      </c>
      <c r="D9" s="86">
        <v>44360.875</v>
      </c>
      <c r="E9" s="84" t="s">
        <v>94</v>
      </c>
      <c r="F9" s="84">
        <v>1</v>
      </c>
      <c r="G9" s="84">
        <v>3</v>
      </c>
      <c r="H9" s="84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87">
        <v>8</v>
      </c>
      <c r="B10" s="84" t="s">
        <v>44</v>
      </c>
      <c r="C10" s="85">
        <v>44364.625</v>
      </c>
      <c r="D10" s="86">
        <v>44361.625</v>
      </c>
      <c r="E10" s="84" t="s">
        <v>95</v>
      </c>
      <c r="F10" s="84">
        <v>0</v>
      </c>
      <c r="G10" s="84">
        <v>0</v>
      </c>
      <c r="H10" s="84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87">
        <v>9</v>
      </c>
      <c r="B11" s="84" t="s">
        <v>44</v>
      </c>
      <c r="C11" s="85">
        <v>44364.75</v>
      </c>
      <c r="D11" s="86">
        <v>44361.75</v>
      </c>
      <c r="E11" s="84" t="s">
        <v>34</v>
      </c>
      <c r="F11" s="84">
        <v>2</v>
      </c>
      <c r="G11" s="84">
        <v>0</v>
      </c>
      <c r="H11" s="84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87">
        <v>10</v>
      </c>
      <c r="B12" s="84" t="s">
        <v>36</v>
      </c>
      <c r="C12" s="85">
        <v>44364.875</v>
      </c>
      <c r="D12" s="86">
        <v>44361.875</v>
      </c>
      <c r="E12" s="88" t="s">
        <v>39</v>
      </c>
      <c r="F12" s="88">
        <v>0</v>
      </c>
      <c r="G12" s="88">
        <v>1</v>
      </c>
      <c r="H12" s="88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87">
        <v>11</v>
      </c>
      <c r="B13" s="84" t="s">
        <v>47</v>
      </c>
      <c r="C13" s="85">
        <v>44365.75</v>
      </c>
      <c r="D13" s="86">
        <v>44362.75</v>
      </c>
      <c r="E13" s="83" t="s">
        <v>28</v>
      </c>
      <c r="F13" s="84">
        <v>1</v>
      </c>
      <c r="G13" s="84">
        <v>0</v>
      </c>
      <c r="H13" s="84" t="s">
        <v>97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87">
        <v>12</v>
      </c>
      <c r="B14" s="84" t="s">
        <v>47</v>
      </c>
      <c r="C14" s="85">
        <v>44365.875</v>
      </c>
      <c r="D14" s="86">
        <v>44362.875</v>
      </c>
      <c r="E14" s="84" t="s">
        <v>82</v>
      </c>
      <c r="F14" s="84">
        <v>3</v>
      </c>
      <c r="G14" s="84">
        <v>1</v>
      </c>
      <c r="H14" s="84" t="s">
        <v>96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9" t="s">
        <v>80</v>
      </c>
      <c r="B15" s="119"/>
      <c r="C15" s="119"/>
      <c r="D15" s="119"/>
      <c r="E15" s="119"/>
      <c r="F15" s="119"/>
      <c r="G15" s="119"/>
      <c r="H15" s="119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4" t="s">
        <v>37</v>
      </c>
      <c r="F16" s="84">
        <v>2</v>
      </c>
      <c r="G16" s="84">
        <v>0</v>
      </c>
      <c r="H16" s="84" t="s">
        <v>92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4" t="s">
        <v>22</v>
      </c>
      <c r="F17" s="84">
        <v>3</v>
      </c>
      <c r="G17" s="84">
        <v>0</v>
      </c>
      <c r="H17" s="84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4" t="s">
        <v>91</v>
      </c>
      <c r="F18" s="84">
        <v>1</v>
      </c>
      <c r="G18" s="84">
        <v>2</v>
      </c>
      <c r="H18" s="8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4" t="s">
        <v>93</v>
      </c>
      <c r="F19" s="84">
        <v>1</v>
      </c>
      <c r="G19" s="84">
        <v>2</v>
      </c>
      <c r="H19" s="84" t="s">
        <v>94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4" t="s">
        <v>32</v>
      </c>
      <c r="F20" s="84">
        <v>0</v>
      </c>
      <c r="G20" s="84">
        <v>2</v>
      </c>
      <c r="H20" s="8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4" t="s">
        <v>24</v>
      </c>
      <c r="F21" s="84">
        <v>1</v>
      </c>
      <c r="G21" s="84">
        <v>1</v>
      </c>
      <c r="H21" s="84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3" t="s">
        <v>46</v>
      </c>
      <c r="F22" s="83">
        <v>1</v>
      </c>
      <c r="G22" s="83">
        <v>1</v>
      </c>
      <c r="H22" s="83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4" t="s">
        <v>45</v>
      </c>
      <c r="F23" s="84">
        <v>1</v>
      </c>
      <c r="G23" s="84">
        <v>1</v>
      </c>
      <c r="H23" s="8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88" t="s">
        <v>20</v>
      </c>
      <c r="F24" s="88">
        <v>1</v>
      </c>
      <c r="G24" s="88">
        <v>0</v>
      </c>
      <c r="H24" s="88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4" t="s">
        <v>97</v>
      </c>
      <c r="F25" s="84">
        <v>1</v>
      </c>
      <c r="G25" s="84">
        <v>3</v>
      </c>
      <c r="H25" s="84" t="s">
        <v>96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4" t="s">
        <v>28</v>
      </c>
      <c r="F26" s="84">
        <v>0</v>
      </c>
      <c r="G26" s="84">
        <v>1</v>
      </c>
      <c r="H26" s="84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4" t="s">
        <v>34</v>
      </c>
      <c r="F27" s="84">
        <v>2</v>
      </c>
      <c r="G27" s="84">
        <v>0</v>
      </c>
      <c r="H27" s="84" t="s">
        <v>95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9" t="s">
        <v>81</v>
      </c>
      <c r="B28" s="119"/>
      <c r="C28" s="119"/>
      <c r="D28" s="119"/>
      <c r="E28" s="119"/>
      <c r="F28" s="119"/>
      <c r="G28" s="119"/>
      <c r="H28" s="119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4" t="s">
        <v>30</v>
      </c>
      <c r="F29" s="84">
        <v>0</v>
      </c>
      <c r="G29" s="84">
        <v>2</v>
      </c>
      <c r="H29" s="84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4" t="s">
        <v>91</v>
      </c>
      <c r="F30" s="84">
        <v>1</v>
      </c>
      <c r="G30" s="84">
        <v>1</v>
      </c>
      <c r="H30" s="84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4" t="s">
        <v>37</v>
      </c>
      <c r="F31" s="84">
        <v>1</v>
      </c>
      <c r="G31" s="84">
        <v>2</v>
      </c>
      <c r="H31" s="84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4" t="s">
        <v>92</v>
      </c>
      <c r="F32" s="84">
        <v>0</v>
      </c>
      <c r="G32" s="84">
        <v>2</v>
      </c>
      <c r="H32" s="84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4" t="s">
        <v>26</v>
      </c>
      <c r="F33" s="84">
        <v>1</v>
      </c>
      <c r="G33" s="84">
        <v>0</v>
      </c>
      <c r="H33" s="84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88" t="s">
        <v>20</v>
      </c>
      <c r="F34" s="88">
        <v>2</v>
      </c>
      <c r="G34" s="88">
        <v>0</v>
      </c>
      <c r="H34" s="88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4" t="s">
        <v>23</v>
      </c>
      <c r="F35" s="84">
        <v>3</v>
      </c>
      <c r="G35" s="84">
        <v>1</v>
      </c>
      <c r="H35" s="84" t="s">
        <v>93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4" t="s">
        <v>32</v>
      </c>
      <c r="F36" s="84">
        <v>3</v>
      </c>
      <c r="G36" s="84">
        <v>1</v>
      </c>
      <c r="H36" s="84" t="s">
        <v>94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4" t="s">
        <v>46</v>
      </c>
      <c r="F37" s="84">
        <v>1</v>
      </c>
      <c r="G37" s="84">
        <v>1</v>
      </c>
      <c r="H37" s="84" t="s">
        <v>95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4" t="s">
        <v>41</v>
      </c>
      <c r="F38" s="84">
        <v>0</v>
      </c>
      <c r="G38" s="84">
        <v>2</v>
      </c>
      <c r="H38" s="84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4" t="s">
        <v>96</v>
      </c>
      <c r="F39" s="84">
        <v>2</v>
      </c>
      <c r="G39" s="84">
        <v>1</v>
      </c>
      <c r="H39" s="84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4" t="s">
        <v>97</v>
      </c>
      <c r="F40" s="84">
        <v>0</v>
      </c>
      <c r="G40" s="84">
        <v>2</v>
      </c>
      <c r="H40" s="84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8" t="s">
        <v>3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29"/>
    </row>
    <row r="42" spans="1:15" ht="10.5" customHeight="1" x14ac:dyDescent="0.35">
      <c r="A42" s="117" t="s">
        <v>101</v>
      </c>
      <c r="B42" s="117"/>
      <c r="C42" s="117"/>
      <c r="D42" s="117"/>
      <c r="E42" s="117"/>
      <c r="F42" s="117"/>
      <c r="G42" s="117"/>
      <c r="H42" s="117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IF(AND(EH!F43=MAIN!F43,EH!G43=MAIN!G43),1,0)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1</v>
      </c>
      <c r="G44" s="89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IF(AND(EH!F44=MAIN!F44,EH!G44=MAIN!G44),1,0)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2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IF(AND(EH!F45=MAIN!F45,EH!G45=MAIN!G45),1,0)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97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IF(AND(EH!F46=MAIN!F46,EH!G46=MAIN!G46),1,0)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0</v>
      </c>
      <c r="H48" s="16" t="s">
        <v>93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IF(AND(EH!F48=MAIN!F48,EH!G48=MAIN!G48),1,0)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95</v>
      </c>
      <c r="F49" s="89">
        <v>0</v>
      </c>
      <c r="G49" s="89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IF(AND(EH!F49=MAIN!F49,EH!G49=MAIN!G49),1,0)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3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IF(AND(EH!F50=MAIN!F50,EH!G50=MAIN!G50),1,0)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8" t="s">
        <v>4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29"/>
    </row>
    <row r="52" spans="1:15" ht="10.5" customHeight="1" x14ac:dyDescent="0.35">
      <c r="A52" s="110" t="s">
        <v>102</v>
      </c>
      <c r="B52" s="110"/>
      <c r="C52" s="110"/>
      <c r="D52" s="110"/>
      <c r="E52" s="110"/>
      <c r="F52" s="110"/>
      <c r="G52" s="110"/>
      <c r="H52" s="110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69">
        <v>45</v>
      </c>
      <c r="B53" s="77" t="s">
        <v>65</v>
      </c>
      <c r="C53" s="70">
        <v>44382.75</v>
      </c>
      <c r="D53" s="71">
        <v>44382.75</v>
      </c>
      <c r="E53" s="16" t="s">
        <v>24</v>
      </c>
      <c r="F53" s="84">
        <v>0</v>
      </c>
      <c r="G53" s="84">
        <v>1</v>
      </c>
      <c r="H53" s="16" t="s">
        <v>22</v>
      </c>
      <c r="I53" s="32">
        <f t="shared" ref="I53:I56" si="8">IF(F53&gt;G53,1,IF(F53=G53,2,3))</f>
        <v>3</v>
      </c>
      <c r="J53" s="32">
        <f>IF(I53=MAIN!I53,3,0)</f>
        <v>0</v>
      </c>
      <c r="K53" s="33">
        <f t="shared" ref="K53:K56" si="9">F53-G53</f>
        <v>-1</v>
      </c>
      <c r="L53" s="34">
        <f>IF(K53=MAIN!J53,1,0)</f>
        <v>0</v>
      </c>
      <c r="M53" s="34">
        <f>IF(AND(EH!F53=MAIN!F53,EH!G53=MAIN!G53),1,0)</f>
        <v>0</v>
      </c>
      <c r="N53" s="31">
        <f>IF(ISBLANK(MAIN!#REF!),0,J53+L53+M53)</f>
        <v>0</v>
      </c>
      <c r="O53" s="29"/>
    </row>
    <row r="54" spans="1:15" ht="10.5" customHeight="1" x14ac:dyDescent="0.35">
      <c r="A54" s="73">
        <v>46</v>
      </c>
      <c r="B54" s="77"/>
      <c r="C54" s="70">
        <v>44382.875</v>
      </c>
      <c r="D54" s="71">
        <v>44382.875</v>
      </c>
      <c r="E54" s="16" t="s">
        <v>20</v>
      </c>
      <c r="F54" s="84">
        <v>1</v>
      </c>
      <c r="G54" s="84">
        <v>0</v>
      </c>
      <c r="H54" s="16" t="s">
        <v>82</v>
      </c>
      <c r="I54" s="32">
        <f t="shared" si="8"/>
        <v>1</v>
      </c>
      <c r="J54" s="32">
        <f>IF(I54=MAIN!I54,3,0)</f>
        <v>0</v>
      </c>
      <c r="K54" s="33">
        <f t="shared" si="9"/>
        <v>1</v>
      </c>
      <c r="L54" s="34">
        <f>IF(K54=MAIN!J54,1,0)</f>
        <v>0</v>
      </c>
      <c r="M54" s="34">
        <f>IF(AND(EH!F54=MAIN!F54,EH!G54=MAIN!G54),1,0)</f>
        <v>0</v>
      </c>
      <c r="N54" s="31">
        <f>IF(ISBLANK(MAIN!F54),0,J54+L54+M54)</f>
        <v>0</v>
      </c>
      <c r="O54" s="29"/>
    </row>
    <row r="55" spans="1:15" ht="10.5" customHeight="1" x14ac:dyDescent="0.35">
      <c r="A55" s="73">
        <v>47</v>
      </c>
      <c r="B55" s="77"/>
      <c r="C55" s="70">
        <v>44383.75</v>
      </c>
      <c r="D55" s="71">
        <v>44383.75</v>
      </c>
      <c r="E55" s="16" t="s">
        <v>23</v>
      </c>
      <c r="F55" s="83">
        <v>1</v>
      </c>
      <c r="G55" s="83">
        <v>1</v>
      </c>
      <c r="H55" s="16" t="s">
        <v>30</v>
      </c>
      <c r="I55" s="32">
        <f t="shared" si="8"/>
        <v>2</v>
      </c>
      <c r="J55" s="32">
        <f>IF(I55=MAIN!I55,3,0)</f>
        <v>0</v>
      </c>
      <c r="K55" s="33">
        <f t="shared" si="9"/>
        <v>0</v>
      </c>
      <c r="L55" s="34">
        <f>IF(K55=MAIN!J55,1,0)</f>
        <v>0</v>
      </c>
      <c r="M55" s="34">
        <f>IF(AND(EH!F55=MAIN!F53,EH!G55=MAIN!G53),1,0)</f>
        <v>0</v>
      </c>
      <c r="N55" s="31">
        <f>IF(ISBLANK(MAIN!F53),0,J55+L55+M55)</f>
        <v>0</v>
      </c>
      <c r="O55" s="29"/>
    </row>
    <row r="56" spans="1:15" ht="10.5" customHeight="1" x14ac:dyDescent="0.35">
      <c r="A56" s="73">
        <v>48</v>
      </c>
      <c r="B56" s="77"/>
      <c r="C56" s="70">
        <v>44383.875</v>
      </c>
      <c r="D56" s="71">
        <v>44383.875</v>
      </c>
      <c r="E56" s="16" t="s">
        <v>26</v>
      </c>
      <c r="F56" s="84">
        <v>2</v>
      </c>
      <c r="G56" s="84">
        <v>0</v>
      </c>
      <c r="H56" s="16" t="s">
        <v>28</v>
      </c>
      <c r="I56" s="32">
        <f t="shared" si="8"/>
        <v>1</v>
      </c>
      <c r="J56" s="32">
        <f>IF(I56=MAIN!I56,3,0)</f>
        <v>3</v>
      </c>
      <c r="K56" s="33">
        <f t="shared" si="9"/>
        <v>2</v>
      </c>
      <c r="L56" s="34">
        <f>IF(K56=MAIN!J56,1,0)</f>
        <v>0</v>
      </c>
      <c r="M56" s="34">
        <f>IF(AND(EH!F56=MAIN!F56,EH!G56=MAIN!G56),1,0)</f>
        <v>0</v>
      </c>
      <c r="N56" s="31">
        <f>IF(ISBLANK(MAIN!F56),0,J56+L56+M56)</f>
        <v>3</v>
      </c>
      <c r="O56" s="35">
        <f>SUM(N53:N56)*3</f>
        <v>9</v>
      </c>
    </row>
    <row r="57" spans="1:15" ht="10.5" customHeight="1" x14ac:dyDescent="0.35">
      <c r="A57" s="118" t="s">
        <v>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29"/>
    </row>
    <row r="58" spans="1:15" ht="10.5" customHeight="1" x14ac:dyDescent="0.35">
      <c r="A58" s="117" t="s">
        <v>103</v>
      </c>
      <c r="B58" s="117"/>
      <c r="C58" s="117"/>
      <c r="D58" s="117"/>
      <c r="E58" s="117"/>
      <c r="F58" s="117"/>
      <c r="G58" s="117"/>
      <c r="H58" s="117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24</v>
      </c>
      <c r="F59" s="84">
        <v>1</v>
      </c>
      <c r="G59" s="84">
        <v>2</v>
      </c>
      <c r="H59" s="16" t="s">
        <v>20</v>
      </c>
      <c r="I59" s="32">
        <f t="shared" ref="I59:I60" si="10">IF(F59&gt;G59,1,IF(F59=G59,2,3))</f>
        <v>3</v>
      </c>
      <c r="J59" s="32">
        <f>IF(I59=MAIN!I59,3,0)</f>
        <v>0</v>
      </c>
      <c r="K59" s="33">
        <f t="shared" ref="K59:K60" si="11">F59-G59</f>
        <v>-1</v>
      </c>
      <c r="L59" s="34">
        <f>IF(K59=MAIN!J59,1,0)</f>
        <v>0</v>
      </c>
      <c r="M59" s="34">
        <f>IF(AND(EH!F59=MAIN!F59,EH!G59=MAIN!G59),1,0)</f>
        <v>0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23</v>
      </c>
      <c r="F60" s="84">
        <v>1</v>
      </c>
      <c r="G60" s="84">
        <v>1</v>
      </c>
      <c r="H60" s="16" t="s">
        <v>26</v>
      </c>
      <c r="I60" s="32">
        <f t="shared" si="10"/>
        <v>2</v>
      </c>
      <c r="J60" s="32">
        <f>IF(I60=MAIN!I60,3,0)</f>
        <v>0</v>
      </c>
      <c r="K60" s="33">
        <f t="shared" si="11"/>
        <v>0</v>
      </c>
      <c r="L60" s="34">
        <f>IF(K60=MAIN!J60,1,0)</f>
        <v>0</v>
      </c>
      <c r="M60" s="34">
        <f>IF(AND(EH!F60=MAIN!F60,EH!G60=MAIN!G60),1,0)</f>
        <v>0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8" t="s">
        <v>13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29"/>
    </row>
    <row r="62" spans="1:15" ht="10.5" customHeight="1" x14ac:dyDescent="0.35">
      <c r="A62" s="117" t="s">
        <v>104</v>
      </c>
      <c r="B62" s="117"/>
      <c r="C62" s="117"/>
      <c r="D62" s="117"/>
      <c r="E62" s="117"/>
      <c r="F62" s="117"/>
      <c r="G62" s="117"/>
      <c r="H62" s="117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24</v>
      </c>
      <c r="F63" s="16">
        <v>1</v>
      </c>
      <c r="G63" s="16">
        <v>2</v>
      </c>
      <c r="H63" s="16" t="s">
        <v>23</v>
      </c>
      <c r="I63" s="32">
        <f t="shared" ref="I63" si="12">IF(F63&gt;G63,1,IF(F63=G63,2,3))</f>
        <v>3</v>
      </c>
      <c r="J63" s="32">
        <f>IF(I63=MAIN!I63,3,0)</f>
        <v>0</v>
      </c>
      <c r="K63" s="33">
        <f t="shared" ref="K63" si="13">F63-G63</f>
        <v>-1</v>
      </c>
      <c r="L63" s="34">
        <f>IF(K63=MAIN!J63,1,0)</f>
        <v>0</v>
      </c>
      <c r="M63" s="34">
        <f>IF(AND(EH!F63=MAIN!F63,EH!G63=MAIN!G63),1,0)</f>
        <v>0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44">
      <formula>#REF!&gt;$G43</formula>
    </cfRule>
    <cfRule type="expression" dxfId="468" priority="43">
      <formula>#REF!&lt;$G43</formula>
    </cfRule>
    <cfRule type="expression" dxfId="467" priority="42">
      <formula>#REF!&lt;#REF!</formula>
    </cfRule>
    <cfRule type="expression" dxfId="466" priority="41">
      <formula>#REF!&gt;#REF!</formula>
    </cfRule>
  </conditionalFormatting>
  <conditionalFormatting sqref="E53:E56">
    <cfRule type="expression" dxfId="465" priority="6">
      <formula>#REF!&lt;#REF!</formula>
    </cfRule>
    <cfRule type="expression" dxfId="464" priority="5">
      <formula>#REF!&gt;#REF!</formula>
    </cfRule>
    <cfRule type="expression" dxfId="463" priority="7">
      <formula>#REF!&lt;$G53</formula>
    </cfRule>
    <cfRule type="expression" dxfId="462" priority="8">
      <formula>#REF!&gt;$G53</formula>
    </cfRule>
  </conditionalFormatting>
  <conditionalFormatting sqref="E59:E60">
    <cfRule type="expression" dxfId="461" priority="36">
      <formula>#REF!&gt;$G59</formula>
    </cfRule>
    <cfRule type="expression" dxfId="460" priority="33">
      <formula>#REF!&gt;#REF!</formula>
    </cfRule>
    <cfRule type="expression" dxfId="459" priority="34">
      <formula>#REF!&lt;#REF!</formula>
    </cfRule>
    <cfRule type="expression" dxfId="458" priority="35">
      <formula>#REF!&lt;$G59</formula>
    </cfRule>
  </conditionalFormatting>
  <conditionalFormatting sqref="E63">
    <cfRule type="expression" dxfId="457" priority="25">
      <formula>#REF!&gt;#REF!</formula>
    </cfRule>
    <cfRule type="expression" dxfId="456" priority="26">
      <formula>#REF!&lt;#REF!</formula>
    </cfRule>
    <cfRule type="expression" dxfId="455" priority="27">
      <formula>#REF!&lt;$G63</formula>
    </cfRule>
    <cfRule type="expression" dxfId="454" priority="28">
      <formula>#REF!&gt;$G63</formula>
    </cfRule>
  </conditionalFormatting>
  <conditionalFormatting sqref="E16:G21 E23:G27">
    <cfRule type="expression" dxfId="451" priority="49">
      <formula>#REF!&lt;$G16</formula>
    </cfRule>
    <cfRule type="expression" dxfId="450" priority="50">
      <formula>#REF!&gt;$G16</formula>
    </cfRule>
  </conditionalFormatting>
  <conditionalFormatting sqref="H16:H21 H23:H27">
    <cfRule type="expression" dxfId="447" priority="51">
      <formula>#REF!&gt;$G16</formula>
    </cfRule>
    <cfRule type="expression" dxfId="446" priority="52">
      <formula>#REF!&lt;$G16</formula>
    </cfRule>
  </conditionalFormatting>
  <conditionalFormatting sqref="H43:H50">
    <cfRule type="expression" dxfId="445" priority="45">
      <formula>#REF!&lt;#REF!</formula>
    </cfRule>
    <cfRule type="expression" dxfId="444" priority="47">
      <formula>#REF!&gt;$G43</formula>
    </cfRule>
    <cfRule type="expression" dxfId="443" priority="48">
      <formula>#REF!&lt;$G43</formula>
    </cfRule>
    <cfRule type="expression" dxfId="442" priority="46">
      <formula>#REF!&gt;#REF!</formula>
    </cfRule>
  </conditionalFormatting>
  <conditionalFormatting sqref="H53:H54 H56">
    <cfRule type="expression" dxfId="441" priority="10">
      <formula>#REF!&gt;#REF!</formula>
    </cfRule>
    <cfRule type="expression" dxfId="440" priority="12">
      <formula>#REF!&lt;$G53</formula>
    </cfRule>
    <cfRule type="expression" dxfId="439" priority="11">
      <formula>#REF!&gt;$G53</formula>
    </cfRule>
    <cfRule type="expression" dxfId="438" priority="9">
      <formula>#REF!&lt;#REF!</formula>
    </cfRule>
  </conditionalFormatting>
  <conditionalFormatting sqref="H55">
    <cfRule type="expression" dxfId="437" priority="3">
      <formula>#REF!&lt;$G55</formula>
    </cfRule>
    <cfRule type="expression" dxfId="436" priority="2">
      <formula>#REF!&lt;#REF!</formula>
    </cfRule>
    <cfRule type="expression" dxfId="435" priority="1">
      <formula>#REF!&gt;#REF!</formula>
    </cfRule>
    <cfRule type="expression" dxfId="434" priority="4">
      <formula>#REF!&gt;$G55</formula>
    </cfRule>
  </conditionalFormatting>
  <conditionalFormatting sqref="H59:H60">
    <cfRule type="expression" dxfId="433" priority="37">
      <formula>#REF!&lt;#REF!</formula>
    </cfRule>
    <cfRule type="expression" dxfId="432" priority="38">
      <formula>#REF!&gt;#REF!</formula>
    </cfRule>
    <cfRule type="expression" dxfId="431" priority="39">
      <formula>#REF!&gt;$G59</formula>
    </cfRule>
    <cfRule type="expression" dxfId="430" priority="40">
      <formula>#REF!&lt;$G59</formula>
    </cfRule>
  </conditionalFormatting>
  <conditionalFormatting sqref="H63">
    <cfRule type="expression" dxfId="429" priority="32">
      <formula>#REF!&lt;$G63</formula>
    </cfRule>
    <cfRule type="expression" dxfId="428" priority="30">
      <formula>#REF!&gt;#REF!</formula>
    </cfRule>
    <cfRule type="expression" dxfId="427" priority="31">
      <formula>#REF!&gt;$G63</formula>
    </cfRule>
    <cfRule type="expression" dxfId="426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71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README (2)</vt:lpstr>
      <vt:lpstr>A_vous_de_jouer</vt:lpstr>
      <vt:lpstr>MAIN</vt:lpstr>
      <vt:lpstr>RANK</vt:lpstr>
      <vt:lpstr>Questions Bonus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2024-07-16T09:01:14Z</dcterms:modified>
</cp:coreProperties>
</file>