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153002\Desktop\Pronos_Euros\pronos_website\"/>
    </mc:Choice>
  </mc:AlternateContent>
  <xr:revisionPtr revIDLastSave="0" documentId="13_ncr:1_{DE91A0C4-068E-4801-89AF-F4899591C5AB}" xr6:coauthVersionLast="47" xr6:coauthVersionMax="47" xr10:uidLastSave="{00000000-0000-0000-0000-000000000000}"/>
  <bookViews>
    <workbookView xWindow="-110" yWindow="-110" windowWidth="19420" windowHeight="10420" tabRatio="943" activeTab="3" xr2:uid="{00000000-000D-0000-FFFF-FFFF00000000}"/>
  </bookViews>
  <sheets>
    <sheet name="README (2)" sheetId="26" r:id="rId1"/>
    <sheet name="A_vous_de_jouer" sheetId="27" r:id="rId2"/>
    <sheet name="MAIN" sheetId="1" r:id="rId3"/>
    <sheet name="RANK" sheetId="2" r:id="rId4"/>
    <sheet name="Fixtures" sheetId="40" r:id="rId5"/>
    <sheet name="AS" sheetId="4" r:id="rId6"/>
    <sheet name="CBlo" sheetId="6" r:id="rId7"/>
    <sheet name="EA" sheetId="29" r:id="rId8"/>
    <sheet name="EH" sheetId="9" r:id="rId9"/>
    <sheet name="FR" sheetId="30" r:id="rId10"/>
    <sheet name="LS" sheetId="37" r:id="rId11"/>
    <sheet name="MP" sheetId="31" r:id="rId12"/>
    <sheet name="OJDP" sheetId="38" r:id="rId13"/>
    <sheet name="PAM" sheetId="32" r:id="rId14"/>
    <sheet name="PH" sheetId="33" r:id="rId15"/>
    <sheet name="PIM" sheetId="34" r:id="rId16"/>
    <sheet name="SLB" sheetId="36" r:id="rId17"/>
    <sheet name="BW" sheetId="39" r:id="rId18"/>
  </sheets>
  <externalReferences>
    <externalReference r:id="rId19"/>
  </externalReferences>
  <definedNames>
    <definedName name="Flag37" localSheetId="1">INDIRECT([1]Dummy_Table!$EJ$40)</definedName>
    <definedName name="Flag37" localSheetId="0">INDIRECT([1]Dummy_Table!$EJ$40)</definedName>
    <definedName name="Flag37">INDIRECT('[1]Dummy Table'!$EJ$40)</definedName>
    <definedName name="Flag37b" localSheetId="1">INDIRECT([1]Dummy_Table!$EJ$55)</definedName>
    <definedName name="Flag37b" localSheetId="0">INDIRECT([1]Dummy_Table!$EJ$55)</definedName>
    <definedName name="Flag37b">INDIRECT('[1]Dummy Table'!$EJ$55)</definedName>
    <definedName name="Flag38" localSheetId="1">INDIRECT([1]Dummy_Table!$EJ$41)</definedName>
    <definedName name="Flag38" localSheetId="0">INDIRECT([1]Dummy_Table!$EJ$41)</definedName>
    <definedName name="Flag38">INDIRECT('[1]Dummy Table'!$EJ$41)</definedName>
    <definedName name="Flag38b" localSheetId="1">INDIRECT([1]Dummy_Table!$EJ$56)</definedName>
    <definedName name="Flag38b" localSheetId="0">INDIRECT([1]Dummy_Table!$EJ$56)</definedName>
    <definedName name="Flag38b">INDIRECT('[1]Dummy Table'!$EJ$56)</definedName>
    <definedName name="Flag39" localSheetId="1">INDIRECT([1]Dummy_Table!$EJ$42)</definedName>
    <definedName name="Flag39" localSheetId="0">INDIRECT([1]Dummy_Table!$EJ$42)</definedName>
    <definedName name="Flag39">INDIRECT('[1]Dummy Table'!$EJ$42)</definedName>
    <definedName name="Flag39b" localSheetId="1">INDIRECT([1]Dummy_Table!$EJ$57)</definedName>
    <definedName name="Flag39b" localSheetId="0">INDIRECT([1]Dummy_Table!$EJ$57)</definedName>
    <definedName name="Flag39b">INDIRECT('[1]Dummy Table'!$EJ$57)</definedName>
    <definedName name="Flag40" localSheetId="1">INDIRECT([1]Dummy_Table!$EJ$43)</definedName>
    <definedName name="Flag40" localSheetId="0">INDIRECT([1]Dummy_Table!$EJ$43)</definedName>
    <definedName name="Flag40">INDIRECT('[1]Dummy Table'!$EJ$43)</definedName>
    <definedName name="Flag40b" localSheetId="1">INDIRECT([1]Dummy_Table!$EJ$58)</definedName>
    <definedName name="Flag40b" localSheetId="0">INDIRECT([1]Dummy_Table!$EJ$58)</definedName>
    <definedName name="Flag40b">INDIRECT('[1]Dummy Table'!$EJ$58)</definedName>
    <definedName name="Flag41" localSheetId="1">INDIRECT([1]Dummy_Table!$EJ$44)</definedName>
    <definedName name="Flag41" localSheetId="0">INDIRECT([1]Dummy_Table!$EJ$44)</definedName>
    <definedName name="Flag41">INDIRECT('[1]Dummy Table'!$EJ$44)</definedName>
    <definedName name="Flag41b" localSheetId="1">INDIRECT([1]Dummy_Table!$EJ$59)</definedName>
    <definedName name="Flag41b" localSheetId="0">INDIRECT([1]Dummy_Table!$EJ$59)</definedName>
    <definedName name="Flag41b">INDIRECT('[1]Dummy Table'!$EJ$59)</definedName>
    <definedName name="Flag42" localSheetId="1">INDIRECT([1]Dummy_Table!$EJ$45)</definedName>
    <definedName name="Flag42" localSheetId="0">INDIRECT([1]Dummy_Table!$EJ$45)</definedName>
    <definedName name="Flag42">INDIRECT('[1]Dummy Table'!$EJ$45)</definedName>
    <definedName name="Flag42b" localSheetId="1">INDIRECT([1]Dummy_Table!$EJ$60)</definedName>
    <definedName name="Flag42b" localSheetId="0">INDIRECT([1]Dummy_Table!$EJ$60)</definedName>
    <definedName name="Flag42b">INDIRECT('[1]Dummy Table'!$EJ$60)</definedName>
    <definedName name="Flag43" localSheetId="1">INDIRECT([1]Dummy_Table!$EJ$46)</definedName>
    <definedName name="Flag43" localSheetId="0">INDIRECT([1]Dummy_Table!$EJ$46)</definedName>
    <definedName name="Flag43">INDIRECT('[1]Dummy Table'!$EJ$46)</definedName>
    <definedName name="Flag43b" localSheetId="1">INDIRECT([1]Dummy_Table!$EJ$61)</definedName>
    <definedName name="Flag43b" localSheetId="0">INDIRECT([1]Dummy_Table!$EJ$61)</definedName>
    <definedName name="Flag43b">INDIRECT('[1]Dummy Table'!$EJ$61)</definedName>
    <definedName name="Flag44" localSheetId="1">INDIRECT([1]Dummy_Table!$EJ$47)</definedName>
    <definedName name="Flag44" localSheetId="0">INDIRECT([1]Dummy_Table!$EJ$47)</definedName>
    <definedName name="Flag44">INDIRECT('[1]Dummy Table'!$EJ$47)</definedName>
    <definedName name="Flag44b" localSheetId="1">INDIRECT([1]Dummy_Table!$EJ$62)</definedName>
    <definedName name="Flag44b" localSheetId="0">INDIRECT([1]Dummy_Table!$EJ$62)</definedName>
    <definedName name="Flag44b">INDIRECT('[1]Dummy Table'!$EJ$62)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15" i="2"/>
  <c r="F13" i="2"/>
  <c r="F11" i="2"/>
  <c r="F10" i="2"/>
  <c r="F8" i="2"/>
  <c r="F7" i="2"/>
  <c r="F6" i="2"/>
  <c r="F5" i="2"/>
  <c r="F3" i="2"/>
  <c r="N17" i="6"/>
  <c r="N18" i="6"/>
  <c r="N19" i="6"/>
  <c r="N20" i="6"/>
  <c r="N21" i="6"/>
  <c r="N22" i="6"/>
  <c r="N23" i="6"/>
  <c r="N24" i="6"/>
  <c r="N25" i="6"/>
  <c r="N26" i="6"/>
  <c r="N27" i="6"/>
  <c r="N17" i="29"/>
  <c r="N18" i="29"/>
  <c r="N19" i="29"/>
  <c r="N20" i="29"/>
  <c r="N21" i="29"/>
  <c r="N22" i="29"/>
  <c r="N23" i="29"/>
  <c r="N24" i="29"/>
  <c r="N25" i="29"/>
  <c r="N26" i="29"/>
  <c r="N27" i="29"/>
  <c r="N17" i="9"/>
  <c r="N18" i="9"/>
  <c r="N19" i="9"/>
  <c r="N20" i="9"/>
  <c r="N21" i="9"/>
  <c r="N22" i="9"/>
  <c r="N23" i="9"/>
  <c r="N24" i="9"/>
  <c r="N25" i="9"/>
  <c r="N26" i="9"/>
  <c r="N27" i="9"/>
  <c r="N17" i="30"/>
  <c r="N18" i="30"/>
  <c r="N19" i="30"/>
  <c r="N20" i="30"/>
  <c r="N21" i="30"/>
  <c r="N22" i="30"/>
  <c r="N23" i="30"/>
  <c r="N24" i="30"/>
  <c r="N25" i="30"/>
  <c r="N26" i="30"/>
  <c r="N27" i="30"/>
  <c r="N17" i="37"/>
  <c r="N18" i="37"/>
  <c r="N19" i="37"/>
  <c r="N20" i="37"/>
  <c r="N21" i="37"/>
  <c r="N22" i="37"/>
  <c r="N23" i="37"/>
  <c r="N24" i="37"/>
  <c r="N25" i="37"/>
  <c r="N26" i="37"/>
  <c r="N27" i="37"/>
  <c r="N17" i="31"/>
  <c r="N18" i="31"/>
  <c r="N19" i="31"/>
  <c r="N20" i="31"/>
  <c r="N21" i="31"/>
  <c r="N22" i="31"/>
  <c r="N23" i="31"/>
  <c r="N24" i="31"/>
  <c r="N25" i="31"/>
  <c r="N26" i="31"/>
  <c r="N27" i="31"/>
  <c r="N17" i="38"/>
  <c r="N18" i="38"/>
  <c r="N19" i="38"/>
  <c r="N20" i="38"/>
  <c r="N21" i="38"/>
  <c r="N22" i="38"/>
  <c r="N23" i="38"/>
  <c r="N24" i="38"/>
  <c r="N25" i="38"/>
  <c r="N26" i="38"/>
  <c r="N27" i="38"/>
  <c r="N17" i="32"/>
  <c r="N18" i="32"/>
  <c r="N19" i="32"/>
  <c r="N20" i="32"/>
  <c r="N21" i="32"/>
  <c r="N22" i="32"/>
  <c r="N23" i="32"/>
  <c r="N24" i="32"/>
  <c r="N25" i="32"/>
  <c r="N26" i="32"/>
  <c r="N27" i="32"/>
  <c r="N17" i="33"/>
  <c r="N18" i="33"/>
  <c r="N19" i="33"/>
  <c r="N20" i="33"/>
  <c r="N21" i="33"/>
  <c r="N22" i="33"/>
  <c r="N23" i="33"/>
  <c r="N24" i="33"/>
  <c r="N25" i="33"/>
  <c r="N26" i="33"/>
  <c r="N27" i="33"/>
  <c r="N17" i="34"/>
  <c r="N18" i="34"/>
  <c r="N19" i="34"/>
  <c r="N20" i="34"/>
  <c r="N21" i="34"/>
  <c r="N22" i="34"/>
  <c r="N23" i="34"/>
  <c r="N24" i="34"/>
  <c r="N25" i="34"/>
  <c r="N26" i="34"/>
  <c r="N27" i="34"/>
  <c r="N17" i="36"/>
  <c r="N18" i="36"/>
  <c r="N19" i="36"/>
  <c r="N20" i="36"/>
  <c r="N21" i="36"/>
  <c r="N22" i="36"/>
  <c r="N23" i="36"/>
  <c r="N24" i="36"/>
  <c r="N25" i="36"/>
  <c r="N26" i="36"/>
  <c r="N27" i="36"/>
  <c r="N17" i="39"/>
  <c r="N18" i="39"/>
  <c r="N19" i="39"/>
  <c r="N20" i="39"/>
  <c r="N21" i="39"/>
  <c r="N22" i="39"/>
  <c r="N23" i="39"/>
  <c r="N24" i="39"/>
  <c r="N25" i="39"/>
  <c r="N26" i="39"/>
  <c r="N27" i="39"/>
  <c r="N17" i="4"/>
  <c r="N18" i="4"/>
  <c r="N19" i="4"/>
  <c r="N20" i="4"/>
  <c r="N21" i="4"/>
  <c r="N22" i="4"/>
  <c r="N23" i="4"/>
  <c r="N24" i="4"/>
  <c r="N25" i="4"/>
  <c r="N26" i="4"/>
  <c r="N27" i="4"/>
  <c r="N16" i="6"/>
  <c r="N16" i="29"/>
  <c r="N16" i="9"/>
  <c r="N16" i="30"/>
  <c r="N16" i="37"/>
  <c r="N16" i="31"/>
  <c r="N16" i="38"/>
  <c r="N16" i="32"/>
  <c r="N16" i="33"/>
  <c r="N16" i="34"/>
  <c r="N16" i="36"/>
  <c r="N16" i="39"/>
  <c r="N16" i="4"/>
  <c r="J27" i="1"/>
  <c r="I27" i="1"/>
  <c r="J26" i="1"/>
  <c r="I26" i="1"/>
  <c r="J25" i="1"/>
  <c r="I25" i="1"/>
  <c r="J24" i="1"/>
  <c r="I24" i="1"/>
  <c r="J23" i="1"/>
  <c r="I23" i="1"/>
  <c r="J23" i="39" s="1"/>
  <c r="J22" i="1"/>
  <c r="L22" i="31" s="1"/>
  <c r="I22" i="1"/>
  <c r="J21" i="1"/>
  <c r="I21" i="1"/>
  <c r="J20" i="1"/>
  <c r="I20" i="1"/>
  <c r="J19" i="1"/>
  <c r="I19" i="1"/>
  <c r="J18" i="1"/>
  <c r="I18" i="1"/>
  <c r="J17" i="1"/>
  <c r="I17" i="1"/>
  <c r="J18" i="39"/>
  <c r="J22" i="37"/>
  <c r="J24" i="39"/>
  <c r="J26" i="37"/>
  <c r="L24" i="37"/>
  <c r="J25" i="30"/>
  <c r="J16" i="1"/>
  <c r="I16" i="1"/>
  <c r="J16" i="39" s="1"/>
  <c r="M27" i="39"/>
  <c r="K27" i="39"/>
  <c r="L27" i="39" s="1"/>
  <c r="I27" i="39"/>
  <c r="M26" i="39"/>
  <c r="K26" i="39"/>
  <c r="J26" i="39"/>
  <c r="I26" i="39"/>
  <c r="M25" i="39"/>
  <c r="K25" i="39"/>
  <c r="I25" i="39"/>
  <c r="M24" i="39"/>
  <c r="K24" i="39"/>
  <c r="I24" i="39"/>
  <c r="M23" i="39"/>
  <c r="K23" i="39"/>
  <c r="I23" i="39"/>
  <c r="M22" i="39"/>
  <c r="L22" i="39"/>
  <c r="K22" i="39"/>
  <c r="I22" i="39"/>
  <c r="M21" i="39"/>
  <c r="L21" i="39"/>
  <c r="K21" i="39"/>
  <c r="I21" i="39"/>
  <c r="M20" i="39"/>
  <c r="K20" i="39"/>
  <c r="I20" i="39"/>
  <c r="M19" i="39"/>
  <c r="K19" i="39"/>
  <c r="I19" i="39"/>
  <c r="M18" i="39"/>
  <c r="K18" i="39"/>
  <c r="I18" i="39"/>
  <c r="M17" i="39"/>
  <c r="K17" i="39"/>
  <c r="I17" i="39"/>
  <c r="M16" i="39"/>
  <c r="L16" i="39"/>
  <c r="K16" i="39"/>
  <c r="I16" i="39"/>
  <c r="M17" i="6"/>
  <c r="M18" i="6"/>
  <c r="M19" i="6"/>
  <c r="M20" i="6"/>
  <c r="M21" i="6"/>
  <c r="M22" i="6"/>
  <c r="M23" i="6"/>
  <c r="M24" i="6"/>
  <c r="M25" i="6"/>
  <c r="M26" i="6"/>
  <c r="M27" i="6"/>
  <c r="M17" i="29"/>
  <c r="M18" i="29"/>
  <c r="M19" i="29"/>
  <c r="M20" i="29"/>
  <c r="M21" i="29"/>
  <c r="M22" i="29"/>
  <c r="M23" i="29"/>
  <c r="M24" i="29"/>
  <c r="M25" i="29"/>
  <c r="M26" i="29"/>
  <c r="M27" i="29"/>
  <c r="M17" i="9"/>
  <c r="M18" i="9"/>
  <c r="M19" i="9"/>
  <c r="M20" i="9"/>
  <c r="M21" i="9"/>
  <c r="M22" i="9"/>
  <c r="M23" i="9"/>
  <c r="M24" i="9"/>
  <c r="M25" i="9"/>
  <c r="M26" i="9"/>
  <c r="M27" i="9"/>
  <c r="M17" i="30"/>
  <c r="M18" i="30"/>
  <c r="M19" i="30"/>
  <c r="M20" i="30"/>
  <c r="M21" i="30"/>
  <c r="M22" i="30"/>
  <c r="M23" i="30"/>
  <c r="M24" i="30"/>
  <c r="M25" i="30"/>
  <c r="M26" i="30"/>
  <c r="M27" i="30"/>
  <c r="M17" i="37"/>
  <c r="M18" i="37"/>
  <c r="M19" i="37"/>
  <c r="M20" i="37"/>
  <c r="M21" i="37"/>
  <c r="M22" i="37"/>
  <c r="M23" i="37"/>
  <c r="M24" i="37"/>
  <c r="M25" i="37"/>
  <c r="M26" i="37"/>
  <c r="M27" i="37"/>
  <c r="M17" i="31"/>
  <c r="M18" i="31"/>
  <c r="M19" i="31"/>
  <c r="M20" i="31"/>
  <c r="M21" i="31"/>
  <c r="M22" i="31"/>
  <c r="M23" i="31"/>
  <c r="M24" i="31"/>
  <c r="M25" i="31"/>
  <c r="M26" i="31"/>
  <c r="M27" i="31"/>
  <c r="M17" i="38"/>
  <c r="M18" i="38"/>
  <c r="M19" i="38"/>
  <c r="M20" i="38"/>
  <c r="M21" i="38"/>
  <c r="M22" i="38"/>
  <c r="M23" i="38"/>
  <c r="M24" i="38"/>
  <c r="M25" i="38"/>
  <c r="M26" i="38"/>
  <c r="M27" i="38"/>
  <c r="M17" i="32"/>
  <c r="M18" i="32"/>
  <c r="M19" i="32"/>
  <c r="M20" i="32"/>
  <c r="M21" i="32"/>
  <c r="M22" i="32"/>
  <c r="M23" i="32"/>
  <c r="M24" i="32"/>
  <c r="M25" i="32"/>
  <c r="M26" i="32"/>
  <c r="M27" i="32"/>
  <c r="M17" i="33"/>
  <c r="M18" i="33"/>
  <c r="M19" i="33"/>
  <c r="M20" i="33"/>
  <c r="M21" i="33"/>
  <c r="M22" i="33"/>
  <c r="M23" i="33"/>
  <c r="M24" i="33"/>
  <c r="M25" i="33"/>
  <c r="M26" i="33"/>
  <c r="M27" i="33"/>
  <c r="M17" i="34"/>
  <c r="M18" i="34"/>
  <c r="M19" i="34"/>
  <c r="M20" i="34"/>
  <c r="M21" i="34"/>
  <c r="M22" i="34"/>
  <c r="M23" i="34"/>
  <c r="M24" i="34"/>
  <c r="M25" i="34"/>
  <c r="M26" i="34"/>
  <c r="M27" i="34"/>
  <c r="M17" i="36"/>
  <c r="M18" i="36"/>
  <c r="M19" i="36"/>
  <c r="M20" i="36"/>
  <c r="M21" i="36"/>
  <c r="M22" i="36"/>
  <c r="M23" i="36"/>
  <c r="M24" i="36"/>
  <c r="M25" i="36"/>
  <c r="M26" i="36"/>
  <c r="M27" i="36"/>
  <c r="M17" i="4"/>
  <c r="M18" i="4"/>
  <c r="M19" i="4"/>
  <c r="M20" i="4"/>
  <c r="M21" i="4"/>
  <c r="M22" i="4"/>
  <c r="M23" i="4"/>
  <c r="M24" i="4"/>
  <c r="M25" i="4"/>
  <c r="M26" i="4"/>
  <c r="M27" i="4"/>
  <c r="G12" i="2"/>
  <c r="H12" i="2"/>
  <c r="I12" i="2"/>
  <c r="J12" i="2"/>
  <c r="D12" i="2"/>
  <c r="I4" i="40"/>
  <c r="I5" i="40"/>
  <c r="I6" i="40"/>
  <c r="I7" i="40"/>
  <c r="I8" i="40"/>
  <c r="I9" i="40"/>
  <c r="I10" i="40"/>
  <c r="I11" i="40"/>
  <c r="I12" i="40"/>
  <c r="I13" i="40"/>
  <c r="I14" i="40"/>
  <c r="I3" i="40"/>
  <c r="J63" i="40"/>
  <c r="I63" i="40"/>
  <c r="J60" i="40"/>
  <c r="I60" i="40"/>
  <c r="J59" i="40"/>
  <c r="I59" i="40"/>
  <c r="J56" i="40"/>
  <c r="I56" i="40"/>
  <c r="J55" i="40"/>
  <c r="I55" i="40"/>
  <c r="J54" i="40"/>
  <c r="I54" i="40"/>
  <c r="J53" i="40"/>
  <c r="I53" i="40"/>
  <c r="J50" i="40"/>
  <c r="I50" i="40"/>
  <c r="J49" i="40"/>
  <c r="I49" i="40"/>
  <c r="J48" i="40"/>
  <c r="I48" i="40"/>
  <c r="J47" i="40"/>
  <c r="I47" i="40"/>
  <c r="J46" i="40"/>
  <c r="I46" i="40"/>
  <c r="J45" i="40"/>
  <c r="I45" i="40"/>
  <c r="J44" i="40"/>
  <c r="I44" i="40"/>
  <c r="J43" i="40"/>
  <c r="I43" i="40"/>
  <c r="J40" i="40"/>
  <c r="I40" i="40"/>
  <c r="J39" i="40"/>
  <c r="I39" i="40"/>
  <c r="J38" i="40"/>
  <c r="I38" i="40"/>
  <c r="J37" i="40"/>
  <c r="I37" i="40"/>
  <c r="J36" i="40"/>
  <c r="I36" i="40"/>
  <c r="J35" i="40"/>
  <c r="I35" i="40"/>
  <c r="J34" i="40"/>
  <c r="I34" i="40"/>
  <c r="J33" i="40"/>
  <c r="I33" i="40"/>
  <c r="J32" i="40"/>
  <c r="I32" i="40"/>
  <c r="J31" i="40"/>
  <c r="I31" i="40"/>
  <c r="J30" i="40"/>
  <c r="I30" i="40"/>
  <c r="J29" i="40"/>
  <c r="I29" i="40"/>
  <c r="J27" i="40"/>
  <c r="I27" i="40"/>
  <c r="J26" i="40"/>
  <c r="I26" i="40"/>
  <c r="J25" i="40"/>
  <c r="I25" i="40"/>
  <c r="J24" i="40"/>
  <c r="I24" i="40"/>
  <c r="J23" i="40"/>
  <c r="I23" i="40"/>
  <c r="J22" i="40"/>
  <c r="I22" i="40"/>
  <c r="J21" i="40"/>
  <c r="I21" i="40"/>
  <c r="J20" i="40"/>
  <c r="I20" i="40"/>
  <c r="J19" i="40"/>
  <c r="I19" i="40"/>
  <c r="J18" i="40"/>
  <c r="I18" i="40"/>
  <c r="J17" i="40"/>
  <c r="I17" i="40"/>
  <c r="J16" i="40"/>
  <c r="I16" i="40"/>
  <c r="J14" i="40"/>
  <c r="J13" i="40"/>
  <c r="J12" i="40"/>
  <c r="J11" i="40"/>
  <c r="J10" i="40"/>
  <c r="J9" i="40"/>
  <c r="J8" i="40"/>
  <c r="J7" i="40"/>
  <c r="J6" i="40"/>
  <c r="J5" i="40"/>
  <c r="J4" i="40"/>
  <c r="J3" i="40"/>
  <c r="N63" i="39"/>
  <c r="O63" i="39" s="1"/>
  <c r="M63" i="39"/>
  <c r="L63" i="39"/>
  <c r="K63" i="39"/>
  <c r="J63" i="39"/>
  <c r="I63" i="39"/>
  <c r="N60" i="39"/>
  <c r="M60" i="39"/>
  <c r="K60" i="39"/>
  <c r="L60" i="39" s="1"/>
  <c r="I60" i="39"/>
  <c r="J60" i="39" s="1"/>
  <c r="N59" i="39"/>
  <c r="M59" i="39"/>
  <c r="K59" i="39"/>
  <c r="L59" i="39" s="1"/>
  <c r="I59" i="39"/>
  <c r="J59" i="39" s="1"/>
  <c r="N56" i="39"/>
  <c r="M56" i="39"/>
  <c r="L56" i="39"/>
  <c r="K56" i="39"/>
  <c r="J56" i="39"/>
  <c r="I56" i="39"/>
  <c r="N55" i="39"/>
  <c r="M55" i="39"/>
  <c r="L55" i="39"/>
  <c r="K55" i="39"/>
  <c r="J55" i="39"/>
  <c r="I55" i="39"/>
  <c r="N54" i="39"/>
  <c r="M54" i="39"/>
  <c r="L54" i="39"/>
  <c r="K54" i="39"/>
  <c r="J54" i="39"/>
  <c r="I54" i="39"/>
  <c r="M53" i="39"/>
  <c r="L53" i="39"/>
  <c r="K53" i="39"/>
  <c r="J53" i="39"/>
  <c r="N53" i="39" s="1"/>
  <c r="O56" i="39" s="1"/>
  <c r="I53" i="39"/>
  <c r="N50" i="39"/>
  <c r="O50" i="39" s="1"/>
  <c r="M50" i="39"/>
  <c r="L50" i="39"/>
  <c r="K50" i="39"/>
  <c r="I50" i="39"/>
  <c r="J50" i="39" s="1"/>
  <c r="N49" i="39"/>
  <c r="M49" i="39"/>
  <c r="K49" i="39"/>
  <c r="L49" i="39" s="1"/>
  <c r="J49" i="39"/>
  <c r="I49" i="39"/>
  <c r="N48" i="39"/>
  <c r="M48" i="39"/>
  <c r="K48" i="39"/>
  <c r="L48" i="39" s="1"/>
  <c r="I48" i="39"/>
  <c r="J48" i="39" s="1"/>
  <c r="N47" i="39"/>
  <c r="M47" i="39"/>
  <c r="K47" i="39"/>
  <c r="L47" i="39" s="1"/>
  <c r="I47" i="39"/>
  <c r="J47" i="39" s="1"/>
  <c r="N46" i="39"/>
  <c r="M46" i="39"/>
  <c r="K46" i="39"/>
  <c r="L46" i="39" s="1"/>
  <c r="I46" i="39"/>
  <c r="J46" i="39" s="1"/>
  <c r="N45" i="39"/>
  <c r="M45" i="39"/>
  <c r="K45" i="39"/>
  <c r="L45" i="39" s="1"/>
  <c r="I45" i="39"/>
  <c r="J45" i="39" s="1"/>
  <c r="N44" i="39"/>
  <c r="M44" i="39"/>
  <c r="K44" i="39"/>
  <c r="L44" i="39" s="1"/>
  <c r="I44" i="39"/>
  <c r="J44" i="39" s="1"/>
  <c r="N43" i="39"/>
  <c r="M43" i="39"/>
  <c r="K43" i="39"/>
  <c r="L43" i="39" s="1"/>
  <c r="I43" i="39"/>
  <c r="J43" i="39" s="1"/>
  <c r="M40" i="39"/>
  <c r="K40" i="39"/>
  <c r="I40" i="39"/>
  <c r="M39" i="39"/>
  <c r="K39" i="39"/>
  <c r="I39" i="39"/>
  <c r="M38" i="39"/>
  <c r="K38" i="39"/>
  <c r="I38" i="39"/>
  <c r="M37" i="39"/>
  <c r="K37" i="39"/>
  <c r="I37" i="39"/>
  <c r="M36" i="39"/>
  <c r="K36" i="39"/>
  <c r="I36" i="39"/>
  <c r="M35" i="39"/>
  <c r="K35" i="39"/>
  <c r="I35" i="39"/>
  <c r="M34" i="39"/>
  <c r="K34" i="39"/>
  <c r="I34" i="39"/>
  <c r="M33" i="39"/>
  <c r="K33" i="39"/>
  <c r="I33" i="39"/>
  <c r="M32" i="39"/>
  <c r="K32" i="39"/>
  <c r="I32" i="39"/>
  <c r="M31" i="39"/>
  <c r="K31" i="39"/>
  <c r="I31" i="39"/>
  <c r="M30" i="39"/>
  <c r="K30" i="39"/>
  <c r="I30" i="39"/>
  <c r="M29" i="39"/>
  <c r="K29" i="39"/>
  <c r="I29" i="39"/>
  <c r="M14" i="39"/>
  <c r="K14" i="39"/>
  <c r="I14" i="39"/>
  <c r="M13" i="39"/>
  <c r="K13" i="39"/>
  <c r="I13" i="39"/>
  <c r="M12" i="39"/>
  <c r="L12" i="39"/>
  <c r="K12" i="39"/>
  <c r="J12" i="39"/>
  <c r="N12" i="39" s="1"/>
  <c r="I12" i="39"/>
  <c r="M11" i="39"/>
  <c r="K11" i="39"/>
  <c r="L11" i="39" s="1"/>
  <c r="I11" i="39"/>
  <c r="J11" i="39" s="1"/>
  <c r="M10" i="39"/>
  <c r="L10" i="39"/>
  <c r="K10" i="39"/>
  <c r="J10" i="39"/>
  <c r="I10" i="39"/>
  <c r="M9" i="39"/>
  <c r="K9" i="39"/>
  <c r="L9" i="39" s="1"/>
  <c r="I9" i="39"/>
  <c r="J9" i="39" s="1"/>
  <c r="M8" i="39"/>
  <c r="K8" i="39"/>
  <c r="L8" i="39" s="1"/>
  <c r="I8" i="39"/>
  <c r="J8" i="39" s="1"/>
  <c r="N8" i="39" s="1"/>
  <c r="M7" i="39"/>
  <c r="L7" i="39"/>
  <c r="N7" i="39" s="1"/>
  <c r="K7" i="39"/>
  <c r="J7" i="39"/>
  <c r="I7" i="39"/>
  <c r="M6" i="39"/>
  <c r="K6" i="39"/>
  <c r="L6" i="39" s="1"/>
  <c r="I6" i="39"/>
  <c r="J6" i="39" s="1"/>
  <c r="N6" i="39" s="1"/>
  <c r="M5" i="39"/>
  <c r="L5" i="39"/>
  <c r="K5" i="39"/>
  <c r="I5" i="39"/>
  <c r="J5" i="39" s="1"/>
  <c r="M4" i="39"/>
  <c r="L4" i="39"/>
  <c r="K4" i="39"/>
  <c r="J4" i="39"/>
  <c r="N4" i="39" s="1"/>
  <c r="I4" i="39"/>
  <c r="M3" i="39"/>
  <c r="K3" i="39"/>
  <c r="L3" i="39" s="1"/>
  <c r="N3" i="39" s="1"/>
  <c r="I3" i="39"/>
  <c r="J3" i="39" s="1"/>
  <c r="N63" i="38"/>
  <c r="O63" i="38" s="1"/>
  <c r="M63" i="38"/>
  <c r="L63" i="38"/>
  <c r="K63" i="38"/>
  <c r="I63" i="38"/>
  <c r="J63" i="38" s="1"/>
  <c r="N60" i="38"/>
  <c r="O60" i="38" s="1"/>
  <c r="M60" i="38"/>
  <c r="L60" i="38"/>
  <c r="K60" i="38"/>
  <c r="I60" i="38"/>
  <c r="J60" i="38" s="1"/>
  <c r="N59" i="38"/>
  <c r="M59" i="38"/>
  <c r="K59" i="38"/>
  <c r="L59" i="38" s="1"/>
  <c r="J59" i="38"/>
  <c r="I59" i="38"/>
  <c r="N56" i="38"/>
  <c r="M56" i="38"/>
  <c r="L56" i="38"/>
  <c r="K56" i="38"/>
  <c r="J56" i="38"/>
  <c r="I56" i="38"/>
  <c r="N55" i="38"/>
  <c r="M55" i="38"/>
  <c r="K55" i="38"/>
  <c r="L55" i="38" s="1"/>
  <c r="J55" i="38"/>
  <c r="I55" i="38"/>
  <c r="N54" i="38"/>
  <c r="M54" i="38"/>
  <c r="K54" i="38"/>
  <c r="L54" i="38" s="1"/>
  <c r="I54" i="38"/>
  <c r="J54" i="38" s="1"/>
  <c r="M53" i="38"/>
  <c r="L53" i="38"/>
  <c r="K53" i="38"/>
  <c r="I53" i="38"/>
  <c r="J53" i="38" s="1"/>
  <c r="N53" i="38" s="1"/>
  <c r="O56" i="38" s="1"/>
  <c r="N50" i="38"/>
  <c r="M50" i="38"/>
  <c r="K50" i="38"/>
  <c r="L50" i="38" s="1"/>
  <c r="J50" i="38"/>
  <c r="I50" i="38"/>
  <c r="N49" i="38"/>
  <c r="M49" i="38"/>
  <c r="K49" i="38"/>
  <c r="L49" i="38" s="1"/>
  <c r="I49" i="38"/>
  <c r="J49" i="38" s="1"/>
  <c r="N48" i="38"/>
  <c r="M48" i="38"/>
  <c r="K48" i="38"/>
  <c r="L48" i="38" s="1"/>
  <c r="I48" i="38"/>
  <c r="J48" i="38" s="1"/>
  <c r="N47" i="38"/>
  <c r="M47" i="38"/>
  <c r="L47" i="38"/>
  <c r="K47" i="38"/>
  <c r="I47" i="38"/>
  <c r="J47" i="38" s="1"/>
  <c r="N46" i="38"/>
  <c r="M46" i="38"/>
  <c r="K46" i="38"/>
  <c r="L46" i="38" s="1"/>
  <c r="J46" i="38"/>
  <c r="I46" i="38"/>
  <c r="N45" i="38"/>
  <c r="M45" i="38"/>
  <c r="K45" i="38"/>
  <c r="L45" i="38" s="1"/>
  <c r="I45" i="38"/>
  <c r="J45" i="38" s="1"/>
  <c r="N44" i="38"/>
  <c r="M44" i="38"/>
  <c r="K44" i="38"/>
  <c r="L44" i="38" s="1"/>
  <c r="I44" i="38"/>
  <c r="J44" i="38" s="1"/>
  <c r="N43" i="38"/>
  <c r="M43" i="38"/>
  <c r="L43" i="38"/>
  <c r="K43" i="38"/>
  <c r="I43" i="38"/>
  <c r="J43" i="38" s="1"/>
  <c r="M40" i="38"/>
  <c r="K40" i="38"/>
  <c r="I40" i="38"/>
  <c r="M39" i="38"/>
  <c r="K39" i="38"/>
  <c r="I39" i="38"/>
  <c r="M38" i="38"/>
  <c r="K38" i="38"/>
  <c r="I38" i="38"/>
  <c r="M37" i="38"/>
  <c r="K37" i="38"/>
  <c r="I37" i="38"/>
  <c r="M36" i="38"/>
  <c r="K36" i="38"/>
  <c r="I36" i="38"/>
  <c r="M35" i="38"/>
  <c r="K35" i="38"/>
  <c r="I35" i="38"/>
  <c r="M34" i="38"/>
  <c r="K34" i="38"/>
  <c r="I34" i="38"/>
  <c r="M33" i="38"/>
  <c r="K33" i="38"/>
  <c r="I33" i="38"/>
  <c r="M32" i="38"/>
  <c r="K32" i="38"/>
  <c r="I32" i="38"/>
  <c r="M31" i="38"/>
  <c r="K31" i="38"/>
  <c r="I31" i="38"/>
  <c r="M30" i="38"/>
  <c r="K30" i="38"/>
  <c r="I30" i="38"/>
  <c r="M29" i="38"/>
  <c r="K29" i="38"/>
  <c r="I29" i="38"/>
  <c r="K27" i="38"/>
  <c r="I27" i="38"/>
  <c r="K26" i="38"/>
  <c r="I26" i="38"/>
  <c r="K25" i="38"/>
  <c r="I25" i="38"/>
  <c r="K24" i="38"/>
  <c r="I24" i="38"/>
  <c r="K23" i="38"/>
  <c r="I23" i="38"/>
  <c r="K22" i="38"/>
  <c r="I22" i="38"/>
  <c r="K21" i="38"/>
  <c r="I21" i="38"/>
  <c r="K20" i="38"/>
  <c r="I20" i="38"/>
  <c r="K19" i="38"/>
  <c r="I19" i="38"/>
  <c r="K18" i="38"/>
  <c r="I18" i="38"/>
  <c r="K17" i="38"/>
  <c r="I17" i="38"/>
  <c r="M16" i="38"/>
  <c r="K16" i="38"/>
  <c r="I16" i="38"/>
  <c r="M14" i="38"/>
  <c r="K14" i="38"/>
  <c r="I14" i="38"/>
  <c r="M13" i="38"/>
  <c r="K13" i="38"/>
  <c r="I13" i="38"/>
  <c r="M12" i="38"/>
  <c r="K12" i="38"/>
  <c r="L12" i="38" s="1"/>
  <c r="N12" i="38" s="1"/>
  <c r="I12" i="38"/>
  <c r="J12" i="38" s="1"/>
  <c r="M11" i="38"/>
  <c r="K11" i="38"/>
  <c r="L11" i="38" s="1"/>
  <c r="J11" i="38"/>
  <c r="I11" i="38"/>
  <c r="M10" i="38"/>
  <c r="K10" i="38"/>
  <c r="L10" i="38" s="1"/>
  <c r="I10" i="38"/>
  <c r="J10" i="38" s="1"/>
  <c r="M9" i="38"/>
  <c r="K9" i="38"/>
  <c r="L9" i="38" s="1"/>
  <c r="I9" i="38"/>
  <c r="J9" i="38" s="1"/>
  <c r="M8" i="38"/>
  <c r="L8" i="38"/>
  <c r="K8" i="38"/>
  <c r="I8" i="38"/>
  <c r="J8" i="38" s="1"/>
  <c r="N8" i="38" s="1"/>
  <c r="M7" i="38"/>
  <c r="K7" i="38"/>
  <c r="L7" i="38" s="1"/>
  <c r="J7" i="38"/>
  <c r="I7" i="38"/>
  <c r="M6" i="38"/>
  <c r="K6" i="38"/>
  <c r="L6" i="38" s="1"/>
  <c r="I6" i="38"/>
  <c r="J6" i="38" s="1"/>
  <c r="M5" i="38"/>
  <c r="K5" i="38"/>
  <c r="L5" i="38" s="1"/>
  <c r="I5" i="38"/>
  <c r="J5" i="38" s="1"/>
  <c r="M4" i="38"/>
  <c r="K4" i="38"/>
  <c r="L4" i="38" s="1"/>
  <c r="I4" i="38"/>
  <c r="J4" i="38" s="1"/>
  <c r="M3" i="38"/>
  <c r="K3" i="38"/>
  <c r="L3" i="38" s="1"/>
  <c r="I3" i="38"/>
  <c r="J3" i="38" s="1"/>
  <c r="N63" i="37"/>
  <c r="O63" i="37" s="1"/>
  <c r="M63" i="37"/>
  <c r="K63" i="37"/>
  <c r="L63" i="37" s="1"/>
  <c r="I63" i="37"/>
  <c r="J63" i="37" s="1"/>
  <c r="O60" i="37"/>
  <c r="N60" i="37"/>
  <c r="M60" i="37"/>
  <c r="L60" i="37"/>
  <c r="K60" i="37"/>
  <c r="I60" i="37"/>
  <c r="J60" i="37" s="1"/>
  <c r="N59" i="37"/>
  <c r="M59" i="37"/>
  <c r="K59" i="37"/>
  <c r="L59" i="37" s="1"/>
  <c r="J59" i="37"/>
  <c r="I59" i="37"/>
  <c r="N56" i="37"/>
  <c r="M56" i="37"/>
  <c r="L56" i="37"/>
  <c r="K56" i="37"/>
  <c r="I56" i="37"/>
  <c r="J56" i="37" s="1"/>
  <c r="N55" i="37"/>
  <c r="M55" i="37"/>
  <c r="K55" i="37"/>
  <c r="L55" i="37" s="1"/>
  <c r="J55" i="37"/>
  <c r="I55" i="37"/>
  <c r="N54" i="37"/>
  <c r="M54" i="37"/>
  <c r="K54" i="37"/>
  <c r="L54" i="37" s="1"/>
  <c r="I54" i="37"/>
  <c r="J54" i="37" s="1"/>
  <c r="M53" i="37"/>
  <c r="L53" i="37"/>
  <c r="K53" i="37"/>
  <c r="I53" i="37"/>
  <c r="J53" i="37" s="1"/>
  <c r="N53" i="37" s="1"/>
  <c r="O56" i="37" s="1"/>
  <c r="N50" i="37"/>
  <c r="M50" i="37"/>
  <c r="K50" i="37"/>
  <c r="L50" i="37" s="1"/>
  <c r="J50" i="37"/>
  <c r="I50" i="37"/>
  <c r="N49" i="37"/>
  <c r="M49" i="37"/>
  <c r="K49" i="37"/>
  <c r="L49" i="37" s="1"/>
  <c r="I49" i="37"/>
  <c r="J49" i="37" s="1"/>
  <c r="N48" i="37"/>
  <c r="M48" i="37"/>
  <c r="L48" i="37"/>
  <c r="K48" i="37"/>
  <c r="I48" i="37"/>
  <c r="J48" i="37" s="1"/>
  <c r="N47" i="37"/>
  <c r="M47" i="37"/>
  <c r="L47" i="37"/>
  <c r="K47" i="37"/>
  <c r="J47" i="37"/>
  <c r="I47" i="37"/>
  <c r="N46" i="37"/>
  <c r="M46" i="37"/>
  <c r="K46" i="37"/>
  <c r="L46" i="37" s="1"/>
  <c r="J46" i="37"/>
  <c r="I46" i="37"/>
  <c r="N45" i="37"/>
  <c r="M45" i="37"/>
  <c r="K45" i="37"/>
  <c r="L45" i="37" s="1"/>
  <c r="I45" i="37"/>
  <c r="J45" i="37" s="1"/>
  <c r="N44" i="37"/>
  <c r="M44" i="37"/>
  <c r="L44" i="37"/>
  <c r="K44" i="37"/>
  <c r="I44" i="37"/>
  <c r="J44" i="37" s="1"/>
  <c r="N43" i="37"/>
  <c r="M43" i="37"/>
  <c r="L43" i="37"/>
  <c r="K43" i="37"/>
  <c r="J43" i="37"/>
  <c r="I43" i="37"/>
  <c r="M40" i="37"/>
  <c r="K40" i="37"/>
  <c r="I40" i="37"/>
  <c r="M39" i="37"/>
  <c r="K39" i="37"/>
  <c r="I39" i="37"/>
  <c r="M38" i="37"/>
  <c r="K38" i="37"/>
  <c r="I38" i="37"/>
  <c r="M37" i="37"/>
  <c r="K37" i="37"/>
  <c r="I37" i="37"/>
  <c r="M36" i="37"/>
  <c r="K36" i="37"/>
  <c r="I36" i="37"/>
  <c r="M35" i="37"/>
  <c r="K35" i="37"/>
  <c r="I35" i="37"/>
  <c r="M34" i="37"/>
  <c r="K34" i="37"/>
  <c r="I34" i="37"/>
  <c r="M33" i="37"/>
  <c r="K33" i="37"/>
  <c r="I33" i="37"/>
  <c r="M32" i="37"/>
  <c r="K32" i="37"/>
  <c r="I32" i="37"/>
  <c r="M31" i="37"/>
  <c r="K31" i="37"/>
  <c r="I31" i="37"/>
  <c r="M30" i="37"/>
  <c r="K30" i="37"/>
  <c r="I30" i="37"/>
  <c r="M29" i="37"/>
  <c r="K29" i="37"/>
  <c r="I29" i="37"/>
  <c r="K27" i="37"/>
  <c r="I27" i="37"/>
  <c r="K26" i="37"/>
  <c r="I26" i="37"/>
  <c r="K25" i="37"/>
  <c r="I25" i="37"/>
  <c r="K24" i="37"/>
  <c r="I24" i="37"/>
  <c r="K23" i="37"/>
  <c r="I23" i="37"/>
  <c r="K22" i="37"/>
  <c r="I22" i="37"/>
  <c r="K21" i="37"/>
  <c r="I21" i="37"/>
  <c r="K20" i="37"/>
  <c r="I20" i="37"/>
  <c r="K19" i="37"/>
  <c r="I19" i="37"/>
  <c r="K18" i="37"/>
  <c r="I18" i="37"/>
  <c r="K17" i="37"/>
  <c r="I17" i="37"/>
  <c r="M16" i="37"/>
  <c r="K16" i="37"/>
  <c r="I16" i="37"/>
  <c r="M14" i="37"/>
  <c r="K14" i="37"/>
  <c r="I14" i="37"/>
  <c r="M13" i="37"/>
  <c r="K13" i="37"/>
  <c r="I13" i="37"/>
  <c r="M12" i="37"/>
  <c r="K12" i="37"/>
  <c r="L12" i="37" s="1"/>
  <c r="I12" i="37"/>
  <c r="J12" i="37" s="1"/>
  <c r="N12" i="37" s="1"/>
  <c r="M11" i="37"/>
  <c r="K11" i="37"/>
  <c r="L11" i="37" s="1"/>
  <c r="I11" i="37"/>
  <c r="J11" i="37" s="1"/>
  <c r="M10" i="37"/>
  <c r="K10" i="37"/>
  <c r="L10" i="37" s="1"/>
  <c r="I10" i="37"/>
  <c r="J10" i="37" s="1"/>
  <c r="M9" i="37"/>
  <c r="K9" i="37"/>
  <c r="L9" i="37" s="1"/>
  <c r="I9" i="37"/>
  <c r="J9" i="37" s="1"/>
  <c r="M8" i="37"/>
  <c r="L8" i="37"/>
  <c r="K8" i="37"/>
  <c r="J8" i="37"/>
  <c r="N8" i="37" s="1"/>
  <c r="I8" i="37"/>
  <c r="M7" i="37"/>
  <c r="K7" i="37"/>
  <c r="L7" i="37" s="1"/>
  <c r="I7" i="37"/>
  <c r="J7" i="37" s="1"/>
  <c r="M6" i="37"/>
  <c r="K6" i="37"/>
  <c r="L6" i="37" s="1"/>
  <c r="I6" i="37"/>
  <c r="J6" i="37" s="1"/>
  <c r="N6" i="37" s="1"/>
  <c r="M5" i="37"/>
  <c r="K5" i="37"/>
  <c r="L5" i="37" s="1"/>
  <c r="I5" i="37"/>
  <c r="J5" i="37" s="1"/>
  <c r="M4" i="37"/>
  <c r="L4" i="37"/>
  <c r="K4" i="37"/>
  <c r="I4" i="37"/>
  <c r="J4" i="37" s="1"/>
  <c r="N4" i="37" s="1"/>
  <c r="M3" i="37"/>
  <c r="K3" i="37"/>
  <c r="L3" i="37" s="1"/>
  <c r="I3" i="37"/>
  <c r="J3" i="37" s="1"/>
  <c r="N3" i="37" s="1"/>
  <c r="O63" i="36"/>
  <c r="N63" i="36"/>
  <c r="M63" i="36"/>
  <c r="L63" i="36"/>
  <c r="K63" i="36"/>
  <c r="I63" i="36"/>
  <c r="J63" i="36" s="1"/>
  <c r="N60" i="36"/>
  <c r="O60" i="36" s="1"/>
  <c r="M60" i="36"/>
  <c r="K60" i="36"/>
  <c r="L60" i="36" s="1"/>
  <c r="J60" i="36"/>
  <c r="I60" i="36"/>
  <c r="N59" i="36"/>
  <c r="M59" i="36"/>
  <c r="L59" i="36"/>
  <c r="K59" i="36"/>
  <c r="I59" i="36"/>
  <c r="J59" i="36" s="1"/>
  <c r="N56" i="36"/>
  <c r="M56" i="36"/>
  <c r="L56" i="36"/>
  <c r="K56" i="36"/>
  <c r="J56" i="36"/>
  <c r="I56" i="36"/>
  <c r="N55" i="36"/>
  <c r="M55" i="36"/>
  <c r="K55" i="36"/>
  <c r="L55" i="36" s="1"/>
  <c r="J55" i="36"/>
  <c r="I55" i="36"/>
  <c r="N54" i="36"/>
  <c r="M54" i="36"/>
  <c r="L54" i="36"/>
  <c r="K54" i="36"/>
  <c r="I54" i="36"/>
  <c r="J54" i="36" s="1"/>
  <c r="M53" i="36"/>
  <c r="L53" i="36"/>
  <c r="K53" i="36"/>
  <c r="J53" i="36"/>
  <c r="N53" i="36" s="1"/>
  <c r="O56" i="36" s="1"/>
  <c r="I53" i="36"/>
  <c r="N50" i="36"/>
  <c r="M50" i="36"/>
  <c r="L50" i="36"/>
  <c r="K50" i="36"/>
  <c r="I50" i="36"/>
  <c r="J50" i="36" s="1"/>
  <c r="N49" i="36"/>
  <c r="M49" i="36"/>
  <c r="K49" i="36"/>
  <c r="L49" i="36" s="1"/>
  <c r="J49" i="36"/>
  <c r="I49" i="36"/>
  <c r="N48" i="36"/>
  <c r="M48" i="36"/>
  <c r="L48" i="36"/>
  <c r="K48" i="36"/>
  <c r="I48" i="36"/>
  <c r="J48" i="36" s="1"/>
  <c r="N47" i="36"/>
  <c r="M47" i="36"/>
  <c r="K47" i="36"/>
  <c r="L47" i="36" s="1"/>
  <c r="J47" i="36"/>
  <c r="I47" i="36"/>
  <c r="N46" i="36"/>
  <c r="M46" i="36"/>
  <c r="L46" i="36"/>
  <c r="K46" i="36"/>
  <c r="I46" i="36"/>
  <c r="J46" i="36" s="1"/>
  <c r="N45" i="36"/>
  <c r="M45" i="36"/>
  <c r="K45" i="36"/>
  <c r="L45" i="36" s="1"/>
  <c r="J45" i="36"/>
  <c r="I45" i="36"/>
  <c r="N44" i="36"/>
  <c r="M44" i="36"/>
  <c r="L44" i="36"/>
  <c r="K44" i="36"/>
  <c r="I44" i="36"/>
  <c r="J44" i="36" s="1"/>
  <c r="N43" i="36"/>
  <c r="M43" i="36"/>
  <c r="K43" i="36"/>
  <c r="L43" i="36" s="1"/>
  <c r="J43" i="36"/>
  <c r="I43" i="36"/>
  <c r="M40" i="36"/>
  <c r="K40" i="36"/>
  <c r="I40" i="36"/>
  <c r="M39" i="36"/>
  <c r="K39" i="36"/>
  <c r="I39" i="36"/>
  <c r="M38" i="36"/>
  <c r="K38" i="36"/>
  <c r="I38" i="36"/>
  <c r="M37" i="36"/>
  <c r="K37" i="36"/>
  <c r="I37" i="36"/>
  <c r="M36" i="36"/>
  <c r="K36" i="36"/>
  <c r="I36" i="36"/>
  <c r="M35" i="36"/>
  <c r="K35" i="36"/>
  <c r="I35" i="36"/>
  <c r="M34" i="36"/>
  <c r="K34" i="36"/>
  <c r="I34" i="36"/>
  <c r="M33" i="36"/>
  <c r="K33" i="36"/>
  <c r="I33" i="36"/>
  <c r="M32" i="36"/>
  <c r="K32" i="36"/>
  <c r="I32" i="36"/>
  <c r="M31" i="36"/>
  <c r="K31" i="36"/>
  <c r="I31" i="36"/>
  <c r="M30" i="36"/>
  <c r="K30" i="36"/>
  <c r="I30" i="36"/>
  <c r="M29" i="36"/>
  <c r="K29" i="36"/>
  <c r="I29" i="36"/>
  <c r="K27" i="36"/>
  <c r="I27" i="36"/>
  <c r="K26" i="36"/>
  <c r="I26" i="36"/>
  <c r="K25" i="36"/>
  <c r="I25" i="36"/>
  <c r="K24" i="36"/>
  <c r="I24" i="36"/>
  <c r="K23" i="36"/>
  <c r="I23" i="36"/>
  <c r="K22" i="36"/>
  <c r="I22" i="36"/>
  <c r="K21" i="36"/>
  <c r="I21" i="36"/>
  <c r="K20" i="36"/>
  <c r="I20" i="36"/>
  <c r="K19" i="36"/>
  <c r="I19" i="36"/>
  <c r="K18" i="36"/>
  <c r="I18" i="36"/>
  <c r="K17" i="36"/>
  <c r="I17" i="36"/>
  <c r="M16" i="36"/>
  <c r="K16" i="36"/>
  <c r="I16" i="36"/>
  <c r="M14" i="36"/>
  <c r="K14" i="36"/>
  <c r="I14" i="36"/>
  <c r="M13" i="36"/>
  <c r="K13" i="36"/>
  <c r="I13" i="36"/>
  <c r="M12" i="36"/>
  <c r="L12" i="36"/>
  <c r="K12" i="36"/>
  <c r="I12" i="36"/>
  <c r="J12" i="36" s="1"/>
  <c r="N12" i="36" s="1"/>
  <c r="M11" i="36"/>
  <c r="K11" i="36"/>
  <c r="L11" i="36" s="1"/>
  <c r="I11" i="36"/>
  <c r="J11" i="36" s="1"/>
  <c r="M10" i="36"/>
  <c r="K10" i="36"/>
  <c r="L10" i="36" s="1"/>
  <c r="I10" i="36"/>
  <c r="J10" i="36" s="1"/>
  <c r="M9" i="36"/>
  <c r="K9" i="36"/>
  <c r="L9" i="36" s="1"/>
  <c r="J9" i="36"/>
  <c r="I9" i="36"/>
  <c r="M8" i="36"/>
  <c r="L8" i="36"/>
  <c r="K8" i="36"/>
  <c r="I8" i="36"/>
  <c r="J8" i="36" s="1"/>
  <c r="N8" i="36" s="1"/>
  <c r="M7" i="36"/>
  <c r="K7" i="36"/>
  <c r="L7" i="36" s="1"/>
  <c r="I7" i="36"/>
  <c r="J7" i="36" s="1"/>
  <c r="N7" i="36" s="1"/>
  <c r="M6" i="36"/>
  <c r="K6" i="36"/>
  <c r="L6" i="36" s="1"/>
  <c r="I6" i="36"/>
  <c r="J6" i="36" s="1"/>
  <c r="M5" i="36"/>
  <c r="K5" i="36"/>
  <c r="L5" i="36" s="1"/>
  <c r="J5" i="36"/>
  <c r="I5" i="36"/>
  <c r="M4" i="36"/>
  <c r="K4" i="36"/>
  <c r="L4" i="36" s="1"/>
  <c r="J4" i="36"/>
  <c r="I4" i="36"/>
  <c r="M3" i="36"/>
  <c r="K3" i="36"/>
  <c r="L3" i="36" s="1"/>
  <c r="I3" i="36"/>
  <c r="J3" i="36" s="1"/>
  <c r="N63" i="34"/>
  <c r="O63" i="34" s="1"/>
  <c r="M63" i="34"/>
  <c r="K63" i="34"/>
  <c r="L63" i="34" s="1"/>
  <c r="I63" i="34"/>
  <c r="J63" i="34" s="1"/>
  <c r="N60" i="34"/>
  <c r="M60" i="34"/>
  <c r="L60" i="34"/>
  <c r="K60" i="34"/>
  <c r="I60" i="34"/>
  <c r="J60" i="34" s="1"/>
  <c r="N59" i="34"/>
  <c r="O60" i="34" s="1"/>
  <c r="M59" i="34"/>
  <c r="L59" i="34"/>
  <c r="K59" i="34"/>
  <c r="J59" i="34"/>
  <c r="I59" i="34"/>
  <c r="N56" i="34"/>
  <c r="M56" i="34"/>
  <c r="L56" i="34"/>
  <c r="K56" i="34"/>
  <c r="I56" i="34"/>
  <c r="J56" i="34" s="1"/>
  <c r="N55" i="34"/>
  <c r="M55" i="34"/>
  <c r="K55" i="34"/>
  <c r="L55" i="34" s="1"/>
  <c r="J55" i="34"/>
  <c r="I55" i="34"/>
  <c r="N54" i="34"/>
  <c r="M54" i="34"/>
  <c r="K54" i="34"/>
  <c r="L54" i="34" s="1"/>
  <c r="I54" i="34"/>
  <c r="J54" i="34" s="1"/>
  <c r="M53" i="34"/>
  <c r="K53" i="34"/>
  <c r="L53" i="34" s="1"/>
  <c r="I53" i="34"/>
  <c r="J53" i="34" s="1"/>
  <c r="N50" i="34"/>
  <c r="M50" i="34"/>
  <c r="L50" i="34"/>
  <c r="K50" i="34"/>
  <c r="J50" i="34"/>
  <c r="I50" i="34"/>
  <c r="N49" i="34"/>
  <c r="M49" i="34"/>
  <c r="K49" i="34"/>
  <c r="L49" i="34" s="1"/>
  <c r="J49" i="34"/>
  <c r="I49" i="34"/>
  <c r="N48" i="34"/>
  <c r="M48" i="34"/>
  <c r="L48" i="34"/>
  <c r="K48" i="34"/>
  <c r="I48" i="34"/>
  <c r="J48" i="34" s="1"/>
  <c r="N47" i="34"/>
  <c r="M47" i="34"/>
  <c r="L47" i="34"/>
  <c r="K47" i="34"/>
  <c r="J47" i="34"/>
  <c r="I47" i="34"/>
  <c r="N46" i="34"/>
  <c r="M46" i="34"/>
  <c r="L46" i="34"/>
  <c r="K46" i="34"/>
  <c r="J46" i="34"/>
  <c r="I46" i="34"/>
  <c r="N45" i="34"/>
  <c r="M45" i="34"/>
  <c r="K45" i="34"/>
  <c r="L45" i="34" s="1"/>
  <c r="J45" i="34"/>
  <c r="I45" i="34"/>
  <c r="N44" i="34"/>
  <c r="M44" i="34"/>
  <c r="L44" i="34"/>
  <c r="K44" i="34"/>
  <c r="I44" i="34"/>
  <c r="J44" i="34" s="1"/>
  <c r="N43" i="34"/>
  <c r="M43" i="34"/>
  <c r="L43" i="34"/>
  <c r="K43" i="34"/>
  <c r="J43" i="34"/>
  <c r="I43" i="34"/>
  <c r="M40" i="34"/>
  <c r="K40" i="34"/>
  <c r="I40" i="34"/>
  <c r="M39" i="34"/>
  <c r="K39" i="34"/>
  <c r="I39" i="34"/>
  <c r="M38" i="34"/>
  <c r="K38" i="34"/>
  <c r="I38" i="34"/>
  <c r="M37" i="34"/>
  <c r="K37" i="34"/>
  <c r="I37" i="34"/>
  <c r="M36" i="34"/>
  <c r="K36" i="34"/>
  <c r="I36" i="34"/>
  <c r="M35" i="34"/>
  <c r="K35" i="34"/>
  <c r="I35" i="34"/>
  <c r="M34" i="34"/>
  <c r="K34" i="34"/>
  <c r="I34" i="34"/>
  <c r="M33" i="34"/>
  <c r="K33" i="34"/>
  <c r="I33" i="34"/>
  <c r="M32" i="34"/>
  <c r="K32" i="34"/>
  <c r="I32" i="34"/>
  <c r="M31" i="34"/>
  <c r="K31" i="34"/>
  <c r="I31" i="34"/>
  <c r="M30" i="34"/>
  <c r="K30" i="34"/>
  <c r="I30" i="34"/>
  <c r="M29" i="34"/>
  <c r="K29" i="34"/>
  <c r="I29" i="34"/>
  <c r="K27" i="34"/>
  <c r="I27" i="34"/>
  <c r="K26" i="34"/>
  <c r="I26" i="34"/>
  <c r="K25" i="34"/>
  <c r="I25" i="34"/>
  <c r="K24" i="34"/>
  <c r="I24" i="34"/>
  <c r="K23" i="34"/>
  <c r="I23" i="34"/>
  <c r="K22" i="34"/>
  <c r="I22" i="34"/>
  <c r="K21" i="34"/>
  <c r="I21" i="34"/>
  <c r="K20" i="34"/>
  <c r="I20" i="34"/>
  <c r="K19" i="34"/>
  <c r="I19" i="34"/>
  <c r="K18" i="34"/>
  <c r="I18" i="34"/>
  <c r="K17" i="34"/>
  <c r="I17" i="34"/>
  <c r="M16" i="34"/>
  <c r="K16" i="34"/>
  <c r="I16" i="34"/>
  <c r="M14" i="34"/>
  <c r="K14" i="34"/>
  <c r="I14" i="34"/>
  <c r="M13" i="34"/>
  <c r="K13" i="34"/>
  <c r="I13" i="34"/>
  <c r="M12" i="34"/>
  <c r="L12" i="34"/>
  <c r="K12" i="34"/>
  <c r="I12" i="34"/>
  <c r="J12" i="34" s="1"/>
  <c r="N12" i="34" s="1"/>
  <c r="M11" i="34"/>
  <c r="K11" i="34"/>
  <c r="L11" i="34" s="1"/>
  <c r="I11" i="34"/>
  <c r="J11" i="34" s="1"/>
  <c r="M10" i="34"/>
  <c r="K10" i="34"/>
  <c r="L10" i="34" s="1"/>
  <c r="I10" i="34"/>
  <c r="J10" i="34" s="1"/>
  <c r="M9" i="34"/>
  <c r="K9" i="34"/>
  <c r="L9" i="34" s="1"/>
  <c r="I9" i="34"/>
  <c r="J9" i="34" s="1"/>
  <c r="M8" i="34"/>
  <c r="L8" i="34"/>
  <c r="K8" i="34"/>
  <c r="I8" i="34"/>
  <c r="J8" i="34" s="1"/>
  <c r="M7" i="34"/>
  <c r="K7" i="34"/>
  <c r="L7" i="34" s="1"/>
  <c r="I7" i="34"/>
  <c r="J7" i="34" s="1"/>
  <c r="M6" i="34"/>
  <c r="K6" i="34"/>
  <c r="L6" i="34" s="1"/>
  <c r="I6" i="34"/>
  <c r="J6" i="34" s="1"/>
  <c r="M5" i="34"/>
  <c r="K5" i="34"/>
  <c r="L5" i="34" s="1"/>
  <c r="I5" i="34"/>
  <c r="J5" i="34" s="1"/>
  <c r="M4" i="34"/>
  <c r="L4" i="34"/>
  <c r="K4" i="34"/>
  <c r="I4" i="34"/>
  <c r="J4" i="34" s="1"/>
  <c r="N4" i="34" s="1"/>
  <c r="M3" i="34"/>
  <c r="K3" i="34"/>
  <c r="L3" i="34" s="1"/>
  <c r="I3" i="34"/>
  <c r="J3" i="34" s="1"/>
  <c r="N63" i="33"/>
  <c r="O63" i="33" s="1"/>
  <c r="M63" i="33"/>
  <c r="K63" i="33"/>
  <c r="L63" i="33" s="1"/>
  <c r="J63" i="33"/>
  <c r="I63" i="33"/>
  <c r="N60" i="33"/>
  <c r="M60" i="33"/>
  <c r="L60" i="33"/>
  <c r="K60" i="33"/>
  <c r="I60" i="33"/>
  <c r="J60" i="33" s="1"/>
  <c r="N59" i="33"/>
  <c r="O60" i="33" s="1"/>
  <c r="M59" i="33"/>
  <c r="K59" i="33"/>
  <c r="L59" i="33" s="1"/>
  <c r="J59" i="33"/>
  <c r="I59" i="33"/>
  <c r="N56" i="33"/>
  <c r="M56" i="33"/>
  <c r="L56" i="33"/>
  <c r="K56" i="33"/>
  <c r="I56" i="33"/>
  <c r="J56" i="33" s="1"/>
  <c r="N55" i="33"/>
  <c r="M55" i="33"/>
  <c r="L55" i="33"/>
  <c r="K55" i="33"/>
  <c r="J55" i="33"/>
  <c r="I55" i="33"/>
  <c r="N54" i="33"/>
  <c r="M54" i="33"/>
  <c r="K54" i="33"/>
  <c r="L54" i="33" s="1"/>
  <c r="J54" i="33"/>
  <c r="I54" i="33"/>
  <c r="M53" i="33"/>
  <c r="K53" i="33"/>
  <c r="L53" i="33" s="1"/>
  <c r="I53" i="33"/>
  <c r="J53" i="33" s="1"/>
  <c r="N53" i="33" s="1"/>
  <c r="O56" i="33" s="1"/>
  <c r="N50" i="33"/>
  <c r="M50" i="33"/>
  <c r="L50" i="33"/>
  <c r="K50" i="33"/>
  <c r="J50" i="33"/>
  <c r="I50" i="33"/>
  <c r="N49" i="33"/>
  <c r="M49" i="33"/>
  <c r="K49" i="33"/>
  <c r="L49" i="33" s="1"/>
  <c r="J49" i="33"/>
  <c r="I49" i="33"/>
  <c r="N48" i="33"/>
  <c r="M48" i="33"/>
  <c r="K48" i="33"/>
  <c r="L48" i="33" s="1"/>
  <c r="I48" i="33"/>
  <c r="J48" i="33" s="1"/>
  <c r="N47" i="33"/>
  <c r="M47" i="33"/>
  <c r="K47" i="33"/>
  <c r="L47" i="33" s="1"/>
  <c r="I47" i="33"/>
  <c r="J47" i="33" s="1"/>
  <c r="N46" i="33"/>
  <c r="M46" i="33"/>
  <c r="L46" i="33"/>
  <c r="K46" i="33"/>
  <c r="I46" i="33"/>
  <c r="J46" i="33" s="1"/>
  <c r="N45" i="33"/>
  <c r="M45" i="33"/>
  <c r="K45" i="33"/>
  <c r="L45" i="33" s="1"/>
  <c r="J45" i="33"/>
  <c r="I45" i="33"/>
  <c r="N44" i="33"/>
  <c r="M44" i="33"/>
  <c r="K44" i="33"/>
  <c r="L44" i="33" s="1"/>
  <c r="I44" i="33"/>
  <c r="J44" i="33" s="1"/>
  <c r="N43" i="33"/>
  <c r="O50" i="33" s="1"/>
  <c r="M43" i="33"/>
  <c r="K43" i="33"/>
  <c r="L43" i="33" s="1"/>
  <c r="I43" i="33"/>
  <c r="J43" i="33" s="1"/>
  <c r="M40" i="33"/>
  <c r="K40" i="33"/>
  <c r="I40" i="33"/>
  <c r="M39" i="33"/>
  <c r="K39" i="33"/>
  <c r="I39" i="33"/>
  <c r="M38" i="33"/>
  <c r="K38" i="33"/>
  <c r="I38" i="33"/>
  <c r="M37" i="33"/>
  <c r="K37" i="33"/>
  <c r="I37" i="33"/>
  <c r="M36" i="33"/>
  <c r="K36" i="33"/>
  <c r="I36" i="33"/>
  <c r="M35" i="33"/>
  <c r="K35" i="33"/>
  <c r="I35" i="33"/>
  <c r="M34" i="33"/>
  <c r="K34" i="33"/>
  <c r="I34" i="33"/>
  <c r="M33" i="33"/>
  <c r="K33" i="33"/>
  <c r="I33" i="33"/>
  <c r="M32" i="33"/>
  <c r="K32" i="33"/>
  <c r="I32" i="33"/>
  <c r="M31" i="33"/>
  <c r="K31" i="33"/>
  <c r="I31" i="33"/>
  <c r="M30" i="33"/>
  <c r="K30" i="33"/>
  <c r="I30" i="33"/>
  <c r="M29" i="33"/>
  <c r="K29" i="33"/>
  <c r="I29" i="33"/>
  <c r="K27" i="33"/>
  <c r="I27" i="33"/>
  <c r="K26" i="33"/>
  <c r="I26" i="33"/>
  <c r="K25" i="33"/>
  <c r="I25" i="33"/>
  <c r="K24" i="33"/>
  <c r="I24" i="33"/>
  <c r="K23" i="33"/>
  <c r="I23" i="33"/>
  <c r="K22" i="33"/>
  <c r="I22" i="33"/>
  <c r="K21" i="33"/>
  <c r="I21" i="33"/>
  <c r="K20" i="33"/>
  <c r="I20" i="33"/>
  <c r="K19" i="33"/>
  <c r="I19" i="33"/>
  <c r="K18" i="33"/>
  <c r="I18" i="33"/>
  <c r="K17" i="33"/>
  <c r="I17" i="33"/>
  <c r="M16" i="33"/>
  <c r="K16" i="33"/>
  <c r="I16" i="33"/>
  <c r="M14" i="33"/>
  <c r="K14" i="33"/>
  <c r="I14" i="33"/>
  <c r="M13" i="33"/>
  <c r="K13" i="33"/>
  <c r="I13" i="33"/>
  <c r="M12" i="33"/>
  <c r="K12" i="33"/>
  <c r="L12" i="33" s="1"/>
  <c r="I12" i="33"/>
  <c r="J12" i="33" s="1"/>
  <c r="N12" i="33" s="1"/>
  <c r="M11" i="33"/>
  <c r="K11" i="33"/>
  <c r="L11" i="33" s="1"/>
  <c r="I11" i="33"/>
  <c r="J11" i="33" s="1"/>
  <c r="M10" i="33"/>
  <c r="K10" i="33"/>
  <c r="L10" i="33" s="1"/>
  <c r="I10" i="33"/>
  <c r="J10" i="33" s="1"/>
  <c r="M9" i="33"/>
  <c r="L9" i="33"/>
  <c r="K9" i="33"/>
  <c r="I9" i="33"/>
  <c r="J9" i="33" s="1"/>
  <c r="M8" i="33"/>
  <c r="K8" i="33"/>
  <c r="L8" i="33" s="1"/>
  <c r="I8" i="33"/>
  <c r="J8" i="33" s="1"/>
  <c r="M7" i="33"/>
  <c r="K7" i="33"/>
  <c r="L7" i="33" s="1"/>
  <c r="I7" i="33"/>
  <c r="J7" i="33" s="1"/>
  <c r="M6" i="33"/>
  <c r="L6" i="33"/>
  <c r="K6" i="33"/>
  <c r="I6" i="33"/>
  <c r="J6" i="33" s="1"/>
  <c r="M5" i="33"/>
  <c r="L5" i="33"/>
  <c r="K5" i="33"/>
  <c r="I5" i="33"/>
  <c r="J5" i="33" s="1"/>
  <c r="M4" i="33"/>
  <c r="K4" i="33"/>
  <c r="L4" i="33" s="1"/>
  <c r="I4" i="33"/>
  <c r="J4" i="33" s="1"/>
  <c r="M3" i="33"/>
  <c r="K3" i="33"/>
  <c r="L3" i="33" s="1"/>
  <c r="I3" i="33"/>
  <c r="J3" i="33" s="1"/>
  <c r="N3" i="33" s="1"/>
  <c r="N63" i="32"/>
  <c r="O63" i="32" s="1"/>
  <c r="M63" i="32"/>
  <c r="L63" i="32"/>
  <c r="K63" i="32"/>
  <c r="I63" i="32"/>
  <c r="J63" i="32" s="1"/>
  <c r="O60" i="32"/>
  <c r="N60" i="32"/>
  <c r="M60" i="32"/>
  <c r="K60" i="32"/>
  <c r="L60" i="32" s="1"/>
  <c r="I60" i="32"/>
  <c r="J60" i="32" s="1"/>
  <c r="N59" i="32"/>
  <c r="M59" i="32"/>
  <c r="K59" i="32"/>
  <c r="L59" i="32" s="1"/>
  <c r="I59" i="32"/>
  <c r="J59" i="32" s="1"/>
  <c r="N56" i="32"/>
  <c r="M56" i="32"/>
  <c r="L56" i="32"/>
  <c r="K56" i="32"/>
  <c r="I56" i="32"/>
  <c r="J56" i="32" s="1"/>
  <c r="N55" i="32"/>
  <c r="M55" i="32"/>
  <c r="K55" i="32"/>
  <c r="L55" i="32" s="1"/>
  <c r="J55" i="32"/>
  <c r="I55" i="32"/>
  <c r="N54" i="32"/>
  <c r="M54" i="32"/>
  <c r="L54" i="32"/>
  <c r="K54" i="32"/>
  <c r="I54" i="32"/>
  <c r="J54" i="32" s="1"/>
  <c r="M53" i="32"/>
  <c r="K53" i="32"/>
  <c r="L53" i="32" s="1"/>
  <c r="J53" i="32"/>
  <c r="I53" i="32"/>
  <c r="N50" i="32"/>
  <c r="M50" i="32"/>
  <c r="L50" i="32"/>
  <c r="K50" i="32"/>
  <c r="I50" i="32"/>
  <c r="J50" i="32" s="1"/>
  <c r="N49" i="32"/>
  <c r="M49" i="32"/>
  <c r="K49" i="32"/>
  <c r="L49" i="32" s="1"/>
  <c r="J49" i="32"/>
  <c r="I49" i="32"/>
  <c r="N48" i="32"/>
  <c r="M48" i="32"/>
  <c r="K48" i="32"/>
  <c r="L48" i="32" s="1"/>
  <c r="I48" i="32"/>
  <c r="J48" i="32" s="1"/>
  <c r="N47" i="32"/>
  <c r="M47" i="32"/>
  <c r="K47" i="32"/>
  <c r="L47" i="32" s="1"/>
  <c r="I47" i="32"/>
  <c r="J47" i="32" s="1"/>
  <c r="N46" i="32"/>
  <c r="M46" i="32"/>
  <c r="L46" i="32"/>
  <c r="K46" i="32"/>
  <c r="I46" i="32"/>
  <c r="J46" i="32" s="1"/>
  <c r="N45" i="32"/>
  <c r="M45" i="32"/>
  <c r="K45" i="32"/>
  <c r="L45" i="32" s="1"/>
  <c r="J45" i="32"/>
  <c r="I45" i="32"/>
  <c r="N44" i="32"/>
  <c r="M44" i="32"/>
  <c r="K44" i="32"/>
  <c r="L44" i="32" s="1"/>
  <c r="I44" i="32"/>
  <c r="J44" i="32" s="1"/>
  <c r="N43" i="32"/>
  <c r="M43" i="32"/>
  <c r="K43" i="32"/>
  <c r="L43" i="32" s="1"/>
  <c r="I43" i="32"/>
  <c r="J43" i="32" s="1"/>
  <c r="M40" i="32"/>
  <c r="K40" i="32"/>
  <c r="I40" i="32"/>
  <c r="M39" i="32"/>
  <c r="K39" i="32"/>
  <c r="I39" i="32"/>
  <c r="M38" i="32"/>
  <c r="K38" i="32"/>
  <c r="I38" i="32"/>
  <c r="M37" i="32"/>
  <c r="K37" i="32"/>
  <c r="I37" i="32"/>
  <c r="M36" i="32"/>
  <c r="K36" i="32"/>
  <c r="I36" i="32"/>
  <c r="M35" i="32"/>
  <c r="K35" i="32"/>
  <c r="I35" i="32"/>
  <c r="M34" i="32"/>
  <c r="K34" i="32"/>
  <c r="I34" i="32"/>
  <c r="M33" i="32"/>
  <c r="K33" i="32"/>
  <c r="I33" i="32"/>
  <c r="M32" i="32"/>
  <c r="K32" i="32"/>
  <c r="I32" i="32"/>
  <c r="M31" i="32"/>
  <c r="K31" i="32"/>
  <c r="I31" i="32"/>
  <c r="M30" i="32"/>
  <c r="K30" i="32"/>
  <c r="I30" i="32"/>
  <c r="M29" i="32"/>
  <c r="K29" i="32"/>
  <c r="I29" i="32"/>
  <c r="K27" i="32"/>
  <c r="I27" i="32"/>
  <c r="K26" i="32"/>
  <c r="I26" i="32"/>
  <c r="K25" i="32"/>
  <c r="I25" i="32"/>
  <c r="K24" i="32"/>
  <c r="I24" i="32"/>
  <c r="K23" i="32"/>
  <c r="I23" i="32"/>
  <c r="K22" i="32"/>
  <c r="I22" i="32"/>
  <c r="K21" i="32"/>
  <c r="I21" i="32"/>
  <c r="K20" i="32"/>
  <c r="I20" i="32"/>
  <c r="K19" i="32"/>
  <c r="I19" i="32"/>
  <c r="K18" i="32"/>
  <c r="I18" i="32"/>
  <c r="K17" i="32"/>
  <c r="I17" i="32"/>
  <c r="M16" i="32"/>
  <c r="K16" i="32"/>
  <c r="I16" i="32"/>
  <c r="M14" i="32"/>
  <c r="K14" i="32"/>
  <c r="I14" i="32"/>
  <c r="M13" i="32"/>
  <c r="K13" i="32"/>
  <c r="I13" i="32"/>
  <c r="M12" i="32"/>
  <c r="N12" i="32" s="1"/>
  <c r="K12" i="32"/>
  <c r="L12" i="32" s="1"/>
  <c r="I12" i="32"/>
  <c r="J12" i="32" s="1"/>
  <c r="M11" i="32"/>
  <c r="K11" i="32"/>
  <c r="L11" i="32" s="1"/>
  <c r="I11" i="32"/>
  <c r="J11" i="32" s="1"/>
  <c r="M10" i="32"/>
  <c r="L10" i="32"/>
  <c r="K10" i="32"/>
  <c r="I10" i="32"/>
  <c r="J10" i="32" s="1"/>
  <c r="M9" i="32"/>
  <c r="K9" i="32"/>
  <c r="L9" i="32" s="1"/>
  <c r="I9" i="32"/>
  <c r="J9" i="32" s="1"/>
  <c r="M8" i="32"/>
  <c r="L8" i="32"/>
  <c r="K8" i="32"/>
  <c r="J8" i="32"/>
  <c r="I8" i="32"/>
  <c r="M7" i="32"/>
  <c r="K7" i="32"/>
  <c r="L7" i="32" s="1"/>
  <c r="J7" i="32"/>
  <c r="I7" i="32"/>
  <c r="M6" i="32"/>
  <c r="K6" i="32"/>
  <c r="L6" i="32" s="1"/>
  <c r="I6" i="32"/>
  <c r="J6" i="32" s="1"/>
  <c r="M5" i="32"/>
  <c r="L5" i="32"/>
  <c r="K5" i="32"/>
  <c r="J5" i="32"/>
  <c r="N5" i="32" s="1"/>
  <c r="I5" i="32"/>
  <c r="M4" i="32"/>
  <c r="K4" i="32"/>
  <c r="L4" i="32" s="1"/>
  <c r="I4" i="32"/>
  <c r="J4" i="32" s="1"/>
  <c r="M3" i="32"/>
  <c r="K3" i="32"/>
  <c r="L3" i="32" s="1"/>
  <c r="I3" i="32"/>
  <c r="J3" i="32" s="1"/>
  <c r="N63" i="31"/>
  <c r="O63" i="31" s="1"/>
  <c r="M63" i="31"/>
  <c r="K63" i="31"/>
  <c r="L63" i="31" s="1"/>
  <c r="I63" i="31"/>
  <c r="J63" i="31" s="1"/>
  <c r="O60" i="31"/>
  <c r="N60" i="31"/>
  <c r="M60" i="31"/>
  <c r="L60" i="31"/>
  <c r="K60" i="31"/>
  <c r="I60" i="31"/>
  <c r="J60" i="31" s="1"/>
  <c r="N59" i="31"/>
  <c r="M59" i="31"/>
  <c r="K59" i="31"/>
  <c r="L59" i="31" s="1"/>
  <c r="J59" i="31"/>
  <c r="I59" i="31"/>
  <c r="N56" i="31"/>
  <c r="M56" i="31"/>
  <c r="L56" i="31"/>
  <c r="K56" i="31"/>
  <c r="I56" i="31"/>
  <c r="J56" i="31" s="1"/>
  <c r="N55" i="31"/>
  <c r="M55" i="31"/>
  <c r="K55" i="31"/>
  <c r="L55" i="31" s="1"/>
  <c r="J55" i="31"/>
  <c r="I55" i="31"/>
  <c r="N54" i="31"/>
  <c r="M54" i="31"/>
  <c r="K54" i="31"/>
  <c r="L54" i="31" s="1"/>
  <c r="I54" i="31"/>
  <c r="J54" i="31" s="1"/>
  <c r="M53" i="31"/>
  <c r="K53" i="31"/>
  <c r="L53" i="31" s="1"/>
  <c r="I53" i="31"/>
  <c r="J53" i="31" s="1"/>
  <c r="N50" i="31"/>
  <c r="M50" i="31"/>
  <c r="L50" i="31"/>
  <c r="K50" i="31"/>
  <c r="J50" i="31"/>
  <c r="I50" i="31"/>
  <c r="N49" i="31"/>
  <c r="M49" i="31"/>
  <c r="K49" i="31"/>
  <c r="L49" i="31" s="1"/>
  <c r="J49" i="31"/>
  <c r="I49" i="31"/>
  <c r="N48" i="31"/>
  <c r="M48" i="31"/>
  <c r="K48" i="31"/>
  <c r="L48" i="31" s="1"/>
  <c r="I48" i="31"/>
  <c r="J48" i="31" s="1"/>
  <c r="N47" i="31"/>
  <c r="M47" i="31"/>
  <c r="L47" i="31"/>
  <c r="K47" i="31"/>
  <c r="I47" i="31"/>
  <c r="J47" i="31" s="1"/>
  <c r="N46" i="31"/>
  <c r="M46" i="31"/>
  <c r="L46" i="31"/>
  <c r="K46" i="31"/>
  <c r="J46" i="31"/>
  <c r="I46" i="31"/>
  <c r="N45" i="31"/>
  <c r="M45" i="31"/>
  <c r="K45" i="31"/>
  <c r="L45" i="31" s="1"/>
  <c r="J45" i="31"/>
  <c r="I45" i="31"/>
  <c r="N44" i="31"/>
  <c r="M44" i="31"/>
  <c r="K44" i="31"/>
  <c r="L44" i="31" s="1"/>
  <c r="I44" i="31"/>
  <c r="J44" i="31" s="1"/>
  <c r="N43" i="31"/>
  <c r="M43" i="31"/>
  <c r="L43" i="31"/>
  <c r="K43" i="31"/>
  <c r="I43" i="31"/>
  <c r="J43" i="31" s="1"/>
  <c r="M40" i="31"/>
  <c r="K40" i="31"/>
  <c r="I40" i="31"/>
  <c r="M39" i="31"/>
  <c r="K39" i="31"/>
  <c r="I39" i="31"/>
  <c r="M38" i="31"/>
  <c r="K38" i="31"/>
  <c r="I38" i="31"/>
  <c r="M37" i="31"/>
  <c r="K37" i="31"/>
  <c r="I37" i="31"/>
  <c r="M36" i="31"/>
  <c r="K36" i="31"/>
  <c r="I36" i="31"/>
  <c r="M35" i="31"/>
  <c r="K35" i="31"/>
  <c r="I35" i="31"/>
  <c r="M34" i="31"/>
  <c r="K34" i="31"/>
  <c r="I34" i="31"/>
  <c r="M33" i="31"/>
  <c r="K33" i="31"/>
  <c r="I33" i="31"/>
  <c r="M32" i="31"/>
  <c r="K32" i="31"/>
  <c r="I32" i="31"/>
  <c r="M31" i="31"/>
  <c r="K31" i="31"/>
  <c r="I31" i="31"/>
  <c r="M30" i="31"/>
  <c r="K30" i="31"/>
  <c r="I30" i="31"/>
  <c r="M29" i="31"/>
  <c r="K29" i="31"/>
  <c r="I29" i="31"/>
  <c r="K27" i="31"/>
  <c r="I27" i="31"/>
  <c r="K26" i="31"/>
  <c r="I26" i="31"/>
  <c r="K25" i="31"/>
  <c r="I25" i="31"/>
  <c r="K24" i="31"/>
  <c r="I24" i="31"/>
  <c r="K23" i="31"/>
  <c r="I23" i="31"/>
  <c r="K22" i="31"/>
  <c r="I22" i="31"/>
  <c r="K21" i="31"/>
  <c r="I21" i="31"/>
  <c r="K20" i="31"/>
  <c r="I20" i="31"/>
  <c r="K19" i="31"/>
  <c r="I19" i="31"/>
  <c r="K18" i="31"/>
  <c r="I18" i="31"/>
  <c r="K17" i="31"/>
  <c r="I17" i="31"/>
  <c r="M16" i="31"/>
  <c r="K16" i="31"/>
  <c r="I16" i="31"/>
  <c r="M14" i="31"/>
  <c r="K14" i="31"/>
  <c r="I14" i="31"/>
  <c r="M13" i="31"/>
  <c r="K13" i="31"/>
  <c r="I13" i="31"/>
  <c r="M12" i="31"/>
  <c r="K12" i="31"/>
  <c r="L12" i="31" s="1"/>
  <c r="I12" i="31"/>
  <c r="J12" i="31" s="1"/>
  <c r="N12" i="31" s="1"/>
  <c r="M11" i="31"/>
  <c r="K11" i="31"/>
  <c r="L11" i="31" s="1"/>
  <c r="I11" i="31"/>
  <c r="J11" i="31" s="1"/>
  <c r="M10" i="31"/>
  <c r="K10" i="31"/>
  <c r="L10" i="31" s="1"/>
  <c r="I10" i="31"/>
  <c r="J10" i="31" s="1"/>
  <c r="M9" i="31"/>
  <c r="K9" i="31"/>
  <c r="L9" i="31" s="1"/>
  <c r="I9" i="31"/>
  <c r="J9" i="31" s="1"/>
  <c r="M8" i="31"/>
  <c r="K8" i="31"/>
  <c r="L8" i="31" s="1"/>
  <c r="I8" i="31"/>
  <c r="J8" i="31" s="1"/>
  <c r="M7" i="31"/>
  <c r="K7" i="31"/>
  <c r="L7" i="31" s="1"/>
  <c r="J7" i="31"/>
  <c r="N7" i="31" s="1"/>
  <c r="I7" i="31"/>
  <c r="M6" i="31"/>
  <c r="K6" i="31"/>
  <c r="L6" i="31" s="1"/>
  <c r="I6" i="31"/>
  <c r="J6" i="31" s="1"/>
  <c r="M5" i="31"/>
  <c r="K5" i="31"/>
  <c r="L5" i="31" s="1"/>
  <c r="I5" i="31"/>
  <c r="J5" i="31" s="1"/>
  <c r="M4" i="31"/>
  <c r="K4" i="31"/>
  <c r="L4" i="31" s="1"/>
  <c r="I4" i="31"/>
  <c r="J4" i="31" s="1"/>
  <c r="M3" i="31"/>
  <c r="K3" i="31"/>
  <c r="L3" i="31" s="1"/>
  <c r="I3" i="31"/>
  <c r="J3" i="31" s="1"/>
  <c r="N63" i="30"/>
  <c r="O63" i="30" s="1"/>
  <c r="M63" i="30"/>
  <c r="K63" i="30"/>
  <c r="L63" i="30" s="1"/>
  <c r="J63" i="30"/>
  <c r="I63" i="30"/>
  <c r="N60" i="30"/>
  <c r="M60" i="30"/>
  <c r="L60" i="30"/>
  <c r="K60" i="30"/>
  <c r="I60" i="30"/>
  <c r="J60" i="30" s="1"/>
  <c r="N59" i="30"/>
  <c r="O60" i="30" s="1"/>
  <c r="M59" i="30"/>
  <c r="K59" i="30"/>
  <c r="L59" i="30" s="1"/>
  <c r="J59" i="30"/>
  <c r="I59" i="30"/>
  <c r="N56" i="30"/>
  <c r="M56" i="30"/>
  <c r="L56" i="30"/>
  <c r="K56" i="30"/>
  <c r="J56" i="30"/>
  <c r="I56" i="30"/>
  <c r="N55" i="30"/>
  <c r="M55" i="30"/>
  <c r="L55" i="30"/>
  <c r="K55" i="30"/>
  <c r="J55" i="30"/>
  <c r="I55" i="30"/>
  <c r="N54" i="30"/>
  <c r="M54" i="30"/>
  <c r="K54" i="30"/>
  <c r="L54" i="30" s="1"/>
  <c r="J54" i="30"/>
  <c r="I54" i="30"/>
  <c r="M53" i="30"/>
  <c r="L53" i="30"/>
  <c r="K53" i="30"/>
  <c r="I53" i="30"/>
  <c r="J53" i="30" s="1"/>
  <c r="N53" i="30" s="1"/>
  <c r="O56" i="30" s="1"/>
  <c r="N50" i="30"/>
  <c r="M50" i="30"/>
  <c r="L50" i="30"/>
  <c r="K50" i="30"/>
  <c r="J50" i="30"/>
  <c r="I50" i="30"/>
  <c r="N49" i="30"/>
  <c r="M49" i="30"/>
  <c r="K49" i="30"/>
  <c r="L49" i="30" s="1"/>
  <c r="J49" i="30"/>
  <c r="I49" i="30"/>
  <c r="N48" i="30"/>
  <c r="M48" i="30"/>
  <c r="K48" i="30"/>
  <c r="L48" i="30" s="1"/>
  <c r="I48" i="30"/>
  <c r="J48" i="30" s="1"/>
  <c r="N47" i="30"/>
  <c r="M47" i="30"/>
  <c r="L47" i="30"/>
  <c r="K47" i="30"/>
  <c r="I47" i="30"/>
  <c r="J47" i="30" s="1"/>
  <c r="N46" i="30"/>
  <c r="M46" i="30"/>
  <c r="L46" i="30"/>
  <c r="K46" i="30"/>
  <c r="J46" i="30"/>
  <c r="I46" i="30"/>
  <c r="N45" i="30"/>
  <c r="M45" i="30"/>
  <c r="K45" i="30"/>
  <c r="L45" i="30" s="1"/>
  <c r="J45" i="30"/>
  <c r="I45" i="30"/>
  <c r="N44" i="30"/>
  <c r="M44" i="30"/>
  <c r="K44" i="30"/>
  <c r="L44" i="30" s="1"/>
  <c r="I44" i="30"/>
  <c r="J44" i="30" s="1"/>
  <c r="N43" i="30"/>
  <c r="O50" i="30" s="1"/>
  <c r="M43" i="30"/>
  <c r="L43" i="30"/>
  <c r="K43" i="30"/>
  <c r="I43" i="30"/>
  <c r="J43" i="30" s="1"/>
  <c r="M40" i="30"/>
  <c r="K40" i="30"/>
  <c r="I40" i="30"/>
  <c r="M39" i="30"/>
  <c r="K39" i="30"/>
  <c r="I39" i="30"/>
  <c r="M38" i="30"/>
  <c r="K38" i="30"/>
  <c r="I38" i="30"/>
  <c r="M37" i="30"/>
  <c r="K37" i="30"/>
  <c r="I37" i="30"/>
  <c r="M36" i="30"/>
  <c r="K36" i="30"/>
  <c r="I36" i="30"/>
  <c r="M35" i="30"/>
  <c r="K35" i="30"/>
  <c r="I35" i="30"/>
  <c r="M34" i="30"/>
  <c r="K34" i="30"/>
  <c r="I34" i="30"/>
  <c r="M33" i="30"/>
  <c r="K33" i="30"/>
  <c r="I33" i="30"/>
  <c r="M32" i="30"/>
  <c r="K32" i="30"/>
  <c r="I32" i="30"/>
  <c r="M31" i="30"/>
  <c r="K31" i="30"/>
  <c r="I31" i="30"/>
  <c r="M30" i="30"/>
  <c r="K30" i="30"/>
  <c r="I30" i="30"/>
  <c r="M29" i="30"/>
  <c r="K29" i="30"/>
  <c r="I29" i="30"/>
  <c r="K27" i="30"/>
  <c r="I27" i="30"/>
  <c r="K26" i="30"/>
  <c r="I26" i="30"/>
  <c r="K25" i="30"/>
  <c r="I25" i="30"/>
  <c r="K24" i="30"/>
  <c r="I24" i="30"/>
  <c r="K23" i="30"/>
  <c r="I23" i="30"/>
  <c r="K22" i="30"/>
  <c r="I22" i="30"/>
  <c r="K21" i="30"/>
  <c r="I21" i="30"/>
  <c r="K20" i="30"/>
  <c r="I20" i="30"/>
  <c r="K19" i="30"/>
  <c r="I19" i="30"/>
  <c r="K18" i="30"/>
  <c r="I18" i="30"/>
  <c r="K17" i="30"/>
  <c r="I17" i="30"/>
  <c r="M16" i="30"/>
  <c r="K16" i="30"/>
  <c r="I16" i="30"/>
  <c r="M14" i="30"/>
  <c r="K14" i="30"/>
  <c r="I14" i="30"/>
  <c r="M13" i="30"/>
  <c r="K13" i="30"/>
  <c r="I13" i="30"/>
  <c r="M12" i="30"/>
  <c r="K12" i="30"/>
  <c r="L12" i="30" s="1"/>
  <c r="I12" i="30"/>
  <c r="J12" i="30" s="1"/>
  <c r="N12" i="30" s="1"/>
  <c r="M11" i="30"/>
  <c r="L11" i="30"/>
  <c r="K11" i="30"/>
  <c r="J11" i="30"/>
  <c r="I11" i="30"/>
  <c r="M10" i="30"/>
  <c r="K10" i="30"/>
  <c r="L10" i="30" s="1"/>
  <c r="J10" i="30"/>
  <c r="I10" i="30"/>
  <c r="M9" i="30"/>
  <c r="K9" i="30"/>
  <c r="L9" i="30" s="1"/>
  <c r="I9" i="30"/>
  <c r="J9" i="30" s="1"/>
  <c r="M8" i="30"/>
  <c r="K8" i="30"/>
  <c r="L8" i="30" s="1"/>
  <c r="N8" i="30" s="1"/>
  <c r="I8" i="30"/>
  <c r="J8" i="30" s="1"/>
  <c r="M7" i="30"/>
  <c r="L7" i="30"/>
  <c r="K7" i="30"/>
  <c r="I7" i="30"/>
  <c r="J7" i="30" s="1"/>
  <c r="M6" i="30"/>
  <c r="K6" i="30"/>
  <c r="L6" i="30" s="1"/>
  <c r="J6" i="30"/>
  <c r="I6" i="30"/>
  <c r="M5" i="30"/>
  <c r="K5" i="30"/>
  <c r="L5" i="30" s="1"/>
  <c r="I5" i="30"/>
  <c r="J5" i="30" s="1"/>
  <c r="M4" i="30"/>
  <c r="K4" i="30"/>
  <c r="L4" i="30" s="1"/>
  <c r="I4" i="30"/>
  <c r="J4" i="30" s="1"/>
  <c r="M3" i="30"/>
  <c r="K3" i="30"/>
  <c r="L3" i="30" s="1"/>
  <c r="J3" i="30"/>
  <c r="I3" i="30"/>
  <c r="N63" i="29"/>
  <c r="O63" i="29" s="1"/>
  <c r="M63" i="29"/>
  <c r="K63" i="29"/>
  <c r="L63" i="29" s="1"/>
  <c r="J63" i="29"/>
  <c r="I63" i="29"/>
  <c r="N60" i="29"/>
  <c r="M60" i="29"/>
  <c r="L60" i="29"/>
  <c r="K60" i="29"/>
  <c r="I60" i="29"/>
  <c r="J60" i="29" s="1"/>
  <c r="N59" i="29"/>
  <c r="M59" i="29"/>
  <c r="L59" i="29"/>
  <c r="K59" i="29"/>
  <c r="J59" i="29"/>
  <c r="I59" i="29"/>
  <c r="N56" i="29"/>
  <c r="M56" i="29"/>
  <c r="K56" i="29"/>
  <c r="L56" i="29" s="1"/>
  <c r="J56" i="29"/>
  <c r="I56" i="29"/>
  <c r="N55" i="29"/>
  <c r="M55" i="29"/>
  <c r="L55" i="29"/>
  <c r="K55" i="29"/>
  <c r="I55" i="29"/>
  <c r="J55" i="29" s="1"/>
  <c r="N54" i="29"/>
  <c r="M54" i="29"/>
  <c r="K54" i="29"/>
  <c r="L54" i="29" s="1"/>
  <c r="J54" i="29"/>
  <c r="I54" i="29"/>
  <c r="M53" i="29"/>
  <c r="L53" i="29"/>
  <c r="K53" i="29"/>
  <c r="I53" i="29"/>
  <c r="J53" i="29" s="1"/>
  <c r="N53" i="29" s="1"/>
  <c r="O56" i="29" s="1"/>
  <c r="N50" i="29"/>
  <c r="M50" i="29"/>
  <c r="L50" i="29"/>
  <c r="K50" i="29"/>
  <c r="J50" i="29"/>
  <c r="I50" i="29"/>
  <c r="N49" i="29"/>
  <c r="M49" i="29"/>
  <c r="K49" i="29"/>
  <c r="L49" i="29" s="1"/>
  <c r="J49" i="29"/>
  <c r="I49" i="29"/>
  <c r="N48" i="29"/>
  <c r="M48" i="29"/>
  <c r="K48" i="29"/>
  <c r="L48" i="29" s="1"/>
  <c r="I48" i="29"/>
  <c r="J48" i="29" s="1"/>
  <c r="N47" i="29"/>
  <c r="M47" i="29"/>
  <c r="L47" i="29"/>
  <c r="K47" i="29"/>
  <c r="I47" i="29"/>
  <c r="J47" i="29" s="1"/>
  <c r="N46" i="29"/>
  <c r="M46" i="29"/>
  <c r="L46" i="29"/>
  <c r="K46" i="29"/>
  <c r="J46" i="29"/>
  <c r="I46" i="29"/>
  <c r="N45" i="29"/>
  <c r="M45" i="29"/>
  <c r="K45" i="29"/>
  <c r="L45" i="29" s="1"/>
  <c r="J45" i="29"/>
  <c r="I45" i="29"/>
  <c r="N44" i="29"/>
  <c r="M44" i="29"/>
  <c r="K44" i="29"/>
  <c r="L44" i="29" s="1"/>
  <c r="I44" i="29"/>
  <c r="J44" i="29" s="1"/>
  <c r="N43" i="29"/>
  <c r="M43" i="29"/>
  <c r="L43" i="29"/>
  <c r="K43" i="29"/>
  <c r="I43" i="29"/>
  <c r="J43" i="29" s="1"/>
  <c r="M40" i="29"/>
  <c r="K40" i="29"/>
  <c r="I40" i="29"/>
  <c r="M39" i="29"/>
  <c r="K39" i="29"/>
  <c r="I39" i="29"/>
  <c r="M38" i="29"/>
  <c r="K38" i="29"/>
  <c r="I38" i="29"/>
  <c r="M37" i="29"/>
  <c r="K37" i="29"/>
  <c r="I37" i="29"/>
  <c r="M36" i="29"/>
  <c r="K36" i="29"/>
  <c r="I36" i="29"/>
  <c r="M35" i="29"/>
  <c r="K35" i="29"/>
  <c r="I35" i="29"/>
  <c r="M34" i="29"/>
  <c r="K34" i="29"/>
  <c r="I34" i="29"/>
  <c r="M33" i="29"/>
  <c r="K33" i="29"/>
  <c r="I33" i="29"/>
  <c r="M32" i="29"/>
  <c r="K32" i="29"/>
  <c r="I32" i="29"/>
  <c r="M31" i="29"/>
  <c r="K31" i="29"/>
  <c r="I31" i="29"/>
  <c r="M30" i="29"/>
  <c r="K30" i="29"/>
  <c r="I30" i="29"/>
  <c r="M29" i="29"/>
  <c r="K29" i="29"/>
  <c r="I29" i="29"/>
  <c r="K27" i="29"/>
  <c r="I27" i="29"/>
  <c r="K26" i="29"/>
  <c r="I26" i="29"/>
  <c r="K25" i="29"/>
  <c r="I25" i="29"/>
  <c r="K24" i="29"/>
  <c r="I24" i="29"/>
  <c r="K23" i="29"/>
  <c r="I23" i="29"/>
  <c r="K22" i="29"/>
  <c r="I22" i="29"/>
  <c r="K21" i="29"/>
  <c r="I21" i="29"/>
  <c r="K20" i="29"/>
  <c r="I20" i="29"/>
  <c r="K19" i="29"/>
  <c r="I19" i="29"/>
  <c r="K18" i="29"/>
  <c r="I18" i="29"/>
  <c r="K17" i="29"/>
  <c r="I17" i="29"/>
  <c r="M16" i="29"/>
  <c r="K16" i="29"/>
  <c r="I16" i="29"/>
  <c r="M14" i="29"/>
  <c r="K14" i="29"/>
  <c r="I14" i="29"/>
  <c r="M13" i="29"/>
  <c r="K13" i="29"/>
  <c r="I13" i="29"/>
  <c r="M12" i="29"/>
  <c r="K12" i="29"/>
  <c r="L12" i="29" s="1"/>
  <c r="I12" i="29"/>
  <c r="J12" i="29" s="1"/>
  <c r="N12" i="29" s="1"/>
  <c r="M11" i="29"/>
  <c r="K11" i="29"/>
  <c r="L11" i="29" s="1"/>
  <c r="I11" i="29"/>
  <c r="J11" i="29" s="1"/>
  <c r="M10" i="29"/>
  <c r="K10" i="29"/>
  <c r="L10" i="29" s="1"/>
  <c r="I10" i="29"/>
  <c r="J10" i="29" s="1"/>
  <c r="M9" i="29"/>
  <c r="K9" i="29"/>
  <c r="L9" i="29" s="1"/>
  <c r="I9" i="29"/>
  <c r="J9" i="29" s="1"/>
  <c r="M8" i="29"/>
  <c r="K8" i="29"/>
  <c r="L8" i="29" s="1"/>
  <c r="I8" i="29"/>
  <c r="J8" i="29" s="1"/>
  <c r="M7" i="29"/>
  <c r="K7" i="29"/>
  <c r="L7" i="29" s="1"/>
  <c r="I7" i="29"/>
  <c r="J7" i="29" s="1"/>
  <c r="M6" i="29"/>
  <c r="K6" i="29"/>
  <c r="L6" i="29" s="1"/>
  <c r="I6" i="29"/>
  <c r="J6" i="29" s="1"/>
  <c r="M5" i="29"/>
  <c r="K5" i="29"/>
  <c r="L5" i="29" s="1"/>
  <c r="I5" i="29"/>
  <c r="J5" i="29" s="1"/>
  <c r="M4" i="29"/>
  <c r="K4" i="29"/>
  <c r="L4" i="29" s="1"/>
  <c r="I4" i="29"/>
  <c r="J4" i="29" s="1"/>
  <c r="N4" i="29" s="1"/>
  <c r="M3" i="29"/>
  <c r="K3" i="29"/>
  <c r="L3" i="29" s="1"/>
  <c r="I3" i="29"/>
  <c r="J3" i="29" s="1"/>
  <c r="I53" i="1"/>
  <c r="J53" i="1"/>
  <c r="J23" i="31"/>
  <c r="L23" i="37"/>
  <c r="J27" i="34"/>
  <c r="L27" i="31"/>
  <c r="L23" i="39" l="1"/>
  <c r="J19" i="39"/>
  <c r="L19" i="39"/>
  <c r="J17" i="39"/>
  <c r="L17" i="39"/>
  <c r="J22" i="39"/>
  <c r="L25" i="39"/>
  <c r="J20" i="39"/>
  <c r="L26" i="39"/>
  <c r="J27" i="39"/>
  <c r="L18" i="39"/>
  <c r="J21" i="39"/>
  <c r="J25" i="39"/>
  <c r="L20" i="39"/>
  <c r="L24" i="39"/>
  <c r="L26" i="29"/>
  <c r="J24" i="29"/>
  <c r="L26" i="33"/>
  <c r="O50" i="31"/>
  <c r="O50" i="38"/>
  <c r="J22" i="30"/>
  <c r="L24" i="29"/>
  <c r="N7" i="30"/>
  <c r="N53" i="32"/>
  <c r="O56" i="32" s="1"/>
  <c r="O50" i="34"/>
  <c r="N8" i="32"/>
  <c r="N7" i="32"/>
  <c r="N5" i="36"/>
  <c r="N3" i="31"/>
  <c r="N53" i="31"/>
  <c r="O56" i="31" s="1"/>
  <c r="N8" i="34"/>
  <c r="O50" i="37"/>
  <c r="O60" i="39"/>
  <c r="O50" i="29"/>
  <c r="N10" i="30"/>
  <c r="N11" i="31"/>
  <c r="J25" i="31"/>
  <c r="O50" i="32"/>
  <c r="L27" i="34"/>
  <c r="O50" i="36"/>
  <c r="N9" i="39"/>
  <c r="J23" i="29"/>
  <c r="O60" i="29"/>
  <c r="N10" i="32"/>
  <c r="N11" i="34"/>
  <c r="N11" i="36"/>
  <c r="N5" i="39"/>
  <c r="L27" i="32"/>
  <c r="J27" i="36"/>
  <c r="L27" i="38"/>
  <c r="J27" i="31"/>
  <c r="L27" i="36"/>
  <c r="J27" i="33"/>
  <c r="L27" i="33"/>
  <c r="J27" i="29"/>
  <c r="J27" i="30"/>
  <c r="J27" i="37"/>
  <c r="L27" i="29"/>
  <c r="L27" i="30"/>
  <c r="J27" i="32"/>
  <c r="L27" i="37"/>
  <c r="J27" i="38"/>
  <c r="L26" i="30"/>
  <c r="L26" i="37"/>
  <c r="J26" i="31"/>
  <c r="L26" i="36"/>
  <c r="J26" i="38"/>
  <c r="J26" i="32"/>
  <c r="L26" i="38"/>
  <c r="L26" i="32"/>
  <c r="J26" i="34"/>
  <c r="J26" i="29"/>
  <c r="L26" i="31"/>
  <c r="L26" i="34"/>
  <c r="J26" i="30"/>
  <c r="J26" i="33"/>
  <c r="J26" i="36"/>
  <c r="L25" i="31"/>
  <c r="J25" i="37"/>
  <c r="L25" i="29"/>
  <c r="J25" i="36"/>
  <c r="J25" i="32"/>
  <c r="L25" i="36"/>
  <c r="L25" i="37"/>
  <c r="L25" i="32"/>
  <c r="L25" i="30"/>
  <c r="J25" i="34"/>
  <c r="L25" i="34"/>
  <c r="J25" i="38"/>
  <c r="J25" i="29"/>
  <c r="J25" i="33"/>
  <c r="L25" i="38"/>
  <c r="L25" i="33"/>
  <c r="J24" i="38"/>
  <c r="L24" i="32"/>
  <c r="J24" i="31"/>
  <c r="L24" i="36"/>
  <c r="J24" i="37"/>
  <c r="L24" i="38"/>
  <c r="L24" i="31"/>
  <c r="J24" i="34"/>
  <c r="J24" i="30"/>
  <c r="J24" i="33"/>
  <c r="L24" i="34"/>
  <c r="L24" i="30"/>
  <c r="J24" i="32"/>
  <c r="L24" i="33"/>
  <c r="J24" i="36"/>
  <c r="J23" i="36"/>
  <c r="L23" i="36"/>
  <c r="J23" i="32"/>
  <c r="J23" i="33"/>
  <c r="J23" i="34"/>
  <c r="L23" i="29"/>
  <c r="L23" i="32"/>
  <c r="L23" i="33"/>
  <c r="L23" i="34"/>
  <c r="J23" i="37"/>
  <c r="J23" i="38"/>
  <c r="L23" i="38"/>
  <c r="J23" i="30"/>
  <c r="L23" i="30"/>
  <c r="L23" i="31"/>
  <c r="L22" i="37"/>
  <c r="J22" i="38"/>
  <c r="J22" i="29"/>
  <c r="J22" i="36"/>
  <c r="L22" i="32"/>
  <c r="L22" i="33"/>
  <c r="L22" i="34"/>
  <c r="L22" i="30"/>
  <c r="L22" i="38"/>
  <c r="L22" i="36"/>
  <c r="L22" i="29"/>
  <c r="J22" i="32"/>
  <c r="J22" i="33"/>
  <c r="J22" i="34"/>
  <c r="J22" i="31"/>
  <c r="N11" i="39"/>
  <c r="N10" i="39"/>
  <c r="N5" i="38"/>
  <c r="N4" i="38"/>
  <c r="N9" i="38"/>
  <c r="N6" i="38"/>
  <c r="N10" i="38"/>
  <c r="N3" i="38"/>
  <c r="N7" i="38"/>
  <c r="N11" i="38"/>
  <c r="N10" i="37"/>
  <c r="N9" i="37"/>
  <c r="N5" i="37"/>
  <c r="N7" i="37"/>
  <c r="N11" i="37"/>
  <c r="N9" i="36"/>
  <c r="N6" i="36"/>
  <c r="N10" i="36"/>
  <c r="N4" i="36"/>
  <c r="N3" i="36"/>
  <c r="N6" i="34"/>
  <c r="N9" i="34"/>
  <c r="N7" i="34"/>
  <c r="N5" i="34"/>
  <c r="N3" i="34"/>
  <c r="N10" i="34"/>
  <c r="N53" i="34"/>
  <c r="O56" i="34" s="1"/>
  <c r="N4" i="33"/>
  <c r="N8" i="33"/>
  <c r="N10" i="33"/>
  <c r="N5" i="33"/>
  <c r="N6" i="33"/>
  <c r="N9" i="33"/>
  <c r="N7" i="33"/>
  <c r="N11" i="33"/>
  <c r="N9" i="32"/>
  <c r="N4" i="32"/>
  <c r="N6" i="32"/>
  <c r="N11" i="32"/>
  <c r="N3" i="32"/>
  <c r="N9" i="31"/>
  <c r="N5" i="31"/>
  <c r="N4" i="31"/>
  <c r="N6" i="31"/>
  <c r="N8" i="31"/>
  <c r="N10" i="31"/>
  <c r="N4" i="30"/>
  <c r="N6" i="30"/>
  <c r="N5" i="30"/>
  <c r="N9" i="30"/>
  <c r="N3" i="30"/>
  <c r="N11" i="30"/>
  <c r="N6" i="29"/>
  <c r="N10" i="29"/>
  <c r="N3" i="29"/>
  <c r="N5" i="29"/>
  <c r="N9" i="29"/>
  <c r="N7" i="29"/>
  <c r="N11" i="29"/>
  <c r="M63" i="9" l="1"/>
  <c r="K63" i="9"/>
  <c r="I63" i="9"/>
  <c r="M60" i="9"/>
  <c r="K60" i="9"/>
  <c r="I60" i="9"/>
  <c r="M59" i="9"/>
  <c r="K59" i="9"/>
  <c r="I59" i="9"/>
  <c r="M56" i="9"/>
  <c r="K56" i="9"/>
  <c r="I56" i="9"/>
  <c r="M55" i="9"/>
  <c r="K55" i="9"/>
  <c r="I55" i="9"/>
  <c r="M54" i="9"/>
  <c r="K54" i="9"/>
  <c r="I54" i="9"/>
  <c r="M53" i="9"/>
  <c r="K53" i="9"/>
  <c r="I53" i="9"/>
  <c r="M50" i="9"/>
  <c r="K50" i="9"/>
  <c r="I50" i="9"/>
  <c r="M49" i="9"/>
  <c r="K49" i="9"/>
  <c r="I49" i="9"/>
  <c r="M48" i="9"/>
  <c r="K48" i="9"/>
  <c r="I48" i="9"/>
  <c r="M47" i="9"/>
  <c r="K47" i="9"/>
  <c r="I47" i="9"/>
  <c r="M46" i="9"/>
  <c r="K46" i="9"/>
  <c r="I46" i="9"/>
  <c r="M45" i="9"/>
  <c r="K45" i="9"/>
  <c r="I45" i="9"/>
  <c r="M44" i="9"/>
  <c r="K44" i="9"/>
  <c r="I44" i="9"/>
  <c r="M43" i="9"/>
  <c r="K43" i="9"/>
  <c r="I43" i="9"/>
  <c r="M40" i="9"/>
  <c r="K40" i="9"/>
  <c r="I40" i="9"/>
  <c r="M39" i="9"/>
  <c r="K39" i="9"/>
  <c r="I39" i="9"/>
  <c r="M38" i="9"/>
  <c r="K38" i="9"/>
  <c r="I38" i="9"/>
  <c r="M37" i="9"/>
  <c r="K37" i="9"/>
  <c r="I37" i="9"/>
  <c r="M36" i="9"/>
  <c r="K36" i="9"/>
  <c r="I36" i="9"/>
  <c r="M35" i="9"/>
  <c r="K35" i="9"/>
  <c r="I35" i="9"/>
  <c r="M34" i="9"/>
  <c r="K34" i="9"/>
  <c r="I34" i="9"/>
  <c r="M33" i="9"/>
  <c r="K33" i="9"/>
  <c r="I33" i="9"/>
  <c r="M32" i="9"/>
  <c r="K32" i="9"/>
  <c r="I32" i="9"/>
  <c r="M31" i="9"/>
  <c r="K31" i="9"/>
  <c r="I31" i="9"/>
  <c r="M30" i="9"/>
  <c r="K30" i="9"/>
  <c r="I30" i="9"/>
  <c r="M29" i="9"/>
  <c r="K29" i="9"/>
  <c r="I29" i="9"/>
  <c r="K27" i="9"/>
  <c r="I27" i="9"/>
  <c r="K26" i="9"/>
  <c r="I26" i="9"/>
  <c r="K25" i="9"/>
  <c r="I25" i="9"/>
  <c r="K24" i="9"/>
  <c r="I24" i="9"/>
  <c r="K23" i="9"/>
  <c r="I23" i="9"/>
  <c r="K22" i="9"/>
  <c r="I22" i="9"/>
  <c r="K21" i="9"/>
  <c r="I21" i="9"/>
  <c r="K20" i="9"/>
  <c r="I20" i="9"/>
  <c r="K19" i="9"/>
  <c r="I19" i="9"/>
  <c r="K18" i="9"/>
  <c r="I18" i="9"/>
  <c r="K17" i="9"/>
  <c r="I17" i="9"/>
  <c r="M16" i="9"/>
  <c r="K16" i="9"/>
  <c r="I16" i="9"/>
  <c r="M14" i="9"/>
  <c r="K14" i="9"/>
  <c r="I14" i="9"/>
  <c r="M13" i="9"/>
  <c r="K13" i="9"/>
  <c r="I13" i="9"/>
  <c r="M12" i="9"/>
  <c r="K12" i="9"/>
  <c r="I12" i="9"/>
  <c r="M11" i="9"/>
  <c r="K11" i="9"/>
  <c r="I11" i="9"/>
  <c r="M10" i="9"/>
  <c r="K10" i="9"/>
  <c r="I10" i="9"/>
  <c r="M9" i="9"/>
  <c r="K9" i="9"/>
  <c r="I9" i="9"/>
  <c r="M8" i="9"/>
  <c r="K8" i="9"/>
  <c r="I8" i="9"/>
  <c r="M7" i="9"/>
  <c r="K7" i="9"/>
  <c r="I7" i="9"/>
  <c r="M6" i="9"/>
  <c r="K6" i="9"/>
  <c r="I6" i="9"/>
  <c r="M5" i="9"/>
  <c r="K5" i="9"/>
  <c r="I5" i="9"/>
  <c r="M4" i="9"/>
  <c r="K4" i="9"/>
  <c r="I4" i="9"/>
  <c r="M3" i="9"/>
  <c r="K3" i="9"/>
  <c r="I3" i="9"/>
  <c r="M63" i="6"/>
  <c r="K63" i="6"/>
  <c r="I63" i="6"/>
  <c r="M60" i="6"/>
  <c r="K60" i="6"/>
  <c r="I60" i="6"/>
  <c r="M59" i="6"/>
  <c r="K59" i="6"/>
  <c r="I59" i="6"/>
  <c r="M56" i="6"/>
  <c r="K56" i="6"/>
  <c r="I56" i="6"/>
  <c r="M55" i="6"/>
  <c r="K55" i="6"/>
  <c r="I55" i="6"/>
  <c r="M54" i="6"/>
  <c r="K54" i="6"/>
  <c r="I54" i="6"/>
  <c r="M53" i="6"/>
  <c r="K53" i="6"/>
  <c r="I53" i="6"/>
  <c r="M50" i="6"/>
  <c r="K50" i="6"/>
  <c r="I50" i="6"/>
  <c r="M49" i="6"/>
  <c r="K49" i="6"/>
  <c r="I49" i="6"/>
  <c r="M48" i="6"/>
  <c r="K48" i="6"/>
  <c r="I48" i="6"/>
  <c r="M47" i="6"/>
  <c r="K47" i="6"/>
  <c r="I47" i="6"/>
  <c r="M46" i="6"/>
  <c r="K46" i="6"/>
  <c r="I46" i="6"/>
  <c r="M45" i="6"/>
  <c r="K45" i="6"/>
  <c r="I45" i="6"/>
  <c r="M44" i="6"/>
  <c r="K44" i="6"/>
  <c r="I44" i="6"/>
  <c r="M43" i="6"/>
  <c r="K43" i="6"/>
  <c r="I43" i="6"/>
  <c r="M40" i="6"/>
  <c r="K40" i="6"/>
  <c r="I40" i="6"/>
  <c r="M39" i="6"/>
  <c r="K39" i="6"/>
  <c r="I39" i="6"/>
  <c r="M38" i="6"/>
  <c r="K38" i="6"/>
  <c r="I38" i="6"/>
  <c r="M37" i="6"/>
  <c r="K37" i="6"/>
  <c r="I37" i="6"/>
  <c r="M36" i="6"/>
  <c r="K36" i="6"/>
  <c r="I36" i="6"/>
  <c r="M35" i="6"/>
  <c r="K35" i="6"/>
  <c r="I35" i="6"/>
  <c r="M34" i="6"/>
  <c r="K34" i="6"/>
  <c r="I34" i="6"/>
  <c r="M33" i="6"/>
  <c r="K33" i="6"/>
  <c r="I33" i="6"/>
  <c r="M32" i="6"/>
  <c r="K32" i="6"/>
  <c r="I32" i="6"/>
  <c r="M31" i="6"/>
  <c r="K31" i="6"/>
  <c r="I31" i="6"/>
  <c r="M30" i="6"/>
  <c r="K30" i="6"/>
  <c r="I30" i="6"/>
  <c r="M29" i="6"/>
  <c r="K29" i="6"/>
  <c r="I29" i="6"/>
  <c r="K27" i="6"/>
  <c r="I27" i="6"/>
  <c r="K26" i="6"/>
  <c r="I26" i="6"/>
  <c r="K25" i="6"/>
  <c r="I25" i="6"/>
  <c r="K24" i="6"/>
  <c r="I24" i="6"/>
  <c r="K23" i="6"/>
  <c r="I23" i="6"/>
  <c r="K22" i="6"/>
  <c r="I22" i="6"/>
  <c r="K21" i="6"/>
  <c r="I21" i="6"/>
  <c r="K20" i="6"/>
  <c r="I20" i="6"/>
  <c r="K19" i="6"/>
  <c r="I19" i="6"/>
  <c r="K18" i="6"/>
  <c r="I18" i="6"/>
  <c r="K17" i="6"/>
  <c r="I17" i="6"/>
  <c r="M16" i="6"/>
  <c r="K16" i="6"/>
  <c r="I16" i="6"/>
  <c r="M14" i="6"/>
  <c r="K14" i="6"/>
  <c r="I14" i="6"/>
  <c r="M13" i="6"/>
  <c r="K13" i="6"/>
  <c r="I13" i="6"/>
  <c r="M12" i="6"/>
  <c r="K12" i="6"/>
  <c r="I12" i="6"/>
  <c r="M11" i="6"/>
  <c r="K11" i="6"/>
  <c r="I11" i="6"/>
  <c r="M10" i="6"/>
  <c r="K10" i="6"/>
  <c r="I10" i="6"/>
  <c r="M9" i="6"/>
  <c r="K9" i="6"/>
  <c r="I9" i="6"/>
  <c r="M8" i="6"/>
  <c r="K8" i="6"/>
  <c r="I8" i="6"/>
  <c r="M7" i="6"/>
  <c r="K7" i="6"/>
  <c r="I7" i="6"/>
  <c r="M6" i="6"/>
  <c r="K6" i="6"/>
  <c r="I6" i="6"/>
  <c r="M5" i="6"/>
  <c r="K5" i="6"/>
  <c r="I5" i="6"/>
  <c r="M4" i="6"/>
  <c r="K4" i="6"/>
  <c r="I4" i="6"/>
  <c r="M3" i="6"/>
  <c r="K3" i="6"/>
  <c r="I3" i="6"/>
  <c r="M63" i="4"/>
  <c r="K63" i="4"/>
  <c r="I63" i="4"/>
  <c r="M60" i="4"/>
  <c r="K60" i="4"/>
  <c r="I60" i="4"/>
  <c r="M59" i="4"/>
  <c r="K59" i="4"/>
  <c r="I59" i="4"/>
  <c r="M56" i="4"/>
  <c r="K56" i="4"/>
  <c r="I56" i="4"/>
  <c r="M55" i="4"/>
  <c r="K55" i="4"/>
  <c r="I55" i="4"/>
  <c r="M54" i="4"/>
  <c r="K54" i="4"/>
  <c r="I54" i="4"/>
  <c r="M53" i="4"/>
  <c r="K53" i="4"/>
  <c r="I53" i="4"/>
  <c r="M50" i="4"/>
  <c r="K50" i="4"/>
  <c r="I50" i="4"/>
  <c r="M49" i="4"/>
  <c r="K49" i="4"/>
  <c r="I49" i="4"/>
  <c r="M48" i="4"/>
  <c r="K48" i="4"/>
  <c r="I48" i="4"/>
  <c r="M47" i="4"/>
  <c r="K47" i="4"/>
  <c r="I47" i="4"/>
  <c r="M46" i="4"/>
  <c r="K46" i="4"/>
  <c r="I46" i="4"/>
  <c r="M45" i="4"/>
  <c r="K45" i="4"/>
  <c r="I45" i="4"/>
  <c r="M44" i="4"/>
  <c r="K44" i="4"/>
  <c r="I44" i="4"/>
  <c r="M43" i="4"/>
  <c r="K43" i="4"/>
  <c r="I43" i="4"/>
  <c r="M40" i="4"/>
  <c r="K40" i="4"/>
  <c r="I40" i="4"/>
  <c r="M39" i="4"/>
  <c r="K39" i="4"/>
  <c r="I39" i="4"/>
  <c r="M38" i="4"/>
  <c r="K38" i="4"/>
  <c r="I38" i="4"/>
  <c r="M37" i="4"/>
  <c r="K37" i="4"/>
  <c r="I37" i="4"/>
  <c r="M36" i="4"/>
  <c r="K36" i="4"/>
  <c r="I36" i="4"/>
  <c r="M35" i="4"/>
  <c r="K35" i="4"/>
  <c r="I35" i="4"/>
  <c r="M34" i="4"/>
  <c r="K34" i="4"/>
  <c r="I34" i="4"/>
  <c r="M33" i="4"/>
  <c r="K33" i="4"/>
  <c r="I33" i="4"/>
  <c r="M32" i="4"/>
  <c r="K32" i="4"/>
  <c r="I32" i="4"/>
  <c r="M31" i="4"/>
  <c r="K31" i="4"/>
  <c r="I31" i="4"/>
  <c r="M30" i="4"/>
  <c r="K30" i="4"/>
  <c r="I30" i="4"/>
  <c r="M29" i="4"/>
  <c r="K29" i="4"/>
  <c r="I29" i="4"/>
  <c r="K27" i="4"/>
  <c r="I27" i="4"/>
  <c r="K26" i="4"/>
  <c r="I26" i="4"/>
  <c r="K25" i="4"/>
  <c r="I25" i="4"/>
  <c r="K24" i="4"/>
  <c r="I24" i="4"/>
  <c r="K23" i="4"/>
  <c r="I23" i="4"/>
  <c r="K22" i="4"/>
  <c r="I22" i="4"/>
  <c r="K21" i="4"/>
  <c r="I21" i="4"/>
  <c r="K20" i="4"/>
  <c r="I20" i="4"/>
  <c r="K19" i="4"/>
  <c r="I19" i="4"/>
  <c r="K18" i="4"/>
  <c r="I18" i="4"/>
  <c r="K17" i="4"/>
  <c r="I17" i="4"/>
  <c r="M16" i="4"/>
  <c r="K16" i="4"/>
  <c r="I16" i="4"/>
  <c r="M14" i="4"/>
  <c r="K14" i="4"/>
  <c r="I14" i="4"/>
  <c r="M13" i="4"/>
  <c r="K13" i="4"/>
  <c r="I13" i="4"/>
  <c r="M12" i="4"/>
  <c r="K12" i="4"/>
  <c r="I12" i="4"/>
  <c r="M11" i="4"/>
  <c r="K11" i="4"/>
  <c r="I11" i="4"/>
  <c r="M10" i="4"/>
  <c r="K10" i="4"/>
  <c r="I10" i="4"/>
  <c r="M9" i="4"/>
  <c r="K9" i="4"/>
  <c r="I9" i="4"/>
  <c r="M8" i="4"/>
  <c r="K8" i="4"/>
  <c r="I8" i="4"/>
  <c r="M7" i="4"/>
  <c r="K7" i="4"/>
  <c r="I7" i="4"/>
  <c r="M6" i="4"/>
  <c r="K6" i="4"/>
  <c r="I6" i="4"/>
  <c r="M5" i="4"/>
  <c r="K5" i="4"/>
  <c r="I5" i="4"/>
  <c r="M4" i="4"/>
  <c r="K4" i="4"/>
  <c r="I4" i="4"/>
  <c r="M3" i="4"/>
  <c r="K3" i="4"/>
  <c r="I3" i="4"/>
  <c r="I44" i="1"/>
  <c r="J44" i="1"/>
  <c r="I45" i="1"/>
  <c r="J45" i="1"/>
  <c r="I46" i="1"/>
  <c r="J46" i="1"/>
  <c r="L46" i="4" s="1"/>
  <c r="I47" i="1"/>
  <c r="J47" i="1"/>
  <c r="I48" i="1"/>
  <c r="J48" i="1"/>
  <c r="I49" i="1"/>
  <c r="J49" i="1"/>
  <c r="I50" i="1"/>
  <c r="J50" i="1"/>
  <c r="I54" i="1"/>
  <c r="J54" i="1"/>
  <c r="L54" i="6" s="1"/>
  <c r="I55" i="1"/>
  <c r="J55" i="1"/>
  <c r="I56" i="1"/>
  <c r="J56" i="1"/>
  <c r="I60" i="1"/>
  <c r="J60" i="1"/>
  <c r="J63" i="1"/>
  <c r="I63" i="1"/>
  <c r="J59" i="1"/>
  <c r="I59" i="1"/>
  <c r="J43" i="1"/>
  <c r="I43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J29" i="1"/>
  <c r="I29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J3" i="1"/>
  <c r="I3" i="1"/>
  <c r="L40" i="32" l="1"/>
  <c r="L40" i="30"/>
  <c r="L40" i="33"/>
  <c r="L40" i="38"/>
  <c r="L40" i="37"/>
  <c r="L40" i="39"/>
  <c r="L40" i="29"/>
  <c r="L40" i="36"/>
  <c r="L40" i="34"/>
  <c r="L40" i="31"/>
  <c r="J40" i="32"/>
  <c r="N40" i="32" s="1"/>
  <c r="J40" i="38"/>
  <c r="N40" i="38" s="1"/>
  <c r="J40" i="39"/>
  <c r="J40" i="37"/>
  <c r="N40" i="37" s="1"/>
  <c r="J40" i="29"/>
  <c r="N40" i="29" s="1"/>
  <c r="J40" i="34"/>
  <c r="N40" i="34" s="1"/>
  <c r="J40" i="31"/>
  <c r="J40" i="30"/>
  <c r="N40" i="30" s="1"/>
  <c r="J40" i="36"/>
  <c r="J40" i="33"/>
  <c r="L39" i="37"/>
  <c r="L39" i="33"/>
  <c r="L39" i="30"/>
  <c r="L39" i="38"/>
  <c r="L39" i="32"/>
  <c r="L39" i="31"/>
  <c r="L39" i="36"/>
  <c r="L39" i="29"/>
  <c r="L39" i="39"/>
  <c r="L39" i="34"/>
  <c r="J39" i="33"/>
  <c r="N39" i="33" s="1"/>
  <c r="J39" i="37"/>
  <c r="J39" i="32"/>
  <c r="N39" i="32" s="1"/>
  <c r="J39" i="38"/>
  <c r="N39" i="38" s="1"/>
  <c r="J39" i="30"/>
  <c r="J39" i="34"/>
  <c r="N39" i="34" s="1"/>
  <c r="J39" i="39"/>
  <c r="N39" i="39" s="1"/>
  <c r="J39" i="29"/>
  <c r="J39" i="31"/>
  <c r="J39" i="36"/>
  <c r="N39" i="36" s="1"/>
  <c r="J38" i="37"/>
  <c r="J38" i="32"/>
  <c r="J38" i="38"/>
  <c r="J38" i="33"/>
  <c r="J38" i="30"/>
  <c r="J38" i="29"/>
  <c r="J38" i="39"/>
  <c r="J38" i="34"/>
  <c r="N38" i="34" s="1"/>
  <c r="J38" i="36"/>
  <c r="J38" i="31"/>
  <c r="N38" i="31" s="1"/>
  <c r="L38" i="31"/>
  <c r="L38" i="29"/>
  <c r="L38" i="34"/>
  <c r="L38" i="30"/>
  <c r="L38" i="36"/>
  <c r="L38" i="33"/>
  <c r="L38" i="37"/>
  <c r="L38" i="32"/>
  <c r="L38" i="39"/>
  <c r="L38" i="38"/>
  <c r="L37" i="32"/>
  <c r="L37" i="38"/>
  <c r="L37" i="31"/>
  <c r="L37" i="34"/>
  <c r="L37" i="37"/>
  <c r="L37" i="39"/>
  <c r="L37" i="30"/>
  <c r="L37" i="33"/>
  <c r="L37" i="36"/>
  <c r="L37" i="29"/>
  <c r="J37" i="36"/>
  <c r="N37" i="36" s="1"/>
  <c r="J37" i="30"/>
  <c r="J37" i="37"/>
  <c r="J37" i="31"/>
  <c r="J37" i="32"/>
  <c r="J37" i="38"/>
  <c r="J37" i="39"/>
  <c r="J37" i="34"/>
  <c r="N37" i="34" s="1"/>
  <c r="J37" i="29"/>
  <c r="N37" i="29" s="1"/>
  <c r="J37" i="33"/>
  <c r="L36" i="33"/>
  <c r="L36" i="32"/>
  <c r="L36" i="38"/>
  <c r="L36" i="37"/>
  <c r="L36" i="31"/>
  <c r="L36" i="34"/>
  <c r="L36" i="30"/>
  <c r="L36" i="36"/>
  <c r="L36" i="39"/>
  <c r="L36" i="29"/>
  <c r="J36" i="32"/>
  <c r="N36" i="32" s="1"/>
  <c r="J36" i="38"/>
  <c r="J36" i="39"/>
  <c r="J36" i="31"/>
  <c r="N36" i="31" s="1"/>
  <c r="J36" i="36"/>
  <c r="J36" i="37"/>
  <c r="N36" i="37" s="1"/>
  <c r="J36" i="30"/>
  <c r="J36" i="33"/>
  <c r="N36" i="33" s="1"/>
  <c r="J36" i="34"/>
  <c r="J36" i="29"/>
  <c r="L35" i="37"/>
  <c r="L35" i="33"/>
  <c r="L35" i="31"/>
  <c r="L35" i="38"/>
  <c r="L35" i="36"/>
  <c r="L35" i="32"/>
  <c r="L35" i="34"/>
  <c r="L35" i="29"/>
  <c r="L35" i="39"/>
  <c r="L35" i="30"/>
  <c r="J35" i="32"/>
  <c r="J35" i="37"/>
  <c r="J35" i="33"/>
  <c r="N35" i="33" s="1"/>
  <c r="J35" i="30"/>
  <c r="N35" i="30" s="1"/>
  <c r="J35" i="38"/>
  <c r="J35" i="29"/>
  <c r="J35" i="36"/>
  <c r="N35" i="36" s="1"/>
  <c r="J35" i="39"/>
  <c r="J35" i="34"/>
  <c r="J35" i="31"/>
  <c r="N35" i="31" s="1"/>
  <c r="J34" i="33"/>
  <c r="J34" i="37"/>
  <c r="J34" i="38"/>
  <c r="J34" i="32"/>
  <c r="J34" i="36"/>
  <c r="N34" i="36" s="1"/>
  <c r="J34" i="30"/>
  <c r="J34" i="29"/>
  <c r="J34" i="31"/>
  <c r="N34" i="31" s="1"/>
  <c r="J34" i="39"/>
  <c r="J34" i="34"/>
  <c r="L34" i="33"/>
  <c r="L34" i="32"/>
  <c r="L34" i="37"/>
  <c r="L34" i="30"/>
  <c r="L34" i="39"/>
  <c r="L34" i="29"/>
  <c r="L34" i="36"/>
  <c r="L34" i="34"/>
  <c r="L34" i="31"/>
  <c r="L34" i="38"/>
  <c r="L33" i="32"/>
  <c r="L33" i="36"/>
  <c r="L33" i="30"/>
  <c r="L33" i="38"/>
  <c r="L33" i="33"/>
  <c r="L33" i="29"/>
  <c r="L33" i="37"/>
  <c r="L33" i="31"/>
  <c r="L33" i="39"/>
  <c r="L33" i="34"/>
  <c r="J33" i="30"/>
  <c r="N33" i="30" s="1"/>
  <c r="J33" i="31"/>
  <c r="J33" i="29"/>
  <c r="J33" i="39"/>
  <c r="N33" i="39" s="1"/>
  <c r="J33" i="36"/>
  <c r="J33" i="38"/>
  <c r="N33" i="38" s="1"/>
  <c r="J33" i="34"/>
  <c r="J33" i="37"/>
  <c r="J33" i="33"/>
  <c r="J33" i="32"/>
  <c r="L32" i="37"/>
  <c r="L32" i="38"/>
  <c r="L32" i="33"/>
  <c r="L32" i="36"/>
  <c r="L32" i="32"/>
  <c r="L32" i="30"/>
  <c r="L32" i="39"/>
  <c r="L32" i="29"/>
  <c r="L32" i="34"/>
  <c r="L32" i="31"/>
  <c r="J32" i="32"/>
  <c r="N32" i="32" s="1"/>
  <c r="J32" i="39"/>
  <c r="J32" i="33"/>
  <c r="J32" i="29"/>
  <c r="J32" i="37"/>
  <c r="N32" i="37" s="1"/>
  <c r="J32" i="30"/>
  <c r="N32" i="30" s="1"/>
  <c r="J32" i="36"/>
  <c r="J32" i="34"/>
  <c r="J32" i="31"/>
  <c r="N32" i="31" s="1"/>
  <c r="J32" i="38"/>
  <c r="L31" i="37"/>
  <c r="L31" i="38"/>
  <c r="L31" i="32"/>
  <c r="L31" i="33"/>
  <c r="L31" i="29"/>
  <c r="L31" i="39"/>
  <c r="L31" i="36"/>
  <c r="L31" i="31"/>
  <c r="L31" i="34"/>
  <c r="L31" i="30"/>
  <c r="J31" i="37"/>
  <c r="J31" i="38"/>
  <c r="J31" i="36"/>
  <c r="J31" i="32"/>
  <c r="J31" i="33"/>
  <c r="N31" i="33" s="1"/>
  <c r="J31" i="39"/>
  <c r="J31" i="30"/>
  <c r="J31" i="31"/>
  <c r="J31" i="34"/>
  <c r="J31" i="29"/>
  <c r="J30" i="31"/>
  <c r="N30" i="31" s="1"/>
  <c r="J30" i="37"/>
  <c r="J30" i="38"/>
  <c r="N30" i="38" s="1"/>
  <c r="J30" i="33"/>
  <c r="J30" i="32"/>
  <c r="N30" i="32" s="1"/>
  <c r="J30" i="36"/>
  <c r="J30" i="30"/>
  <c r="J30" i="39"/>
  <c r="J30" i="29"/>
  <c r="J30" i="34"/>
  <c r="L30" i="38"/>
  <c r="L30" i="36"/>
  <c r="L30" i="33"/>
  <c r="L30" i="34"/>
  <c r="L30" i="37"/>
  <c r="L30" i="31"/>
  <c r="L30" i="29"/>
  <c r="L30" i="39"/>
  <c r="L30" i="30"/>
  <c r="L30" i="32"/>
  <c r="J29" i="30"/>
  <c r="J29" i="29"/>
  <c r="J29" i="34"/>
  <c r="J29" i="36"/>
  <c r="J29" i="37"/>
  <c r="J29" i="39"/>
  <c r="N29" i="39" s="1"/>
  <c r="J29" i="38"/>
  <c r="J29" i="31"/>
  <c r="J29" i="33"/>
  <c r="J29" i="32"/>
  <c r="L29" i="32"/>
  <c r="L29" i="39"/>
  <c r="L29" i="31"/>
  <c r="L29" i="29"/>
  <c r="L29" i="33"/>
  <c r="L29" i="34"/>
  <c r="L29" i="37"/>
  <c r="L29" i="36"/>
  <c r="L29" i="30"/>
  <c r="L29" i="38"/>
  <c r="J21" i="34"/>
  <c r="J21" i="30"/>
  <c r="J21" i="36"/>
  <c r="J21" i="32"/>
  <c r="J21" i="33"/>
  <c r="J21" i="38"/>
  <c r="J21" i="31"/>
  <c r="J21" i="29"/>
  <c r="J21" i="37"/>
  <c r="L21" i="33"/>
  <c r="L21" i="29"/>
  <c r="L21" i="34"/>
  <c r="L21" i="30"/>
  <c r="L21" i="38"/>
  <c r="L21" i="36"/>
  <c r="L21" i="37"/>
  <c r="L21" i="32"/>
  <c r="L21" i="31"/>
  <c r="J20" i="34"/>
  <c r="J20" i="30"/>
  <c r="J20" i="37"/>
  <c r="J20" i="31"/>
  <c r="J20" i="32"/>
  <c r="J20" i="38"/>
  <c r="J20" i="36"/>
  <c r="J20" i="33"/>
  <c r="J20" i="29"/>
  <c r="L20" i="31"/>
  <c r="L20" i="36"/>
  <c r="L20" i="37"/>
  <c r="L20" i="34"/>
  <c r="L20" i="32"/>
  <c r="L20" i="29"/>
  <c r="L20" i="30"/>
  <c r="L20" i="33"/>
  <c r="L20" i="38"/>
  <c r="L19" i="37"/>
  <c r="L19" i="34"/>
  <c r="L19" i="31"/>
  <c r="L19" i="36"/>
  <c r="L19" i="32"/>
  <c r="L19" i="29"/>
  <c r="L19" i="38"/>
  <c r="L19" i="33"/>
  <c r="L19" i="30"/>
  <c r="J19" i="32"/>
  <c r="J19" i="33"/>
  <c r="J19" i="34"/>
  <c r="J19" i="38"/>
  <c r="J19" i="30"/>
  <c r="J19" i="36"/>
  <c r="J19" i="37"/>
  <c r="J19" i="29"/>
  <c r="J19" i="31"/>
  <c r="L18" i="34"/>
  <c r="L18" i="31"/>
  <c r="L18" i="38"/>
  <c r="L18" i="33"/>
  <c r="L18" i="29"/>
  <c r="L18" i="30"/>
  <c r="L18" i="36"/>
  <c r="L18" i="32"/>
  <c r="L18" i="37"/>
  <c r="J18" i="34"/>
  <c r="J18" i="31"/>
  <c r="J18" i="29"/>
  <c r="J18" i="30"/>
  <c r="J18" i="36"/>
  <c r="J18" i="32"/>
  <c r="J18" i="37"/>
  <c r="J18" i="38"/>
  <c r="J18" i="33"/>
  <c r="J17" i="36"/>
  <c r="J17" i="31"/>
  <c r="J17" i="38"/>
  <c r="J17" i="30"/>
  <c r="J17" i="32"/>
  <c r="J17" i="29"/>
  <c r="J17" i="34"/>
  <c r="J17" i="37"/>
  <c r="J17" i="33"/>
  <c r="L17" i="33"/>
  <c r="L17" i="37"/>
  <c r="L17" i="29"/>
  <c r="L17" i="31"/>
  <c r="L17" i="38"/>
  <c r="L17" i="30"/>
  <c r="L17" i="32"/>
  <c r="L17" i="36"/>
  <c r="L17" i="34"/>
  <c r="L16" i="30"/>
  <c r="L16" i="32"/>
  <c r="L16" i="33"/>
  <c r="L16" i="34"/>
  <c r="L16" i="31"/>
  <c r="L16" i="29"/>
  <c r="L16" i="37"/>
  <c r="L16" i="38"/>
  <c r="L16" i="36"/>
  <c r="J16" i="33"/>
  <c r="J16" i="29"/>
  <c r="J16" i="30"/>
  <c r="J16" i="38"/>
  <c r="J16" i="31"/>
  <c r="J16" i="34"/>
  <c r="J16" i="32"/>
  <c r="J16" i="36"/>
  <c r="J16" i="37"/>
  <c r="L14" i="39"/>
  <c r="L14" i="32"/>
  <c r="L14" i="34"/>
  <c r="L14" i="37"/>
  <c r="L14" i="33"/>
  <c r="L14" i="38"/>
  <c r="L14" i="31"/>
  <c r="L14" i="30"/>
  <c r="L14" i="36"/>
  <c r="L14" i="29"/>
  <c r="J14" i="29"/>
  <c r="J14" i="32"/>
  <c r="J14" i="36"/>
  <c r="J14" i="37"/>
  <c r="N14" i="37" s="1"/>
  <c r="J14" i="31"/>
  <c r="N14" i="31" s="1"/>
  <c r="J14" i="33"/>
  <c r="N14" i="33" s="1"/>
  <c r="J14" i="38"/>
  <c r="N14" i="38" s="1"/>
  <c r="J14" i="34"/>
  <c r="N14" i="34" s="1"/>
  <c r="J14" i="39"/>
  <c r="J14" i="30"/>
  <c r="L13" i="36"/>
  <c r="L13" i="32"/>
  <c r="L13" i="30"/>
  <c r="L13" i="39"/>
  <c r="L13" i="33"/>
  <c r="L13" i="31"/>
  <c r="L13" i="29"/>
  <c r="L13" i="34"/>
  <c r="L13" i="37"/>
  <c r="L13" i="38"/>
  <c r="J13" i="39"/>
  <c r="J13" i="32"/>
  <c r="N13" i="32" s="1"/>
  <c r="J13" i="33"/>
  <c r="N13" i="33" s="1"/>
  <c r="J13" i="30"/>
  <c r="N13" i="30" s="1"/>
  <c r="J13" i="38"/>
  <c r="J13" i="34"/>
  <c r="N13" i="34" s="1"/>
  <c r="J13" i="36"/>
  <c r="N13" i="36" s="1"/>
  <c r="J13" i="31"/>
  <c r="J13" i="37"/>
  <c r="N13" i="37" s="1"/>
  <c r="J13" i="29"/>
  <c r="L44" i="4"/>
  <c r="L3" i="6"/>
  <c r="L11" i="6"/>
  <c r="L24" i="4"/>
  <c r="J59" i="4"/>
  <c r="J59" i="9"/>
  <c r="L54" i="9"/>
  <c r="L54" i="4"/>
  <c r="J53" i="9"/>
  <c r="L53" i="6"/>
  <c r="L48" i="6"/>
  <c r="J48" i="4"/>
  <c r="J48" i="9"/>
  <c r="L45" i="6"/>
  <c r="L45" i="4"/>
  <c r="J45" i="9"/>
  <c r="L40" i="6"/>
  <c r="J40" i="9"/>
  <c r="J37" i="9"/>
  <c r="L37" i="6"/>
  <c r="J38" i="4"/>
  <c r="J43" i="4"/>
  <c r="L34" i="6"/>
  <c r="L43" i="4"/>
  <c r="L50" i="4"/>
  <c r="J59" i="6"/>
  <c r="L27" i="9"/>
  <c r="L55" i="9"/>
  <c r="L60" i="9"/>
  <c r="L48" i="4"/>
  <c r="L53" i="4"/>
  <c r="L37" i="9"/>
  <c r="L40" i="9"/>
  <c r="L45" i="9"/>
  <c r="L48" i="9"/>
  <c r="L53" i="9"/>
  <c r="J35" i="4"/>
  <c r="J34" i="9"/>
  <c r="L34" i="9"/>
  <c r="J32" i="4"/>
  <c r="J31" i="4"/>
  <c r="L31" i="6"/>
  <c r="J31" i="9"/>
  <c r="L31" i="9"/>
  <c r="L29" i="4"/>
  <c r="J29" i="4"/>
  <c r="L27" i="4"/>
  <c r="J27" i="4"/>
  <c r="L26" i="6"/>
  <c r="L25" i="4"/>
  <c r="L24" i="9"/>
  <c r="J24" i="4"/>
  <c r="L23" i="6"/>
  <c r="L22" i="4"/>
  <c r="L21" i="4"/>
  <c r="J21" i="4"/>
  <c r="L21" i="9"/>
  <c r="L20" i="6"/>
  <c r="L19" i="4"/>
  <c r="L18" i="9"/>
  <c r="J18" i="4"/>
  <c r="L18" i="4"/>
  <c r="L17" i="6"/>
  <c r="L16" i="4"/>
  <c r="L14" i="4"/>
  <c r="L14" i="9"/>
  <c r="J14" i="4"/>
  <c r="L13" i="6"/>
  <c r="J7" i="2"/>
  <c r="J63" i="9"/>
  <c r="J63" i="6"/>
  <c r="L32" i="4"/>
  <c r="L38" i="4"/>
  <c r="J50" i="4"/>
  <c r="J13" i="6"/>
  <c r="J17" i="6"/>
  <c r="J20" i="6"/>
  <c r="J63" i="4"/>
  <c r="J39" i="6"/>
  <c r="J17" i="9"/>
  <c r="J26" i="9"/>
  <c r="J44" i="9"/>
  <c r="L13" i="4"/>
  <c r="J17" i="4"/>
  <c r="J20" i="4"/>
  <c r="J23" i="4"/>
  <c r="J26" i="4"/>
  <c r="J49" i="4"/>
  <c r="L56" i="4"/>
  <c r="J16" i="6"/>
  <c r="J19" i="6"/>
  <c r="J22" i="6"/>
  <c r="J25" i="6"/>
  <c r="L30" i="6"/>
  <c r="L33" i="6"/>
  <c r="L36" i="6"/>
  <c r="L39" i="6"/>
  <c r="L44" i="6"/>
  <c r="L47" i="6"/>
  <c r="L50" i="6"/>
  <c r="L56" i="6"/>
  <c r="L13" i="9"/>
  <c r="L17" i="9"/>
  <c r="L20" i="9"/>
  <c r="L23" i="9"/>
  <c r="L26" i="9"/>
  <c r="J3" i="6"/>
  <c r="L35" i="4"/>
  <c r="L59" i="4"/>
  <c r="N59" i="4" s="1"/>
  <c r="J23" i="6"/>
  <c r="J26" i="6"/>
  <c r="J13" i="4"/>
  <c r="J36" i="6"/>
  <c r="J47" i="6"/>
  <c r="J50" i="6"/>
  <c r="J56" i="6"/>
  <c r="J23" i="9"/>
  <c r="J33" i="9"/>
  <c r="J36" i="9"/>
  <c r="J47" i="9"/>
  <c r="L17" i="4"/>
  <c r="L20" i="4"/>
  <c r="L23" i="4"/>
  <c r="L26" i="4"/>
  <c r="J30" i="4"/>
  <c r="J44" i="4"/>
  <c r="N44" i="4" s="1"/>
  <c r="L49" i="4"/>
  <c r="L63" i="9"/>
  <c r="L55" i="4"/>
  <c r="L59" i="6"/>
  <c r="J56" i="4"/>
  <c r="J30" i="6"/>
  <c r="J33" i="6"/>
  <c r="J44" i="6"/>
  <c r="J3" i="9"/>
  <c r="J13" i="9"/>
  <c r="J20" i="9"/>
  <c r="J30" i="9"/>
  <c r="J39" i="9"/>
  <c r="J50" i="9"/>
  <c r="L56" i="9"/>
  <c r="L47" i="4"/>
  <c r="J16" i="4"/>
  <c r="J19" i="4"/>
  <c r="J22" i="4"/>
  <c r="J25" i="4"/>
  <c r="L30" i="4"/>
  <c r="L33" i="4"/>
  <c r="L36" i="4"/>
  <c r="L39" i="4"/>
  <c r="L60" i="4"/>
  <c r="L55" i="6"/>
  <c r="L60" i="6"/>
  <c r="J60" i="9"/>
  <c r="N60" i="9" s="1"/>
  <c r="J34" i="4"/>
  <c r="J37" i="4"/>
  <c r="J40" i="4"/>
  <c r="J47" i="4"/>
  <c r="J55" i="4"/>
  <c r="L16" i="6"/>
  <c r="L19" i="6"/>
  <c r="L22" i="6"/>
  <c r="L25" i="6"/>
  <c r="J29" i="6"/>
  <c r="J32" i="6"/>
  <c r="J35" i="6"/>
  <c r="J38" i="6"/>
  <c r="J43" i="6"/>
  <c r="J46" i="6"/>
  <c r="J49" i="6"/>
  <c r="J55" i="6"/>
  <c r="N55" i="6" s="1"/>
  <c r="J16" i="9"/>
  <c r="J19" i="9"/>
  <c r="J22" i="9"/>
  <c r="J25" i="9"/>
  <c r="L30" i="9"/>
  <c r="L33" i="9"/>
  <c r="L36" i="9"/>
  <c r="L39" i="9"/>
  <c r="L44" i="9"/>
  <c r="L47" i="9"/>
  <c r="L50" i="9"/>
  <c r="J56" i="9"/>
  <c r="N56" i="9" s="1"/>
  <c r="L59" i="9"/>
  <c r="L31" i="4"/>
  <c r="L34" i="4"/>
  <c r="L37" i="4"/>
  <c r="L40" i="4"/>
  <c r="J46" i="4"/>
  <c r="N46" i="4" s="1"/>
  <c r="J54" i="4"/>
  <c r="N54" i="4" s="1"/>
  <c r="J14" i="6"/>
  <c r="J18" i="6"/>
  <c r="J21" i="6"/>
  <c r="J24" i="6"/>
  <c r="J27" i="6"/>
  <c r="L29" i="6"/>
  <c r="L32" i="6"/>
  <c r="L35" i="6"/>
  <c r="L38" i="6"/>
  <c r="L43" i="6"/>
  <c r="L46" i="6"/>
  <c r="L49" i="6"/>
  <c r="J54" i="6"/>
  <c r="N54" i="6" s="1"/>
  <c r="L16" i="9"/>
  <c r="L19" i="9"/>
  <c r="L22" i="9"/>
  <c r="L25" i="9"/>
  <c r="J29" i="9"/>
  <c r="J32" i="9"/>
  <c r="J35" i="9"/>
  <c r="J38" i="9"/>
  <c r="J43" i="9"/>
  <c r="J46" i="9"/>
  <c r="J49" i="9"/>
  <c r="J55" i="9"/>
  <c r="N55" i="9" s="1"/>
  <c r="J33" i="4"/>
  <c r="J36" i="4"/>
  <c r="J39" i="4"/>
  <c r="J45" i="4"/>
  <c r="N45" i="4" s="1"/>
  <c r="J53" i="4"/>
  <c r="J60" i="4"/>
  <c r="L63" i="4"/>
  <c r="L14" i="6"/>
  <c r="L18" i="6"/>
  <c r="L21" i="6"/>
  <c r="L24" i="6"/>
  <c r="L27" i="6"/>
  <c r="J31" i="6"/>
  <c r="J34" i="6"/>
  <c r="J37" i="6"/>
  <c r="N37" i="6" s="1"/>
  <c r="J40" i="6"/>
  <c r="N40" i="6" s="1"/>
  <c r="J45" i="6"/>
  <c r="N45" i="6" s="1"/>
  <c r="J48" i="6"/>
  <c r="J53" i="6"/>
  <c r="J60" i="6"/>
  <c r="L63" i="6"/>
  <c r="L4" i="9"/>
  <c r="L10" i="9"/>
  <c r="J14" i="9"/>
  <c r="J18" i="9"/>
  <c r="J21" i="9"/>
  <c r="J24" i="9"/>
  <c r="J27" i="9"/>
  <c r="L29" i="9"/>
  <c r="L32" i="9"/>
  <c r="L35" i="9"/>
  <c r="L38" i="9"/>
  <c r="L43" i="9"/>
  <c r="L46" i="9"/>
  <c r="L49" i="9"/>
  <c r="J54" i="9"/>
  <c r="N54" i="9" s="1"/>
  <c r="J12" i="6"/>
  <c r="L12" i="9"/>
  <c r="J12" i="9"/>
  <c r="N12" i="9" s="1"/>
  <c r="J12" i="4"/>
  <c r="L12" i="6"/>
  <c r="L12" i="4"/>
  <c r="L10" i="6"/>
  <c r="J10" i="9"/>
  <c r="J10" i="4"/>
  <c r="L10" i="4"/>
  <c r="J10" i="6"/>
  <c r="J11" i="6"/>
  <c r="N11" i="6" s="1"/>
  <c r="J11" i="9"/>
  <c r="J11" i="4"/>
  <c r="L11" i="9"/>
  <c r="L11" i="4"/>
  <c r="J9" i="4"/>
  <c r="J9" i="6"/>
  <c r="L9" i="4"/>
  <c r="L9" i="6"/>
  <c r="J9" i="9"/>
  <c r="L9" i="9"/>
  <c r="L8" i="6"/>
  <c r="J8" i="9"/>
  <c r="L8" i="9"/>
  <c r="J8" i="4"/>
  <c r="L8" i="4"/>
  <c r="J8" i="6"/>
  <c r="J7" i="6"/>
  <c r="L7" i="6"/>
  <c r="J7" i="4"/>
  <c r="L7" i="9"/>
  <c r="L7" i="4"/>
  <c r="J7" i="9"/>
  <c r="L6" i="6"/>
  <c r="L6" i="9"/>
  <c r="J6" i="4"/>
  <c r="J6" i="9"/>
  <c r="L6" i="4"/>
  <c r="J6" i="6"/>
  <c r="J5" i="6"/>
  <c r="J5" i="4"/>
  <c r="L5" i="4"/>
  <c r="J5" i="9"/>
  <c r="L5" i="6"/>
  <c r="L5" i="9"/>
  <c r="L4" i="4"/>
  <c r="J4" i="9"/>
  <c r="N4" i="9" s="1"/>
  <c r="J4" i="6"/>
  <c r="J4" i="4"/>
  <c r="L4" i="6"/>
  <c r="L3" i="9"/>
  <c r="J3" i="4"/>
  <c r="L3" i="4"/>
  <c r="N40" i="33" l="1"/>
  <c r="N40" i="39"/>
  <c r="N40" i="36"/>
  <c r="N40" i="31"/>
  <c r="N39" i="30"/>
  <c r="N39" i="37"/>
  <c r="N39" i="31"/>
  <c r="N39" i="29"/>
  <c r="N38" i="39"/>
  <c r="N38" i="29"/>
  <c r="N38" i="30"/>
  <c r="N38" i="33"/>
  <c r="N38" i="38"/>
  <c r="N38" i="32"/>
  <c r="N38" i="36"/>
  <c r="N38" i="37"/>
  <c r="N37" i="38"/>
  <c r="N37" i="32"/>
  <c r="N37" i="31"/>
  <c r="N37" i="33"/>
  <c r="N37" i="37"/>
  <c r="N37" i="30"/>
  <c r="N37" i="39"/>
  <c r="N36" i="34"/>
  <c r="N36" i="30"/>
  <c r="N36" i="36"/>
  <c r="N36" i="39"/>
  <c r="N36" i="29"/>
  <c r="N36" i="38"/>
  <c r="N35" i="29"/>
  <c r="N35" i="34"/>
  <c r="N35" i="38"/>
  <c r="N35" i="37"/>
  <c r="N35" i="32"/>
  <c r="N35" i="39"/>
  <c r="N34" i="29"/>
  <c r="N34" i="30"/>
  <c r="N34" i="6"/>
  <c r="N34" i="32"/>
  <c r="N34" i="38"/>
  <c r="N34" i="34"/>
  <c r="O40" i="34" s="1"/>
  <c r="F14" i="2" s="1"/>
  <c r="N34" i="37"/>
  <c r="N34" i="39"/>
  <c r="N34" i="33"/>
  <c r="N33" i="34"/>
  <c r="N33" i="6"/>
  <c r="N33" i="36"/>
  <c r="N33" i="29"/>
  <c r="N33" i="32"/>
  <c r="N33" i="31"/>
  <c r="N33" i="33"/>
  <c r="N33" i="37"/>
  <c r="N32" i="36"/>
  <c r="N32" i="29"/>
  <c r="N32" i="33"/>
  <c r="N32" i="38"/>
  <c r="N32" i="39"/>
  <c r="N31" i="30"/>
  <c r="N31" i="6"/>
  <c r="N31" i="39"/>
  <c r="N31" i="36"/>
  <c r="N31" i="38"/>
  <c r="N31" i="32"/>
  <c r="N31" i="29"/>
  <c r="N31" i="37"/>
  <c r="N31" i="31"/>
  <c r="N30" i="37"/>
  <c r="N30" i="29"/>
  <c r="N30" i="39"/>
  <c r="N30" i="30"/>
  <c r="N30" i="36"/>
  <c r="N30" i="33"/>
  <c r="N29" i="29"/>
  <c r="N29" i="30"/>
  <c r="N29" i="31"/>
  <c r="N29" i="38"/>
  <c r="N29" i="32"/>
  <c r="N29" i="37"/>
  <c r="N29" i="36"/>
  <c r="P2" i="4"/>
  <c r="N12" i="4"/>
  <c r="N14" i="9"/>
  <c r="N14" i="6"/>
  <c r="N14" i="36"/>
  <c r="O14" i="36" s="1"/>
  <c r="D15" i="2" s="1"/>
  <c r="O14" i="34"/>
  <c r="D14" i="2" s="1"/>
  <c r="N14" i="30"/>
  <c r="N14" i="32"/>
  <c r="O14" i="32" s="1"/>
  <c r="D13" i="2" s="1"/>
  <c r="N12" i="6"/>
  <c r="N3" i="6"/>
  <c r="N14" i="4"/>
  <c r="N13" i="38"/>
  <c r="N14" i="39"/>
  <c r="N14" i="29"/>
  <c r="O14" i="37"/>
  <c r="D9" i="2" s="1"/>
  <c r="O14" i="30"/>
  <c r="D8" i="2" s="1"/>
  <c r="O14" i="33"/>
  <c r="O14" i="38"/>
  <c r="D11" i="2" s="1"/>
  <c r="N13" i="39"/>
  <c r="O14" i="39" s="1"/>
  <c r="D4" i="2" s="1"/>
  <c r="N13" i="29"/>
  <c r="O14" i="29" s="1"/>
  <c r="D6" i="2" s="1"/>
  <c r="N13" i="31"/>
  <c r="O14" i="31" s="1"/>
  <c r="D10" i="2" s="1"/>
  <c r="N7" i="4"/>
  <c r="N6" i="6"/>
  <c r="N49" i="9"/>
  <c r="N32" i="6"/>
  <c r="N53" i="4"/>
  <c r="N49" i="6"/>
  <c r="N47" i="6"/>
  <c r="N60" i="6"/>
  <c r="N38" i="4"/>
  <c r="N46" i="9"/>
  <c r="N31" i="9"/>
  <c r="N47" i="4"/>
  <c r="N56" i="4"/>
  <c r="N56" i="6"/>
  <c r="N40" i="9"/>
  <c r="N43" i="6"/>
  <c r="N37" i="4"/>
  <c r="N38" i="6"/>
  <c r="N13" i="6"/>
  <c r="J9" i="2"/>
  <c r="J3" i="2"/>
  <c r="J11" i="2"/>
  <c r="N63" i="4"/>
  <c r="O63" i="4" s="1"/>
  <c r="J14" i="2" s="1"/>
  <c r="J6" i="2"/>
  <c r="N63" i="9"/>
  <c r="O63" i="9" s="1"/>
  <c r="J4" i="2" s="1"/>
  <c r="J15" i="2"/>
  <c r="J13" i="2"/>
  <c r="J8" i="2"/>
  <c r="N63" i="6"/>
  <c r="O63" i="6" s="1"/>
  <c r="J5" i="2" s="1"/>
  <c r="N60" i="4"/>
  <c r="O60" i="4" s="1"/>
  <c r="I14" i="2" s="1"/>
  <c r="I7" i="2"/>
  <c r="N59" i="6"/>
  <c r="N59" i="9"/>
  <c r="O60" i="9" s="1"/>
  <c r="I4" i="2" s="1"/>
  <c r="I9" i="2"/>
  <c r="I11" i="2"/>
  <c r="H7" i="2"/>
  <c r="N55" i="4"/>
  <c r="N53" i="6"/>
  <c r="O56" i="6" s="1"/>
  <c r="H5" i="2" s="1"/>
  <c r="N53" i="9"/>
  <c r="O56" i="9" s="1"/>
  <c r="H4" i="2" s="1"/>
  <c r="N50" i="4"/>
  <c r="N50" i="6"/>
  <c r="N50" i="9"/>
  <c r="N49" i="4"/>
  <c r="N48" i="6"/>
  <c r="N48" i="9"/>
  <c r="N48" i="4"/>
  <c r="N47" i="9"/>
  <c r="N46" i="6"/>
  <c r="N45" i="9"/>
  <c r="N44" i="6"/>
  <c r="G7" i="2"/>
  <c r="N44" i="9"/>
  <c r="N43" i="9"/>
  <c r="N43" i="4"/>
  <c r="N40" i="4"/>
  <c r="N39" i="9"/>
  <c r="N39" i="4"/>
  <c r="N39" i="6"/>
  <c r="N38" i="9"/>
  <c r="N37" i="9"/>
  <c r="N4" i="4"/>
  <c r="N13" i="9"/>
  <c r="N35" i="6"/>
  <c r="N3" i="9"/>
  <c r="N30" i="4"/>
  <c r="N29" i="4"/>
  <c r="N36" i="9"/>
  <c r="N36" i="6"/>
  <c r="N36" i="4"/>
  <c r="N35" i="9"/>
  <c r="N35" i="4"/>
  <c r="N34" i="4"/>
  <c r="N34" i="9"/>
  <c r="N33" i="4"/>
  <c r="N33" i="9"/>
  <c r="N32" i="4"/>
  <c r="N32" i="9"/>
  <c r="N31" i="4"/>
  <c r="N30" i="6"/>
  <c r="N30" i="9"/>
  <c r="N29" i="6"/>
  <c r="N29" i="9"/>
  <c r="N13" i="4"/>
  <c r="N7" i="9"/>
  <c r="N10" i="6"/>
  <c r="N10" i="9"/>
  <c r="N8" i="6"/>
  <c r="N10" i="4"/>
  <c r="N11" i="4"/>
  <c r="N11" i="9"/>
  <c r="N9" i="6"/>
  <c r="N9" i="9"/>
  <c r="N9" i="4"/>
  <c r="N8" i="4"/>
  <c r="N8" i="9"/>
  <c r="N7" i="6"/>
  <c r="N6" i="9"/>
  <c r="N6" i="4"/>
  <c r="N5" i="4"/>
  <c r="N5" i="9"/>
  <c r="N5" i="6"/>
  <c r="N4" i="6"/>
  <c r="N3" i="4"/>
  <c r="J10" i="2"/>
  <c r="O40" i="32" l="1"/>
  <c r="O40" i="36"/>
  <c r="O40" i="33"/>
  <c r="F12" i="2" s="1"/>
  <c r="O40" i="38"/>
  <c r="O40" i="39"/>
  <c r="O40" i="31"/>
  <c r="F9" i="2"/>
  <c r="O40" i="29"/>
  <c r="O40" i="30"/>
  <c r="O27" i="36"/>
  <c r="E15" i="2" s="1"/>
  <c r="C15" i="2" s="1"/>
  <c r="O27" i="32"/>
  <c r="E13" i="2" s="1"/>
  <c r="C13" i="2" s="1"/>
  <c r="O27" i="30"/>
  <c r="E8" i="2" s="1"/>
  <c r="C8" i="2" s="1"/>
  <c r="O60" i="6"/>
  <c r="I5" i="2" s="1"/>
  <c r="O27" i="39"/>
  <c r="E4" i="2" s="1"/>
  <c r="C4" i="2" s="1"/>
  <c r="O27" i="29"/>
  <c r="E6" i="2" s="1"/>
  <c r="C6" i="2" s="1"/>
  <c r="E11" i="2"/>
  <c r="C11" i="2" s="1"/>
  <c r="O27" i="33"/>
  <c r="E12" i="2" s="1"/>
  <c r="O27" i="31"/>
  <c r="E10" i="2" s="1"/>
  <c r="C10" i="2" s="1"/>
  <c r="O27" i="34"/>
  <c r="E14" i="2" s="1"/>
  <c r="C14" i="2" s="1"/>
  <c r="O27" i="37"/>
  <c r="E9" i="2" s="1"/>
  <c r="H13" i="2"/>
  <c r="I15" i="2"/>
  <c r="I13" i="2"/>
  <c r="G8" i="2"/>
  <c r="O56" i="4"/>
  <c r="H14" i="2" s="1"/>
  <c r="I8" i="2"/>
  <c r="I6" i="2"/>
  <c r="I3" i="2"/>
  <c r="G9" i="2"/>
  <c r="G6" i="2"/>
  <c r="H3" i="2"/>
  <c r="H6" i="2"/>
  <c r="H9" i="2"/>
  <c r="H15" i="2"/>
  <c r="H11" i="2"/>
  <c r="H8" i="2"/>
  <c r="O50" i="4"/>
  <c r="G14" i="2" s="1"/>
  <c r="G13" i="2"/>
  <c r="O50" i="6"/>
  <c r="G5" i="2" s="1"/>
  <c r="G11" i="2"/>
  <c r="G3" i="2"/>
  <c r="G15" i="2"/>
  <c r="O50" i="9"/>
  <c r="G4" i="2" s="1"/>
  <c r="O40" i="4"/>
  <c r="O40" i="9"/>
  <c r="O40" i="6"/>
  <c r="O27" i="4"/>
  <c r="E3" i="2" s="1"/>
  <c r="O27" i="9"/>
  <c r="E7" i="2" s="1"/>
  <c r="O27" i="6"/>
  <c r="E5" i="2" s="1"/>
  <c r="O14" i="4"/>
  <c r="D3" i="2" s="1"/>
  <c r="O14" i="6"/>
  <c r="D5" i="2" s="1"/>
  <c r="O14" i="9"/>
  <c r="D7" i="2" s="1"/>
  <c r="C9" i="2" l="1"/>
  <c r="C7" i="2"/>
  <c r="C5" i="2"/>
  <c r="C12" i="2"/>
  <c r="C3" i="2"/>
  <c r="G10" i="2"/>
  <c r="I10" i="2"/>
  <c r="H10" i="2"/>
</calcChain>
</file>

<file path=xl/sharedStrings.xml><?xml version="1.0" encoding="utf-8"?>
<sst xmlns="http://schemas.openxmlformats.org/spreadsheetml/2006/main" count="3122" uniqueCount="155">
  <si>
    <t>Matchs de Poule</t>
  </si>
  <si>
    <t>VND</t>
  </si>
  <si>
    <t>Ecart</t>
  </si>
  <si>
    <t>Huitièmes de Finale</t>
  </si>
  <si>
    <t>Quarts de Finale</t>
  </si>
  <si>
    <t>Demi-Finales</t>
  </si>
  <si>
    <t>Total</t>
  </si>
  <si>
    <t>tour1</t>
  </si>
  <si>
    <t>tour2</t>
  </si>
  <si>
    <t>tour3</t>
  </si>
  <si>
    <t>8èmes</t>
  </si>
  <si>
    <t>Quarts</t>
  </si>
  <si>
    <t>Demis</t>
  </si>
  <si>
    <t>Finale</t>
  </si>
  <si>
    <t>Prono VND</t>
  </si>
  <si>
    <t>Points VND</t>
  </si>
  <si>
    <t>Prono Ecart</t>
  </si>
  <si>
    <t>Points Ecart</t>
  </si>
  <si>
    <t>Points Score</t>
  </si>
  <si>
    <t>VF</t>
  </si>
  <si>
    <t>France</t>
  </si>
  <si>
    <t>Suède</t>
  </si>
  <si>
    <t>Allemagne</t>
  </si>
  <si>
    <t>Angleterre</t>
  </si>
  <si>
    <t>Espagne</t>
  </si>
  <si>
    <t>Italie</t>
  </si>
  <si>
    <t>Pays-Bas</t>
  </si>
  <si>
    <t>A</t>
  </si>
  <si>
    <t>Turquie</t>
  </si>
  <si>
    <t>Pays de Galles</t>
  </si>
  <si>
    <t>Suisse</t>
  </si>
  <si>
    <t>B</t>
  </si>
  <si>
    <t>Danemark</t>
  </si>
  <si>
    <t>Finlande</t>
  </si>
  <si>
    <t>Belgique</t>
  </si>
  <si>
    <t>Russie</t>
  </si>
  <si>
    <t>D</t>
  </si>
  <si>
    <t>Croatie</t>
  </si>
  <si>
    <t>C</t>
  </si>
  <si>
    <t>Autriche</t>
  </si>
  <si>
    <t>Macédoine du Nord</t>
  </si>
  <si>
    <t>Ukraine</t>
  </si>
  <si>
    <t>Écosse</t>
  </si>
  <si>
    <t>République Tchèque</t>
  </si>
  <si>
    <t>E</t>
  </si>
  <si>
    <t>Pologne</t>
  </si>
  <si>
    <t>Slovaquie</t>
  </si>
  <si>
    <t>F</t>
  </si>
  <si>
    <t>Hongrie</t>
  </si>
  <si>
    <t>Groupe A Runner Up</t>
  </si>
  <si>
    <t>Groupe B Runner Up</t>
  </si>
  <si>
    <t>Vainqueur du groupe A</t>
  </si>
  <si>
    <t>Groupe C Runner Up</t>
  </si>
  <si>
    <t>Groupe C Vainqueur</t>
  </si>
  <si>
    <t>Groupe D/E/F Troisième place</t>
  </si>
  <si>
    <t>Vainqueur du groupe B</t>
  </si>
  <si>
    <t>Groupe A/D/E/F Troisième place</t>
  </si>
  <si>
    <t>Groupe D Runner Up</t>
  </si>
  <si>
    <t>Groupe E Runner Up</t>
  </si>
  <si>
    <t>Groupe F Vainqueur</t>
  </si>
  <si>
    <t>Groupe A/B/C Troisième place</t>
  </si>
  <si>
    <t>Groupe D Vainqueur</t>
  </si>
  <si>
    <t>Groupe F Runner Up</t>
  </si>
  <si>
    <t>Vainqueur Groupe E</t>
  </si>
  <si>
    <t>Groupe A/B/C/D Troisième place</t>
  </si>
  <si>
    <t>Quarts de finale</t>
  </si>
  <si>
    <t>Vainqueur match 42</t>
  </si>
  <si>
    <t>Vainqueur match 41</t>
  </si>
  <si>
    <t>Vainqueur match 40</t>
  </si>
  <si>
    <t>Vainqueur match 38</t>
  </si>
  <si>
    <t>Vainqueur match 39</t>
  </si>
  <si>
    <t>Vainqueur match 37</t>
  </si>
  <si>
    <t>Vainqueur match 44</t>
  </si>
  <si>
    <t>Vainqueur match 43</t>
  </si>
  <si>
    <t>Demi-finales</t>
  </si>
  <si>
    <t>Vainqueur match 45</t>
  </si>
  <si>
    <t>Vainqueur match 46</t>
  </si>
  <si>
    <t>Vainqueur match 47</t>
  </si>
  <si>
    <t>Vainqueur match 48</t>
  </si>
  <si>
    <t>Final</t>
  </si>
  <si>
    <t>2eme envoi: 16 juin 15h</t>
  </si>
  <si>
    <t>3eme envoi: 20 juin 18h</t>
  </si>
  <si>
    <t>5eme envoi: 2 juillet 18h</t>
  </si>
  <si>
    <t>6eme envoi: 6 juillet 21h</t>
  </si>
  <si>
    <t>7eme envoi: 11 juillet 21h</t>
  </si>
  <si>
    <t>Portugal</t>
  </si>
  <si>
    <t>Cycde 16</t>
  </si>
  <si>
    <t>4eme envoi: 26 juin 18h</t>
  </si>
  <si>
    <t>Christophe</t>
  </si>
  <si>
    <t>Elliot</t>
  </si>
  <si>
    <t>Eric</t>
  </si>
  <si>
    <t>Frédéric</t>
  </si>
  <si>
    <t>Mathieu</t>
  </si>
  <si>
    <t>Pierre</t>
  </si>
  <si>
    <t>FM</t>
  </si>
  <si>
    <t>VF:</t>
  </si>
  <si>
    <t>FM:</t>
  </si>
  <si>
    <t>Ecosse</t>
  </si>
  <si>
    <t>Albanie</t>
  </si>
  <si>
    <t>Slovénie</t>
  </si>
  <si>
    <t>Serbie</t>
  </si>
  <si>
    <t>Roumanie</t>
  </si>
  <si>
    <t>Tchéquie</t>
  </si>
  <si>
    <t>Géorgie</t>
  </si>
  <si>
    <t>1ère journée: 14 juin 21h</t>
  </si>
  <si>
    <t>2eme journée: 19 juin 15h</t>
  </si>
  <si>
    <t>3eme journée: 23 juin 21h</t>
  </si>
  <si>
    <t>29 juin 18h</t>
  </si>
  <si>
    <t>5 juillet 18h</t>
  </si>
  <si>
    <t>9 juillet 21h</t>
  </si>
  <si>
    <t>14 juillet 21h</t>
  </si>
  <si>
    <t>Vainqueur match 49</t>
  </si>
  <si>
    <t>Vainqueur match 50</t>
  </si>
  <si>
    <t>n° match</t>
  </si>
  <si>
    <t>groupe</t>
  </si>
  <si>
    <t>jour</t>
  </si>
  <si>
    <t>heure</t>
  </si>
  <si>
    <t>Pays A</t>
  </si>
  <si>
    <t>Pays B</t>
  </si>
  <si>
    <t>Pays C</t>
  </si>
  <si>
    <t>Pays D</t>
  </si>
  <si>
    <t>Rappel des règles :</t>
  </si>
  <si>
    <t>Bon résultat = +3 pts</t>
  </si>
  <si>
    <t>Bon écart de buts = +1 pt</t>
  </si>
  <si>
    <t>Le poids des pronostics augmente au fur et à mesure du tournoi</t>
  </si>
  <si>
    <t>Phase de poules</t>
  </si>
  <si>
    <t>Coefficient</t>
  </si>
  <si>
    <t>Phase</t>
  </si>
  <si>
    <t>8e de finale</t>
  </si>
  <si>
    <t>Demi</t>
  </si>
  <si>
    <t>Exemple</t>
  </si>
  <si>
    <r>
      <t xml:space="preserve"> Chaque participant fournit ses pronostics pour tous les matchs joués (</t>
    </r>
    <r>
      <rPr>
        <b/>
        <sz val="10"/>
        <color rgb="FF000000"/>
        <rFont val="Arial"/>
        <family val="2"/>
      </rPr>
      <t>indiquer le score</t>
    </r>
    <r>
      <rPr>
        <sz val="10"/>
        <rFont val="Arial"/>
        <family val="2"/>
      </rPr>
      <t>)</t>
    </r>
  </si>
  <si>
    <t>Score exact = +1 pt</t>
  </si>
  <si>
    <r>
      <t xml:space="preserve">Un coefficient bonus x2 est appliqué aux matchs </t>
    </r>
    <r>
      <rPr>
        <b/>
        <i/>
        <u/>
        <sz val="10"/>
        <color rgb="FF000000"/>
        <rFont val="Arial"/>
        <family val="2"/>
      </rPr>
      <t>de poules</t>
    </r>
    <r>
      <rPr>
        <b/>
        <i/>
        <sz val="10"/>
        <color rgb="FF000000"/>
        <rFont val="Arial"/>
        <family val="2"/>
      </rPr>
      <t xml:space="preserve"> de la France</t>
    </r>
  </si>
  <si>
    <t>Deux questions bonus:</t>
  </si>
  <si>
    <t>20 pts</t>
  </si>
  <si>
    <t>Meilleur buteur</t>
  </si>
  <si>
    <t>15 pts</t>
  </si>
  <si>
    <t>Meilleur joueur (i.e. celui qui sera nommé par l'UEFA à la fin du tournoi)</t>
  </si>
  <si>
    <t>Les pronostics doivent être envoyés avant les dates indiquées dans les lignes oranges</t>
  </si>
  <si>
    <t>Deadlines pour envoi</t>
  </si>
  <si>
    <t xml:space="preserve">deadline pour envoi </t>
  </si>
  <si>
    <t>contact à qui envoyer les pronostics</t>
  </si>
  <si>
    <r>
      <t>Score (</t>
    </r>
    <r>
      <rPr>
        <b/>
        <i/>
        <sz val="10"/>
        <color rgb="FF000000"/>
        <rFont val="Arial"/>
        <family val="2"/>
      </rPr>
      <t>remplir ces cases)</t>
    </r>
  </si>
  <si>
    <t>Groupe (poules)</t>
  </si>
  <si>
    <t>benoit.williatte@sciencespo.fr</t>
  </si>
  <si>
    <t xml:space="preserve">ombeline.julliendepommerol@sciencespo.fr </t>
  </si>
  <si>
    <t>Anissa</t>
  </si>
  <si>
    <t>Lucia</t>
  </si>
  <si>
    <t>Ombeline</t>
  </si>
  <si>
    <t>Sabine</t>
  </si>
  <si>
    <t>Benoit</t>
  </si>
  <si>
    <t>Mean</t>
  </si>
  <si>
    <t>Paul M</t>
  </si>
  <si>
    <t>Paul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</si>
</sst>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h:mm;@"/>
    <numFmt numFmtId="165" formatCode="hh&quot;:&quot;mm;@"/>
    <numFmt numFmtId="166" formatCode="[$-F400]h:mm:ss\ AM/PM"/>
    <numFmt numFmtId="167" formatCode="0.0"/>
  </numFmts>
  <fonts count="36" x14ac:knownFonts="1">
    <font>
      <sz val="10"/>
      <name val="Arial"/>
      <family val="2"/>
    </font>
    <font>
      <sz val="11"/>
      <color indexed="8"/>
      <name val="Calibri"/>
      <family val="2"/>
      <charset val="1"/>
    </font>
    <font>
      <sz val="10"/>
      <color indexed="8"/>
      <name val="Calibri"/>
      <family val="2"/>
      <charset val="1"/>
    </font>
    <font>
      <sz val="10"/>
      <name val="Calibri"/>
      <family val="2"/>
      <charset val="1"/>
    </font>
    <font>
      <sz val="1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charset val="1"/>
    </font>
    <font>
      <b/>
      <sz val="11"/>
      <color indexed="8"/>
      <name val="Calibri"/>
      <family val="2"/>
      <charset val="1"/>
    </font>
    <font>
      <sz val="1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b/>
      <i/>
      <sz val="10"/>
      <color rgb="FF000000"/>
      <name val="Arial"/>
      <family val="2"/>
    </font>
    <font>
      <b/>
      <i/>
      <u/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rgb="FF000000"/>
      <name val="Aptos Narrow"/>
      <family val="2"/>
    </font>
    <font>
      <sz val="11"/>
      <color rgb="FFFF0000"/>
      <name val="Aptos Narrow"/>
      <family val="2"/>
    </font>
    <font>
      <b/>
      <i/>
      <sz val="11"/>
      <color rgb="FF000000"/>
      <name val="Aptos Narrow"/>
      <family val="2"/>
    </font>
    <font>
      <u/>
      <sz val="10"/>
      <color theme="10"/>
      <name val="Arial"/>
      <family val="2"/>
    </font>
    <font>
      <i/>
      <sz val="10"/>
      <color rgb="FF000000"/>
      <name val="Arial"/>
      <family val="2"/>
    </font>
    <font>
      <i/>
      <sz val="11"/>
      <color rgb="FF000000"/>
      <name val="Aptos Narrow"/>
      <family val="2"/>
    </font>
    <font>
      <sz val="11"/>
      <color rgb="FFFFFFFF"/>
      <name val="Aptos Narrow"/>
      <family val="2"/>
    </font>
    <font>
      <i/>
      <sz val="10"/>
      <color rgb="FF808080"/>
      <name val="Arial"/>
      <family val="2"/>
    </font>
    <font>
      <b/>
      <sz val="10"/>
      <color rgb="FF0000FF"/>
      <name val="Arial"/>
      <family val="2"/>
    </font>
    <font>
      <i/>
      <sz val="10"/>
      <color rgb="FF0000FF"/>
      <name val="Arial"/>
      <family val="2"/>
    </font>
    <font>
      <u/>
      <sz val="10"/>
      <color rgb="FF467886"/>
      <name val="Arial"/>
      <family val="2"/>
    </font>
    <font>
      <sz val="11"/>
      <color rgb="FF000000"/>
      <name val="Aptos Narrow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5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22"/>
      </patternFill>
    </fill>
    <fill>
      <patternFill patternType="solid">
        <fgColor rgb="FF00B0F0"/>
        <bgColor rgb="FF00B0F0"/>
      </patternFill>
    </fill>
    <fill>
      <patternFill patternType="solid">
        <fgColor rgb="FFBFBFBF"/>
        <bgColor rgb="FFBFBFBF"/>
      </patternFill>
    </fill>
    <fill>
      <patternFill patternType="solid">
        <fgColor rgb="FFFFC000"/>
        <bgColor rgb="FFFFC000"/>
      </patternFill>
    </fill>
  </fills>
  <borders count="2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8" tint="-0.499984740745262"/>
      </left>
      <right/>
      <top style="thin">
        <color theme="8" tint="-0.499984740745262"/>
      </top>
      <bottom/>
      <diagonal/>
    </border>
    <border>
      <left/>
      <right/>
      <top style="thin">
        <color theme="8" tint="-0.499984740745262"/>
      </top>
      <bottom/>
      <diagonal/>
    </border>
    <border>
      <left style="thin">
        <color theme="8" tint="-0.499984740745262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51154A"/>
      </left>
      <right/>
      <top/>
      <bottom/>
      <diagonal/>
    </border>
    <border>
      <left style="thin">
        <color rgb="FF51154A"/>
      </left>
      <right/>
      <top style="thin">
        <color rgb="FF51154A"/>
      </top>
      <bottom/>
      <diagonal/>
    </border>
    <border>
      <left/>
      <right/>
      <top style="thin">
        <color rgb="FF51154A"/>
      </top>
      <bottom/>
      <diagonal/>
    </border>
  </borders>
  <cellStyleXfs count="37">
    <xf numFmtId="0" fontId="0" fillId="0" borderId="0"/>
    <xf numFmtId="0" fontId="1" fillId="0" borderId="0"/>
    <xf numFmtId="0" fontId="4" fillId="0" borderId="0"/>
    <xf numFmtId="0" fontId="16" fillId="0" borderId="0"/>
    <xf numFmtId="0" fontId="16" fillId="0" borderId="0"/>
    <xf numFmtId="0" fontId="21" fillId="0" borderId="0" applyNumberFormat="0" applyBorder="0" applyProtection="0"/>
    <xf numFmtId="0" fontId="27" fillId="0" borderId="0" applyNumberFormat="0" applyFill="0" applyBorder="0" applyAlignment="0" applyProtection="0"/>
    <xf numFmtId="0" fontId="16" fillId="0" borderId="0"/>
    <xf numFmtId="0" fontId="31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</cellStyleXfs>
  <cellXfs count="118">
    <xf numFmtId="0" fontId="0" fillId="0" borderId="0" xfId="0"/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1" fillId="0" borderId="0" xfId="1" applyAlignment="1">
      <alignment vertical="center"/>
    </xf>
    <xf numFmtId="0" fontId="3" fillId="5" borderId="0" xfId="1" applyFont="1" applyFill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5" borderId="6" xfId="1" applyFont="1" applyFill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6" fillId="0" borderId="0" xfId="0" applyFont="1" applyAlignment="1" applyProtection="1">
      <alignment horizontal="center" vertical="center"/>
      <protection hidden="1"/>
    </xf>
    <xf numFmtId="16" fontId="6" fillId="0" borderId="0" xfId="0" applyNumberFormat="1" applyFont="1" applyAlignment="1" applyProtection="1">
      <alignment horizontal="center" vertical="center" wrapText="1" shrinkToFit="1"/>
      <protection hidden="1"/>
    </xf>
    <xf numFmtId="164" fontId="6" fillId="0" borderId="0" xfId="0" applyNumberFormat="1" applyFont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 vertical="center" wrapText="1"/>
      <protection hidden="1"/>
    </xf>
    <xf numFmtId="0" fontId="5" fillId="0" borderId="0" xfId="0" applyFont="1" applyAlignment="1" applyProtection="1">
      <alignment horizontal="center" vertical="center"/>
      <protection hidden="1"/>
    </xf>
    <xf numFmtId="0" fontId="6" fillId="3" borderId="0" xfId="0" applyFont="1" applyFill="1" applyAlignment="1" applyProtection="1">
      <alignment horizontal="center" vertical="center"/>
      <protection hidden="1"/>
    </xf>
    <xf numFmtId="0" fontId="1" fillId="0" borderId="13" xfId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hidden="1"/>
    </xf>
    <xf numFmtId="164" fontId="9" fillId="0" borderId="0" xfId="0" applyNumberFormat="1" applyFont="1" applyAlignment="1" applyProtection="1">
      <alignment horizontal="center" vertical="center"/>
      <protection hidden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12" xfId="0" applyFont="1" applyBorder="1" applyAlignment="1" applyProtection="1">
      <alignment horizontal="center" vertical="center"/>
      <protection hidden="1"/>
    </xf>
    <xf numFmtId="16" fontId="9" fillId="0" borderId="0" xfId="0" applyNumberFormat="1" applyFont="1" applyAlignment="1" applyProtection="1">
      <alignment horizontal="center" vertical="center" wrapText="1" shrinkToFit="1"/>
      <protection hidden="1"/>
    </xf>
    <xf numFmtId="0" fontId="9" fillId="3" borderId="0" xfId="0" applyFont="1" applyFill="1" applyAlignment="1" applyProtection="1">
      <alignment horizontal="center" vertical="center"/>
      <protection hidden="1"/>
    </xf>
    <xf numFmtId="0" fontId="9" fillId="0" borderId="6" xfId="0" applyFont="1" applyBorder="1" applyAlignment="1">
      <alignment horizontal="center" vertical="center"/>
    </xf>
    <xf numFmtId="0" fontId="11" fillId="0" borderId="0" xfId="0" applyFont="1" applyAlignment="1" applyProtection="1">
      <alignment horizontal="center" vertical="center" wrapText="1"/>
      <protection hidden="1"/>
    </xf>
    <xf numFmtId="0" fontId="9" fillId="0" borderId="10" xfId="0" applyFont="1" applyBorder="1" applyAlignment="1" applyProtection="1">
      <alignment horizontal="center" vertical="center"/>
      <protection hidden="1"/>
    </xf>
    <xf numFmtId="0" fontId="11" fillId="0" borderId="11" xfId="0" applyFont="1" applyBorder="1" applyAlignment="1" applyProtection="1">
      <alignment horizontal="center" vertical="center" wrapText="1"/>
      <protection hidden="1"/>
    </xf>
    <xf numFmtId="16" fontId="9" fillId="0" borderId="11" xfId="0" applyNumberFormat="1" applyFont="1" applyBorder="1" applyAlignment="1" applyProtection="1">
      <alignment horizontal="center" vertical="center" wrapText="1" shrinkToFit="1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13" fillId="0" borderId="0" xfId="1" applyFont="1" applyAlignment="1">
      <alignment horizontal="center" vertical="center"/>
    </xf>
    <xf numFmtId="0" fontId="14" fillId="0" borderId="0" xfId="1" applyFont="1"/>
    <xf numFmtId="0" fontId="12" fillId="0" borderId="0" xfId="1" applyFont="1" applyAlignment="1">
      <alignment horizontal="center" vertical="center"/>
    </xf>
    <xf numFmtId="0" fontId="15" fillId="0" borderId="0" xfId="1" applyFont="1" applyAlignment="1">
      <alignment horizont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4" fillId="0" borderId="0" xfId="1" applyFont="1" applyAlignment="1">
      <alignment vertical="center"/>
    </xf>
    <xf numFmtId="0" fontId="3" fillId="2" borderId="0" xfId="1" applyFont="1" applyFill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2" fillId="5" borderId="14" xfId="1" applyFont="1" applyFill="1" applyBorder="1" applyAlignment="1">
      <alignment horizontal="center" vertical="center"/>
    </xf>
    <xf numFmtId="0" fontId="2" fillId="5" borderId="15" xfId="1" applyFont="1" applyFill="1" applyBorder="1" applyAlignment="1">
      <alignment horizontal="center" vertical="center"/>
    </xf>
    <xf numFmtId="0" fontId="2" fillId="5" borderId="16" xfId="1" applyFont="1" applyFill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3" fillId="0" borderId="17" xfId="1" applyFont="1" applyBorder="1" applyAlignment="1">
      <alignment horizontal="center" vertical="center"/>
    </xf>
    <xf numFmtId="0" fontId="3" fillId="5" borderId="13" xfId="1" applyFont="1" applyFill="1" applyBorder="1" applyAlignment="1">
      <alignment horizontal="center" vertical="center"/>
    </xf>
    <xf numFmtId="0" fontId="3" fillId="0" borderId="13" xfId="1" applyFont="1" applyBorder="1" applyAlignment="1">
      <alignment horizontal="center" vertical="center"/>
    </xf>
    <xf numFmtId="0" fontId="3" fillId="2" borderId="13" xfId="1" applyFont="1" applyFill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0" fontId="2" fillId="5" borderId="17" xfId="1" applyFont="1" applyFill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164" fontId="9" fillId="0" borderId="0" xfId="0" applyNumberFormat="1" applyFont="1" applyAlignment="1" applyProtection="1">
      <alignment horizontal="center" vertical="center" wrapText="1" shrinkToFit="1"/>
      <protection hidden="1"/>
    </xf>
    <xf numFmtId="0" fontId="16" fillId="0" borderId="0" xfId="4"/>
    <xf numFmtId="0" fontId="18" fillId="0" borderId="0" xfId="4" applyFont="1"/>
    <xf numFmtId="0" fontId="17" fillId="0" borderId="0" xfId="4" applyFont="1"/>
    <xf numFmtId="0" fontId="21" fillId="0" borderId="20" xfId="5" applyBorder="1" applyAlignment="1" applyProtection="1">
      <alignment horizontal="center" vertical="center"/>
    </xf>
    <xf numFmtId="0" fontId="21" fillId="0" borderId="0" xfId="5" applyAlignment="1" applyProtection="1">
      <alignment horizontal="center" vertical="center"/>
    </xf>
    <xf numFmtId="0" fontId="24" fillId="0" borderId="0" xfId="4" applyFont="1" applyAlignment="1" applyProtection="1">
      <alignment horizontal="center" vertical="center"/>
      <protection hidden="1"/>
    </xf>
    <xf numFmtId="16" fontId="24" fillId="0" borderId="0" xfId="4" applyNumberFormat="1" applyFont="1" applyAlignment="1" applyProtection="1">
      <alignment horizontal="center" vertical="center" wrapText="1" shrinkToFit="1"/>
      <protection hidden="1"/>
    </xf>
    <xf numFmtId="165" fontId="24" fillId="0" borderId="0" xfId="4" applyNumberFormat="1" applyFont="1" applyAlignment="1" applyProtection="1">
      <alignment horizontal="center" vertical="center"/>
      <protection hidden="1"/>
    </xf>
    <xf numFmtId="0" fontId="25" fillId="0" borderId="0" xfId="4" applyFont="1" applyAlignment="1" applyProtection="1">
      <alignment horizontal="center" vertical="center"/>
      <protection hidden="1"/>
    </xf>
    <xf numFmtId="0" fontId="24" fillId="0" borderId="0" xfId="4" applyFont="1" applyAlignment="1">
      <alignment horizontal="center" vertical="center"/>
    </xf>
    <xf numFmtId="0" fontId="26" fillId="0" borderId="0" xfId="4" applyFont="1" applyAlignment="1">
      <alignment horizontal="center" vertical="center"/>
    </xf>
    <xf numFmtId="0" fontId="16" fillId="0" borderId="0" xfId="7"/>
    <xf numFmtId="0" fontId="28" fillId="0" borderId="0" xfId="7" applyFont="1"/>
    <xf numFmtId="0" fontId="23" fillId="0" borderId="0" xfId="5" applyFont="1" applyBorder="1" applyAlignment="1" applyProtection="1">
      <alignment horizontal="center" vertical="center"/>
    </xf>
    <xf numFmtId="16" fontId="29" fillId="0" borderId="0" xfId="7" applyNumberFormat="1" applyFont="1" applyAlignment="1" applyProtection="1">
      <alignment horizontal="center" vertical="center" wrapText="1" shrinkToFit="1"/>
      <protection hidden="1"/>
    </xf>
    <xf numFmtId="166" fontId="23" fillId="0" borderId="0" xfId="5" applyNumberFormat="1" applyFont="1" applyBorder="1" applyAlignment="1" applyProtection="1">
      <alignment horizontal="center" vertical="center"/>
    </xf>
    <xf numFmtId="0" fontId="22" fillId="0" borderId="0" xfId="5" applyFont="1" applyAlignment="1" applyProtection="1">
      <alignment vertical="center"/>
    </xf>
    <xf numFmtId="0" fontId="27" fillId="0" borderId="0" xfId="6" applyFill="1" applyAlignment="1" applyProtection="1">
      <alignment horizontal="left" vertical="center"/>
    </xf>
    <xf numFmtId="0" fontId="24" fillId="0" borderId="0" xfId="7" applyFont="1" applyAlignment="1" applyProtection="1">
      <alignment horizontal="center" vertical="center"/>
      <protection hidden="1"/>
    </xf>
    <xf numFmtId="16" fontId="24" fillId="0" borderId="0" xfId="7" applyNumberFormat="1" applyFont="1" applyAlignment="1" applyProtection="1">
      <alignment horizontal="center" vertical="center" wrapText="1" shrinkToFit="1"/>
      <protection hidden="1"/>
    </xf>
    <xf numFmtId="165" fontId="24" fillId="0" borderId="0" xfId="7" applyNumberFormat="1" applyFont="1" applyAlignment="1" applyProtection="1">
      <alignment horizontal="center" vertical="center"/>
      <protection hidden="1"/>
    </xf>
    <xf numFmtId="0" fontId="24" fillId="0" borderId="0" xfId="7" applyFont="1" applyAlignment="1">
      <alignment horizontal="center" vertical="center"/>
    </xf>
    <xf numFmtId="0" fontId="24" fillId="0" borderId="22" xfId="7" applyFont="1" applyBorder="1" applyAlignment="1" applyProtection="1">
      <alignment horizontal="center" vertical="center"/>
      <protection hidden="1"/>
    </xf>
    <xf numFmtId="0" fontId="24" fillId="7" borderId="0" xfId="7" applyFont="1" applyFill="1" applyAlignment="1" applyProtection="1">
      <alignment horizontal="center" vertical="center"/>
      <protection hidden="1"/>
    </xf>
    <xf numFmtId="0" fontId="21" fillId="0" borderId="0" xfId="5" applyAlignment="1" applyProtection="1">
      <alignment horizontal="left" vertical="center"/>
    </xf>
    <xf numFmtId="165" fontId="24" fillId="0" borderId="0" xfId="7" applyNumberFormat="1" applyFont="1" applyAlignment="1" applyProtection="1">
      <alignment horizontal="center" vertical="center" wrapText="1" shrinkToFit="1"/>
      <protection hidden="1"/>
    </xf>
    <xf numFmtId="0" fontId="30" fillId="0" borderId="0" xfId="7" applyFont="1" applyAlignment="1" applyProtection="1">
      <alignment horizontal="center" vertical="center" wrapText="1"/>
      <protection hidden="1"/>
    </xf>
    <xf numFmtId="0" fontId="21" fillId="0" borderId="0" xfId="5" applyAlignment="1" applyProtection="1">
      <alignment vertical="center"/>
    </xf>
    <xf numFmtId="0" fontId="24" fillId="0" borderId="23" xfId="7" applyFont="1" applyBorder="1" applyAlignment="1" applyProtection="1">
      <alignment horizontal="center" vertical="center"/>
      <protection hidden="1"/>
    </xf>
    <xf numFmtId="0" fontId="30" fillId="0" borderId="24" xfId="7" applyFont="1" applyBorder="1" applyAlignment="1" applyProtection="1">
      <alignment horizontal="center" vertical="center" wrapText="1"/>
      <protection hidden="1"/>
    </xf>
    <xf numFmtId="16" fontId="24" fillId="0" borderId="24" xfId="7" applyNumberFormat="1" applyFont="1" applyBorder="1" applyAlignment="1" applyProtection="1">
      <alignment horizontal="center" vertical="center" wrapText="1" shrinkToFit="1"/>
      <protection hidden="1"/>
    </xf>
    <xf numFmtId="0" fontId="30" fillId="0" borderId="0" xfId="7" applyFont="1" applyAlignment="1" applyProtection="1">
      <alignment horizontal="center" vertical="center"/>
      <protection hidden="1"/>
    </xf>
    <xf numFmtId="0" fontId="21" fillId="0" borderId="0" xfId="5" applyAlignment="1">
      <alignment horizontal="center" vertical="center"/>
    </xf>
    <xf numFmtId="0" fontId="24" fillId="0" borderId="0" xfId="3" applyFont="1" applyAlignment="1" applyProtection="1">
      <alignment horizontal="center" vertical="center"/>
      <protection hidden="1"/>
    </xf>
    <xf numFmtId="16" fontId="24" fillId="0" borderId="0" xfId="3" applyNumberFormat="1" applyFont="1" applyAlignment="1" applyProtection="1">
      <alignment horizontal="center" vertical="center" wrapText="1" shrinkToFit="1"/>
      <protection hidden="1"/>
    </xf>
    <xf numFmtId="165" fontId="24" fillId="0" borderId="0" xfId="3" applyNumberFormat="1" applyFont="1" applyAlignment="1" applyProtection="1">
      <alignment horizontal="center" vertical="center"/>
      <protection hidden="1"/>
    </xf>
    <xf numFmtId="0" fontId="24" fillId="0" borderId="22" xfId="3" applyFont="1" applyBorder="1" applyAlignment="1" applyProtection="1">
      <alignment horizontal="center" vertical="center"/>
      <protection hidden="1"/>
    </xf>
    <xf numFmtId="0" fontId="24" fillId="7" borderId="0" xfId="3" applyFont="1" applyFill="1" applyAlignment="1" applyProtection="1">
      <alignment horizontal="center" vertical="center"/>
      <protection hidden="1"/>
    </xf>
    <xf numFmtId="0" fontId="24" fillId="0" borderId="0" xfId="0" applyFont="1" applyAlignment="1" applyProtection="1">
      <alignment horizontal="center" vertical="center"/>
      <protection hidden="1"/>
    </xf>
    <xf numFmtId="0" fontId="24" fillId="0" borderId="0" xfId="3" applyFont="1" applyAlignment="1" applyProtection="1">
      <alignment horizontal="center" vertical="top"/>
      <protection hidden="1"/>
    </xf>
    <xf numFmtId="0" fontId="35" fillId="0" borderId="0" xfId="3" applyFont="1" applyAlignment="1" applyProtection="1">
      <alignment horizontal="center" vertical="center"/>
      <protection hidden="1"/>
    </xf>
    <xf numFmtId="0" fontId="35" fillId="7" borderId="0" xfId="3" applyFont="1" applyFill="1" applyAlignment="1" applyProtection="1">
      <alignment horizontal="center" vertical="center"/>
      <protection hidden="1"/>
    </xf>
    <xf numFmtId="167" fontId="9" fillId="0" borderId="0" xfId="0" applyNumberFormat="1" applyFont="1" applyAlignment="1">
      <alignment horizontal="center" vertical="center"/>
    </xf>
    <xf numFmtId="0" fontId="24" fillId="7" borderId="0" xfId="0" applyFont="1" applyFill="1" applyAlignment="1" applyProtection="1">
      <alignment horizontal="center" vertical="center"/>
      <protection hidden="1"/>
    </xf>
    <xf numFmtId="0" fontId="16" fillId="0" borderId="0" xfId="4" applyAlignment="1">
      <alignment horizontal="center"/>
    </xf>
    <xf numFmtId="0" fontId="19" fillId="7" borderId="0" xfId="4" applyFont="1" applyFill="1" applyAlignment="1">
      <alignment horizontal="center"/>
    </xf>
    <xf numFmtId="0" fontId="22" fillId="8" borderId="19" xfId="5" applyFont="1" applyFill="1" applyBorder="1" applyAlignment="1" applyProtection="1">
      <alignment horizontal="center" vertical="center"/>
    </xf>
    <xf numFmtId="0" fontId="23" fillId="9" borderId="20" xfId="5" applyFont="1" applyFill="1" applyBorder="1" applyAlignment="1" applyProtection="1">
      <alignment horizontal="center" vertical="center"/>
    </xf>
    <xf numFmtId="0" fontId="22" fillId="9" borderId="0" xfId="5" applyFont="1" applyFill="1" applyAlignment="1" applyProtection="1">
      <alignment horizontal="center" vertical="center"/>
    </xf>
    <xf numFmtId="0" fontId="22" fillId="9" borderId="20" xfId="5" applyFont="1" applyFill="1" applyBorder="1" applyAlignment="1" applyProtection="1">
      <alignment horizontal="center" vertical="center"/>
    </xf>
    <xf numFmtId="0" fontId="23" fillId="8" borderId="19" xfId="5" applyFont="1" applyFill="1" applyBorder="1" applyAlignment="1" applyProtection="1">
      <alignment horizontal="center" vertical="center"/>
    </xf>
    <xf numFmtId="0" fontId="28" fillId="0" borderId="0" xfId="7" applyFont="1" applyAlignment="1">
      <alignment horizontal="center"/>
    </xf>
    <xf numFmtId="0" fontId="22" fillId="8" borderId="21" xfId="5" applyFont="1" applyFill="1" applyBorder="1" applyAlignment="1" applyProtection="1">
      <alignment horizontal="center" vertical="center"/>
    </xf>
    <xf numFmtId="0" fontId="7" fillId="4" borderId="8" xfId="1" applyFont="1" applyFill="1" applyBorder="1" applyAlignment="1">
      <alignment horizontal="center" vertical="center"/>
    </xf>
    <xf numFmtId="0" fontId="7" fillId="4" borderId="9" xfId="1" applyFont="1" applyFill="1" applyBorder="1" applyAlignment="1">
      <alignment horizontal="center" vertical="center"/>
    </xf>
    <xf numFmtId="0" fontId="7" fillId="4" borderId="2" xfId="1" applyFont="1" applyFill="1" applyBorder="1" applyAlignment="1">
      <alignment horizontal="center" vertical="center"/>
    </xf>
    <xf numFmtId="0" fontId="7" fillId="6" borderId="0" xfId="1" applyFont="1" applyFill="1" applyAlignment="1">
      <alignment horizontal="center" vertical="center"/>
    </xf>
    <xf numFmtId="0" fontId="12" fillId="6" borderId="0" xfId="1" applyFont="1" applyFill="1" applyAlignment="1">
      <alignment horizontal="center" vertical="center"/>
    </xf>
    <xf numFmtId="0" fontId="12" fillId="4" borderId="0" xfId="1" applyFont="1" applyFill="1" applyAlignment="1">
      <alignment horizontal="center" vertical="center"/>
    </xf>
    <xf numFmtId="0" fontId="22" fillId="9" borderId="20" xfId="5" applyFont="1" applyFill="1" applyBorder="1" applyAlignment="1">
      <alignment horizontal="center" vertical="center"/>
    </xf>
  </cellXfs>
  <cellStyles count="37">
    <cellStyle name="cf1" xfId="8" xr:uid="{199930D5-395C-4F2F-B099-3773D722568B}"/>
    <cellStyle name="cf10" xfId="9" xr:uid="{CC69FB52-05E7-46EC-BFED-E54744777554}"/>
    <cellStyle name="cf11" xfId="10" xr:uid="{6891A8AE-3B26-42D6-9E5A-24FEBF8F1A34}"/>
    <cellStyle name="cf12" xfId="11" xr:uid="{A173AFFA-E8C5-466A-BDA0-90DF040DDF59}"/>
    <cellStyle name="cf13" xfId="12" xr:uid="{30331C15-A8D1-41FF-AD32-448FDE671B54}"/>
    <cellStyle name="cf14" xfId="13" xr:uid="{5CCF8665-E570-486E-8D50-B026BF589ED4}"/>
    <cellStyle name="cf15" xfId="14" xr:uid="{572375B9-A71E-4940-B028-89F9DB102F02}"/>
    <cellStyle name="cf16" xfId="15" xr:uid="{3DCE27B2-C43C-4A93-81D1-6069D0BFCA19}"/>
    <cellStyle name="cf17" xfId="25" xr:uid="{8FCC687E-5352-4781-B13D-CAF7D736A91B}"/>
    <cellStyle name="cf18" xfId="26" xr:uid="{8DA8ECC1-9D45-407D-896D-DCE0670F0FC4}"/>
    <cellStyle name="cf19" xfId="27" xr:uid="{1B690485-EE11-48BF-92E7-E5E92017841F}"/>
    <cellStyle name="cf2" xfId="16" xr:uid="{C8787674-1CCD-45F3-9689-9EFF8082FB1E}"/>
    <cellStyle name="cf20" xfId="28" xr:uid="{C22E07A5-A8B2-45B2-87B0-9E75F15D355A}"/>
    <cellStyle name="cf21" xfId="29" xr:uid="{6CF7BE8A-2049-4127-91F9-930B66ED8963}"/>
    <cellStyle name="cf22" xfId="30" xr:uid="{A09E9881-F26C-43FC-A445-8CF0E3291910}"/>
    <cellStyle name="cf23" xfId="31" xr:uid="{8DD80773-0B39-4417-AC29-3FC532FECC40}"/>
    <cellStyle name="cf24" xfId="32" xr:uid="{B13F0076-4B1B-401C-B7D5-66343C75C347}"/>
    <cellStyle name="cf25" xfId="33" xr:uid="{C6849058-99BA-4C5B-AC6D-8E023C3EDC38}"/>
    <cellStyle name="cf26" xfId="34" xr:uid="{F5A32556-DAB7-4C84-B423-9F465F2F4661}"/>
    <cellStyle name="cf27" xfId="35" xr:uid="{FE29A710-B918-4F55-A28C-692CF7E47A31}"/>
    <cellStyle name="cf28" xfId="36" xr:uid="{4FC56309-1A9D-40D1-8580-01BAAA9E3114}"/>
    <cellStyle name="cf3" xfId="17" xr:uid="{F1766AC7-CA5B-4D5E-898A-FED335FDAC01}"/>
    <cellStyle name="cf4" xfId="18" xr:uid="{263DEE4B-8ADE-4F88-9BE1-C9EFB4FABCA4}"/>
    <cellStyle name="cf5" xfId="19" xr:uid="{4FC0B83F-5618-41EF-A911-3B5A64FB20EB}"/>
    <cellStyle name="cf6" xfId="20" xr:uid="{1653E8E3-6D82-40C0-8A65-B3BB1C0070A1}"/>
    <cellStyle name="cf7" xfId="21" xr:uid="{701DC018-0EFA-4B87-912C-6CA874A1565C}"/>
    <cellStyle name="cf8" xfId="22" xr:uid="{050BF745-0CC1-4EA4-893E-4A3A8773683F}"/>
    <cellStyle name="cf9" xfId="23" xr:uid="{E9B5DE43-D128-418E-8832-B9C3F05F17B2}"/>
    <cellStyle name="Excel Built-in Normal" xfId="1" xr:uid="{00000000-0005-0000-0000-000000000000}"/>
    <cellStyle name="Excel Built-in Normal 2" xfId="5" xr:uid="{97F38424-C1C5-4C9E-9C9A-E383AC7F3270}"/>
    <cellStyle name="Hyperlink" xfId="6" builtinId="8"/>
    <cellStyle name="Hyperlink 2" xfId="24" xr:uid="{7DA56D66-80CE-4623-8C42-830B02B0613E}"/>
    <cellStyle name="Normal" xfId="0" builtinId="0"/>
    <cellStyle name="Normal 2" xfId="2" xr:uid="{00000000-0005-0000-0000-000002000000}"/>
    <cellStyle name="Normal 3" xfId="3" xr:uid="{00000000-0005-0000-0000-000003000000}"/>
    <cellStyle name="Normal 4" xfId="4" xr:uid="{C77B879A-6A24-4C1D-9F97-963E4189EEFE}"/>
    <cellStyle name="Normal 5" xfId="7" xr:uid="{236071A2-3ADA-4BDF-B195-A86731C08A8E}"/>
  </cellStyles>
  <dxfs count="686"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i val="0"/>
      </font>
    </dxf>
    <dxf>
      <font>
        <b val="0"/>
        <i/>
        <color theme="1" tint="0.499984740745262"/>
      </font>
    </dxf>
    <dxf>
      <font>
        <i/>
        <color rgb="FF808080"/>
        <family val="2"/>
      </font>
    </dxf>
    <dxf>
      <font>
        <b/>
        <family val="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i val="0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000"/>
      <rgbColor rgb="00FF9900"/>
      <rgbColor rgb="00FF6600"/>
      <rgbColor rgb="00666699"/>
      <rgbColor rgb="00A5A5A5"/>
      <rgbColor rgb="00003366"/>
      <rgbColor rgb="0000B050"/>
      <rgbColor rgb="00003300"/>
      <rgbColor rgb="00333300"/>
      <rgbColor rgb="00993300"/>
      <rgbColor rgb="00993366"/>
      <rgbColor rgb="001F497D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ul.Hubert/Desktop/Euro%202020/other/Euro%202020%20Fixtures%20V2.43%20-%20Free%20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up"/>
      <sheetName val="Matches"/>
      <sheetName val="Tie_Breaker_Regulation"/>
      <sheetName val="Language"/>
      <sheetName val="Dummy_Table"/>
      <sheetName val="About"/>
      <sheetName val="License"/>
      <sheetName val="Tie Breaker Regulation"/>
      <sheetName val="Dummy Table"/>
      <sheetName val="Tie_Breaker_Regulation1"/>
      <sheetName val="Dummy_Table1"/>
      <sheetName val="Tie_Breaker_Regulation2"/>
      <sheetName val="Dummy_Table2"/>
    </sheetNames>
    <sheetDataSet>
      <sheetData sheetId="0"/>
      <sheetData sheetId="1"/>
      <sheetData sheetId="2"/>
      <sheetData sheetId="3"/>
      <sheetData sheetId="4">
        <row r="40">
          <cell r="EJ40" t="str">
            <v>'Dummy Table'!eg4</v>
          </cell>
        </row>
        <row r="41">
          <cell r="EJ41" t="str">
            <v>'Dummy Table'!eg4</v>
          </cell>
        </row>
        <row r="42">
          <cell r="EJ42" t="str">
            <v>'Dummy Table'!eg4</v>
          </cell>
        </row>
        <row r="43">
          <cell r="EJ43" t="str">
            <v>'Dummy Table'!eg4</v>
          </cell>
        </row>
        <row r="44">
          <cell r="EJ44" t="str">
            <v>'Dummy Table'!eg4</v>
          </cell>
        </row>
        <row r="45">
          <cell r="EJ45" t="str">
            <v>'Dummy Table'!eg4</v>
          </cell>
        </row>
        <row r="46">
          <cell r="EJ46" t="str">
            <v>'Dummy Table'!eg4</v>
          </cell>
        </row>
        <row r="47">
          <cell r="EJ47" t="str">
            <v>'Dummy Table'!eg4</v>
          </cell>
        </row>
        <row r="55">
          <cell r="EJ55" t="str">
            <v>'Dummy Table'!eg4</v>
          </cell>
        </row>
        <row r="56">
          <cell r="EJ56" t="str">
            <v>'Dummy Table'!eg4</v>
          </cell>
        </row>
        <row r="57">
          <cell r="EJ57" t="str">
            <v>'Dummy Table'!eg4</v>
          </cell>
        </row>
        <row r="58">
          <cell r="EJ58" t="str">
            <v>'Dummy Table'!eg4</v>
          </cell>
        </row>
        <row r="59">
          <cell r="EJ59" t="str">
            <v>'Dummy Table'!eg4</v>
          </cell>
        </row>
        <row r="60">
          <cell r="EJ60" t="str">
            <v>'Dummy Table'!eg4</v>
          </cell>
        </row>
        <row r="61">
          <cell r="EJ61" t="str">
            <v>'Dummy Table'!eg4</v>
          </cell>
        </row>
        <row r="62">
          <cell r="EJ62" t="str">
            <v>'Dummy Table'!eg4</v>
          </cell>
        </row>
      </sheetData>
      <sheetData sheetId="5"/>
      <sheetData sheetId="6"/>
      <sheetData sheetId="7"/>
      <sheetData sheetId="8">
        <row r="40">
          <cell r="EJ40" t="str">
            <v>'Dummy Table'!eg4</v>
          </cell>
        </row>
        <row r="41">
          <cell r="EJ41" t="str">
            <v>'Dummy Table'!eg4</v>
          </cell>
        </row>
        <row r="42">
          <cell r="EJ42" t="str">
            <v>'Dummy Table'!eg4</v>
          </cell>
        </row>
        <row r="43">
          <cell r="EJ43" t="str">
            <v>'Dummy Table'!eg4</v>
          </cell>
        </row>
        <row r="44">
          <cell r="EJ44" t="str">
            <v>'Dummy Table'!eg4</v>
          </cell>
        </row>
        <row r="45">
          <cell r="EJ45" t="str">
            <v>'Dummy Table'!eg4</v>
          </cell>
        </row>
        <row r="46">
          <cell r="EJ46" t="str">
            <v>'Dummy Table'!eg4</v>
          </cell>
        </row>
        <row r="47">
          <cell r="EJ47" t="str">
            <v>'Dummy Table'!eg4</v>
          </cell>
        </row>
        <row r="55">
          <cell r="EJ55" t="str">
            <v>'Dummy Table'!eg4</v>
          </cell>
        </row>
        <row r="56">
          <cell r="EJ56" t="str">
            <v>'Dummy Table'!eg4</v>
          </cell>
        </row>
        <row r="57">
          <cell r="EJ57" t="str">
            <v>'Dummy Table'!eg4</v>
          </cell>
        </row>
        <row r="58">
          <cell r="EJ58" t="str">
            <v>'Dummy Table'!eg4</v>
          </cell>
        </row>
        <row r="59">
          <cell r="EJ59" t="str">
            <v>'Dummy Table'!eg4</v>
          </cell>
        </row>
        <row r="60">
          <cell r="EJ60" t="str">
            <v>'Dummy Table'!eg4</v>
          </cell>
        </row>
        <row r="61">
          <cell r="EJ61" t="str">
            <v>'Dummy Table'!eg4</v>
          </cell>
        </row>
        <row r="62">
          <cell r="EJ62" t="str">
            <v>'Dummy Table'!eg4</v>
          </cell>
        </row>
      </sheetData>
      <sheetData sheetId="9"/>
      <sheetData sheetId="10">
        <row r="40">
          <cell r="EJ40" t="str">
            <v>'Dummy Table'!eg4</v>
          </cell>
        </row>
      </sheetData>
      <sheetData sheetId="11"/>
      <sheetData sheetId="12">
        <row r="40">
          <cell r="EJ40" t="str">
            <v>'Dummy Table'!eg4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benoit.williatte@sciencespo.fr" TargetMode="External"/><Relationship Id="rId2" Type="http://schemas.openxmlformats.org/officeDocument/2006/relationships/hyperlink" Target="mailto:benoit.williatte@sciencespo.fr" TargetMode="External"/><Relationship Id="rId1" Type="http://schemas.openxmlformats.org/officeDocument/2006/relationships/hyperlink" Target="mailto:benoit.williatte@sciencespo.fr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505D1-382A-4312-8772-09EFEDD53056}">
  <dimension ref="A2:J26"/>
  <sheetViews>
    <sheetView topLeftCell="A12" workbookViewId="0">
      <selection activeCell="I21" sqref="I21"/>
    </sheetView>
  </sheetViews>
  <sheetFormatPr defaultRowHeight="12.5" x14ac:dyDescent="0.25"/>
  <cols>
    <col min="1" max="5" width="8.7265625" style="58" customWidth="1"/>
    <col min="6" max="7" width="13.90625" style="58" bestFit="1" customWidth="1"/>
    <col min="8" max="8" width="8.7265625" style="58" customWidth="1"/>
    <col min="9" max="9" width="28.81640625" style="58" bestFit="1" customWidth="1"/>
    <col min="10" max="10" width="8.7265625" style="58" customWidth="1"/>
    <col min="11" max="16384" width="8.7265625" style="58"/>
  </cols>
  <sheetData>
    <row r="2" spans="1:7" x14ac:dyDescent="0.25">
      <c r="A2" s="102" t="s">
        <v>121</v>
      </c>
      <c r="B2" s="102"/>
      <c r="C2" s="102"/>
      <c r="D2" s="102"/>
      <c r="E2" s="102"/>
      <c r="F2" s="102"/>
    </row>
    <row r="3" spans="1:7" ht="13" x14ac:dyDescent="0.3">
      <c r="A3" s="58" t="s">
        <v>131</v>
      </c>
    </row>
    <row r="4" spans="1:7" x14ac:dyDescent="0.25">
      <c r="B4" s="58" t="s">
        <v>122</v>
      </c>
    </row>
    <row r="5" spans="1:7" x14ac:dyDescent="0.25">
      <c r="B5" s="58" t="s">
        <v>123</v>
      </c>
    </row>
    <row r="6" spans="1:7" x14ac:dyDescent="0.25">
      <c r="B6" s="58" t="s">
        <v>132</v>
      </c>
    </row>
    <row r="8" spans="1:7" ht="13" x14ac:dyDescent="0.3">
      <c r="A8" s="59" t="s">
        <v>124</v>
      </c>
    </row>
    <row r="9" spans="1:7" x14ac:dyDescent="0.25">
      <c r="B9" s="58" t="s">
        <v>127</v>
      </c>
      <c r="D9" s="58" t="s">
        <v>126</v>
      </c>
    </row>
    <row r="10" spans="1:7" x14ac:dyDescent="0.25">
      <c r="B10" s="58" t="s">
        <v>125</v>
      </c>
      <c r="D10" s="58">
        <v>1</v>
      </c>
    </row>
    <row r="11" spans="1:7" x14ac:dyDescent="0.25">
      <c r="B11" s="58" t="s">
        <v>128</v>
      </c>
      <c r="D11" s="58">
        <v>2</v>
      </c>
    </row>
    <row r="12" spans="1:7" x14ac:dyDescent="0.25">
      <c r="B12" s="58" t="s">
        <v>65</v>
      </c>
      <c r="D12" s="58">
        <v>3</v>
      </c>
    </row>
    <row r="13" spans="1:7" x14ac:dyDescent="0.25">
      <c r="B13" s="58" t="s">
        <v>129</v>
      </c>
      <c r="D13" s="58">
        <v>5</v>
      </c>
    </row>
    <row r="14" spans="1:7" x14ac:dyDescent="0.25">
      <c r="B14" s="58" t="s">
        <v>13</v>
      </c>
      <c r="D14" s="58">
        <v>6</v>
      </c>
    </row>
    <row r="16" spans="1:7" ht="13" x14ac:dyDescent="0.3">
      <c r="A16" s="103" t="s">
        <v>133</v>
      </c>
      <c r="B16" s="103"/>
      <c r="C16" s="103"/>
      <c r="D16" s="103"/>
      <c r="E16" s="103"/>
      <c r="F16" s="103"/>
      <c r="G16" s="103"/>
    </row>
    <row r="18" spans="1:10" ht="13" x14ac:dyDescent="0.3">
      <c r="A18" s="59" t="s">
        <v>134</v>
      </c>
    </row>
    <row r="19" spans="1:10" x14ac:dyDescent="0.25">
      <c r="B19" s="58" t="s">
        <v>135</v>
      </c>
      <c r="C19" s="58" t="s">
        <v>136</v>
      </c>
    </row>
    <row r="20" spans="1:10" x14ac:dyDescent="0.25">
      <c r="B20" s="58" t="s">
        <v>137</v>
      </c>
      <c r="C20" s="58" t="s">
        <v>138</v>
      </c>
    </row>
    <row r="21" spans="1:10" x14ac:dyDescent="0.25">
      <c r="B21" s="60"/>
    </row>
    <row r="22" spans="1:10" ht="13" thickBot="1" x14ac:dyDescent="0.3">
      <c r="B22" s="60" t="s">
        <v>139</v>
      </c>
    </row>
    <row r="23" spans="1:10" ht="15" thickBot="1" x14ac:dyDescent="0.3">
      <c r="A23" s="104" t="s">
        <v>130</v>
      </c>
      <c r="B23" s="104"/>
      <c r="C23" s="104"/>
      <c r="D23" s="104"/>
      <c r="E23" s="104"/>
      <c r="F23" s="104"/>
      <c r="G23" s="104"/>
      <c r="H23" s="104"/>
      <c r="I23" s="104"/>
      <c r="J23" s="104"/>
    </row>
    <row r="24" spans="1:10" ht="14.5" x14ac:dyDescent="0.25">
      <c r="A24" s="105" t="s">
        <v>140</v>
      </c>
      <c r="B24" s="105"/>
      <c r="C24" s="105"/>
      <c r="D24" s="105"/>
      <c r="E24" s="105"/>
      <c r="F24" s="105"/>
      <c r="G24" s="105"/>
      <c r="H24" s="105"/>
      <c r="I24" s="61"/>
      <c r="J24" s="62"/>
    </row>
    <row r="25" spans="1:10" ht="14.5" x14ac:dyDescent="0.25">
      <c r="A25" s="63" t="s">
        <v>113</v>
      </c>
      <c r="B25" s="63" t="s">
        <v>114</v>
      </c>
      <c r="C25" s="64" t="s">
        <v>115</v>
      </c>
      <c r="D25" s="65" t="s">
        <v>116</v>
      </c>
      <c r="E25" s="63" t="s">
        <v>117</v>
      </c>
      <c r="F25" s="66">
        <v>0</v>
      </c>
      <c r="G25" s="66">
        <v>2</v>
      </c>
      <c r="H25" s="63" t="s">
        <v>118</v>
      </c>
      <c r="I25" s="67"/>
      <c r="J25" s="67"/>
    </row>
    <row r="26" spans="1:10" ht="14.5" x14ac:dyDescent="0.25">
      <c r="A26" s="63" t="s">
        <v>113</v>
      </c>
      <c r="B26" s="63" t="s">
        <v>114</v>
      </c>
      <c r="C26" s="64" t="s">
        <v>115</v>
      </c>
      <c r="D26" s="65" t="s">
        <v>116</v>
      </c>
      <c r="E26" s="63" t="s">
        <v>119</v>
      </c>
      <c r="F26" s="66">
        <v>1</v>
      </c>
      <c r="G26" s="66">
        <v>1</v>
      </c>
      <c r="H26" s="63" t="s">
        <v>120</v>
      </c>
      <c r="I26" s="68"/>
      <c r="J26" s="67"/>
    </row>
  </sheetData>
  <mergeCells count="4">
    <mergeCell ref="A2:F2"/>
    <mergeCell ref="A16:G16"/>
    <mergeCell ref="A23:J23"/>
    <mergeCell ref="A24:H24"/>
  </mergeCells>
  <conditionalFormatting sqref="E25:E26">
    <cfRule type="expression" dxfId="685" priority="1" stopIfTrue="1">
      <formula>#REF!&lt;$G25</formula>
    </cfRule>
    <cfRule type="expression" dxfId="684" priority="2" stopIfTrue="1">
      <formula>#REF!&gt;$G25</formula>
    </cfRule>
  </conditionalFormatting>
  <conditionalFormatting sqref="F25:G26">
    <cfRule type="expression" dxfId="683" priority="3" stopIfTrue="1">
      <formula>#REF!&lt;$G25</formula>
    </cfRule>
    <cfRule type="expression" dxfId="682" priority="4" stopIfTrue="1">
      <formula>#REF!&gt;$G25</formula>
    </cfRule>
  </conditionalFormatting>
  <conditionalFormatting sqref="H25:H26">
    <cfRule type="expression" dxfId="681" priority="5" stopIfTrue="1">
      <formula>#REF!&gt;$G25</formula>
    </cfRule>
    <cfRule type="expression" dxfId="680" priority="6" stopIfTrue="1">
      <formula>#REF!&lt;$G25</formula>
    </cfRule>
  </conditionalFormatting>
  <pageMargins left="0.70000000000000007" right="0.70000000000000007" top="0.75" bottom="0.75" header="0.30000000000000004" footer="0.3000000000000000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B5A9B-E223-4E85-90C3-C3EE2A5A5FE7}">
  <dimension ref="A1:O80"/>
  <sheetViews>
    <sheetView topLeftCell="A5" zoomScale="85" zoomScaleNormal="85" workbookViewId="0">
      <selection activeCell="N26" sqref="N26"/>
    </sheetView>
  </sheetViews>
  <sheetFormatPr defaultColWidth="14.54296875" defaultRowHeight="15" customHeight="1" x14ac:dyDescent="0.35"/>
  <cols>
    <col min="1" max="4" width="8.453125" style="38" customWidth="1"/>
    <col min="5" max="5" width="31.1796875" style="38" customWidth="1"/>
    <col min="6" max="7" width="5.81640625" style="38" customWidth="1"/>
    <col min="8" max="8" width="31.1796875" style="38" customWidth="1"/>
    <col min="9" max="15" width="11.54296875" style="32" customWidth="1"/>
    <col min="16" max="16384" width="14.54296875" style="32"/>
  </cols>
  <sheetData>
    <row r="1" spans="1:15" ht="10.5" customHeight="1" thickBot="1" x14ac:dyDescent="0.4">
      <c r="A1" s="116" t="s">
        <v>0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31"/>
    </row>
    <row r="2" spans="1:15" ht="10.5" customHeight="1" x14ac:dyDescent="0.35">
      <c r="A2" s="117" t="s">
        <v>104</v>
      </c>
      <c r="B2" s="117"/>
      <c r="C2" s="117"/>
      <c r="D2" s="117"/>
      <c r="E2" s="117"/>
      <c r="F2" s="117"/>
      <c r="G2" s="117"/>
      <c r="H2" s="117"/>
      <c r="I2" s="31" t="s">
        <v>14</v>
      </c>
      <c r="J2" s="31" t="s">
        <v>15</v>
      </c>
      <c r="K2" s="31" t="s">
        <v>16</v>
      </c>
      <c r="L2" s="33" t="s">
        <v>17</v>
      </c>
      <c r="M2" s="33" t="s">
        <v>18</v>
      </c>
      <c r="N2" s="33" t="s">
        <v>6</v>
      </c>
      <c r="O2" s="33"/>
    </row>
    <row r="3" spans="1:15" ht="10.5" customHeight="1" x14ac:dyDescent="0.35">
      <c r="A3" s="91">
        <v>1</v>
      </c>
      <c r="B3" s="91" t="s">
        <v>27</v>
      </c>
      <c r="C3" s="92">
        <v>44361.875</v>
      </c>
      <c r="D3" s="93">
        <v>44358.875</v>
      </c>
      <c r="E3" s="91" t="s">
        <v>22</v>
      </c>
      <c r="F3" s="91">
        <v>2</v>
      </c>
      <c r="G3" s="91">
        <v>1</v>
      </c>
      <c r="H3" s="91" t="s">
        <v>97</v>
      </c>
      <c r="I3" s="34">
        <f>IF(F3&gt;G3,1,IF(F3=G3,2,3))</f>
        <v>1</v>
      </c>
      <c r="J3" s="34">
        <f>IF(I3=MAIN!I3,3,0)</f>
        <v>3</v>
      </c>
      <c r="K3" s="35">
        <f t="shared" ref="K3:K14" si="0">F3-G3</f>
        <v>1</v>
      </c>
      <c r="L3" s="36">
        <f>IF(K3=MAIN!J3,1,0)</f>
        <v>0</v>
      </c>
      <c r="M3" s="36">
        <f>IF(AND(FR!F3=MAIN!F3,FR!G3=MAIN!G3),1,0)</f>
        <v>0</v>
      </c>
      <c r="N3" s="33">
        <f>IF(ISBLANK(MAIN!F3),0,J3+L3+M3)</f>
        <v>3</v>
      </c>
      <c r="O3" s="31"/>
    </row>
    <row r="4" spans="1:15" ht="10.5" customHeight="1" x14ac:dyDescent="0.35">
      <c r="A4" s="94">
        <v>2</v>
      </c>
      <c r="B4" s="91" t="s">
        <v>27</v>
      </c>
      <c r="C4" s="92">
        <v>44362.625</v>
      </c>
      <c r="D4" s="93">
        <v>44359.625</v>
      </c>
      <c r="E4" s="91" t="s">
        <v>48</v>
      </c>
      <c r="F4" s="91">
        <v>0</v>
      </c>
      <c r="G4" s="91">
        <v>2</v>
      </c>
      <c r="H4" s="91" t="s">
        <v>30</v>
      </c>
      <c r="I4" s="34">
        <f t="shared" ref="I4:I14" si="1">IF(F4&gt;G4,1,IF(F4=G4,2,3))</f>
        <v>3</v>
      </c>
      <c r="J4" s="34">
        <f>IF(I4=MAIN!I4,3,0)</f>
        <v>3</v>
      </c>
      <c r="K4" s="35">
        <f t="shared" si="0"/>
        <v>-2</v>
      </c>
      <c r="L4" s="36">
        <f>IF(K4=MAIN!J4,1,0)</f>
        <v>1</v>
      </c>
      <c r="M4" s="36">
        <f>IF(AND(FR!F4=MAIN!F4,FR!G4=MAIN!G4),1,0)</f>
        <v>0</v>
      </c>
      <c r="N4" s="33">
        <f>IF(ISBLANK(MAIN!F4),0,J4+L4+M4)</f>
        <v>4</v>
      </c>
      <c r="O4" s="31"/>
    </row>
    <row r="5" spans="1:15" ht="10.5" customHeight="1" x14ac:dyDescent="0.35">
      <c r="A5" s="94">
        <v>3</v>
      </c>
      <c r="B5" s="91" t="s">
        <v>31</v>
      </c>
      <c r="C5" s="92">
        <v>44362.75</v>
      </c>
      <c r="D5" s="93">
        <v>44359.75</v>
      </c>
      <c r="E5" s="91" t="s">
        <v>24</v>
      </c>
      <c r="F5" s="91">
        <v>1</v>
      </c>
      <c r="G5" s="91">
        <v>1</v>
      </c>
      <c r="H5" s="91" t="s">
        <v>37</v>
      </c>
      <c r="I5" s="34">
        <f t="shared" si="1"/>
        <v>2</v>
      </c>
      <c r="J5" s="34">
        <f>IF(I5=MAIN!I5,3,0)</f>
        <v>0</v>
      </c>
      <c r="K5" s="35">
        <f t="shared" si="0"/>
        <v>0</v>
      </c>
      <c r="L5" s="36">
        <f>IF(K5=MAIN!J5,1,0)</f>
        <v>0</v>
      </c>
      <c r="M5" s="36">
        <f>IF(AND(FR!F5=MAIN!F5,FR!G5=MAIN!G5),1,0)</f>
        <v>0</v>
      </c>
      <c r="N5" s="33">
        <f>IF(ISBLANK(MAIN!F5),0,J5+L5+M5)</f>
        <v>0</v>
      </c>
      <c r="O5" s="31"/>
    </row>
    <row r="6" spans="1:15" ht="10.5" customHeight="1" x14ac:dyDescent="0.35">
      <c r="A6" s="94">
        <v>4</v>
      </c>
      <c r="B6" s="91" t="s">
        <v>31</v>
      </c>
      <c r="C6" s="92">
        <v>44362.875</v>
      </c>
      <c r="D6" s="93">
        <v>44359.875</v>
      </c>
      <c r="E6" s="91" t="s">
        <v>25</v>
      </c>
      <c r="F6" s="91">
        <v>2</v>
      </c>
      <c r="G6" s="91">
        <v>0</v>
      </c>
      <c r="H6" s="91" t="s">
        <v>98</v>
      </c>
      <c r="I6" s="34">
        <f t="shared" si="1"/>
        <v>1</v>
      </c>
      <c r="J6" s="34">
        <f>IF(I6=MAIN!I6,3,0)</f>
        <v>3</v>
      </c>
      <c r="K6" s="35">
        <f t="shared" si="0"/>
        <v>2</v>
      </c>
      <c r="L6" s="36">
        <f>IF(K6=MAIN!J6,1,0)</f>
        <v>0</v>
      </c>
      <c r="M6" s="36">
        <f>IF(AND(FR!F6=MAIN!F6,FR!G6=MAIN!G6),1,0)</f>
        <v>0</v>
      </c>
      <c r="N6" s="33">
        <f>IF(ISBLANK(MAIN!F6),0,J6+L6+M6)</f>
        <v>3</v>
      </c>
      <c r="O6" s="31"/>
    </row>
    <row r="7" spans="1:15" ht="10.5" customHeight="1" x14ac:dyDescent="0.35">
      <c r="A7" s="94">
        <v>5</v>
      </c>
      <c r="B7" s="91" t="s">
        <v>36</v>
      </c>
      <c r="C7" s="92">
        <v>44363.625</v>
      </c>
      <c r="D7" s="93">
        <v>44360.625</v>
      </c>
      <c r="E7" s="91" t="s">
        <v>45</v>
      </c>
      <c r="F7" s="91">
        <v>1</v>
      </c>
      <c r="G7" s="91">
        <v>2</v>
      </c>
      <c r="H7" s="91" t="s">
        <v>26</v>
      </c>
      <c r="I7" s="34">
        <f t="shared" si="1"/>
        <v>3</v>
      </c>
      <c r="J7" s="34">
        <f>IF(I7=MAIN!I7,3,0)</f>
        <v>3</v>
      </c>
      <c r="K7" s="35">
        <f t="shared" si="0"/>
        <v>-1</v>
      </c>
      <c r="L7" s="36">
        <f>IF(K7=MAIN!J7,1,0)</f>
        <v>1</v>
      </c>
      <c r="M7" s="36">
        <f>IF(AND(FR!F7=MAIN!F7,FR!G7=MAIN!G7),1,0)</f>
        <v>1</v>
      </c>
      <c r="N7" s="33">
        <f>IF(ISBLANK(MAIN!F7),0,J7+L7+M7)</f>
        <v>5</v>
      </c>
      <c r="O7" s="31"/>
    </row>
    <row r="8" spans="1:15" ht="10.5" customHeight="1" x14ac:dyDescent="0.35">
      <c r="A8" s="94">
        <v>6</v>
      </c>
      <c r="B8" s="91" t="s">
        <v>38</v>
      </c>
      <c r="C8" s="92">
        <v>44363.75</v>
      </c>
      <c r="D8" s="93">
        <v>44360.75</v>
      </c>
      <c r="E8" s="91" t="s">
        <v>99</v>
      </c>
      <c r="F8" s="91">
        <v>0</v>
      </c>
      <c r="G8" s="91">
        <v>1</v>
      </c>
      <c r="H8" s="91" t="s">
        <v>32</v>
      </c>
      <c r="I8" s="34">
        <f t="shared" si="1"/>
        <v>3</v>
      </c>
      <c r="J8" s="34">
        <f>IF(I8=MAIN!I8,3,0)</f>
        <v>0</v>
      </c>
      <c r="K8" s="35">
        <f t="shared" si="0"/>
        <v>-1</v>
      </c>
      <c r="L8" s="36">
        <f>IF(K8=MAIN!J8,1,0)</f>
        <v>0</v>
      </c>
      <c r="M8" s="36">
        <f>IF(AND(FR!F8=MAIN!F8,FR!G8=MAIN!G8),1,0)</f>
        <v>0</v>
      </c>
      <c r="N8" s="33">
        <f>IF(ISBLANK(MAIN!F8),0,J8+L8+M8)</f>
        <v>0</v>
      </c>
      <c r="O8" s="31"/>
    </row>
    <row r="9" spans="1:15" ht="10.5" customHeight="1" x14ac:dyDescent="0.35">
      <c r="A9" s="94">
        <v>7</v>
      </c>
      <c r="B9" s="91" t="s">
        <v>38</v>
      </c>
      <c r="C9" s="92">
        <v>44363.875</v>
      </c>
      <c r="D9" s="93">
        <v>44360.875</v>
      </c>
      <c r="E9" s="91" t="s">
        <v>100</v>
      </c>
      <c r="F9" s="91">
        <v>1</v>
      </c>
      <c r="G9" s="91">
        <v>1</v>
      </c>
      <c r="H9" s="91" t="s">
        <v>23</v>
      </c>
      <c r="I9" s="34">
        <f t="shared" si="1"/>
        <v>2</v>
      </c>
      <c r="J9" s="34">
        <f>IF(I9=MAIN!I9,3,0)</f>
        <v>0</v>
      </c>
      <c r="K9" s="35">
        <f t="shared" si="0"/>
        <v>0</v>
      </c>
      <c r="L9" s="36">
        <f>IF(K9=MAIN!J9,1,0)</f>
        <v>0</v>
      </c>
      <c r="M9" s="36">
        <f>IF(AND(FR!F9=MAIN!F9,FR!G9=MAIN!G9),1,0)</f>
        <v>0</v>
      </c>
      <c r="N9" s="33">
        <f>IF(ISBLANK(MAIN!F9),0,J9+L9+M9)</f>
        <v>0</v>
      </c>
      <c r="O9" s="31"/>
    </row>
    <row r="10" spans="1:15" ht="10.5" customHeight="1" x14ac:dyDescent="0.35">
      <c r="A10" s="94">
        <v>8</v>
      </c>
      <c r="B10" s="91" t="s">
        <v>44</v>
      </c>
      <c r="C10" s="92">
        <v>44364.625</v>
      </c>
      <c r="D10" s="93">
        <v>44361.625</v>
      </c>
      <c r="E10" s="91" t="s">
        <v>101</v>
      </c>
      <c r="F10" s="91">
        <v>0</v>
      </c>
      <c r="G10" s="91">
        <v>2</v>
      </c>
      <c r="H10" s="91" t="s">
        <v>41</v>
      </c>
      <c r="I10" s="34">
        <f t="shared" si="1"/>
        <v>3</v>
      </c>
      <c r="J10" s="34">
        <f>IF(I10=MAIN!I10,3,0)</f>
        <v>0</v>
      </c>
      <c r="K10" s="35">
        <f t="shared" si="0"/>
        <v>-2</v>
      </c>
      <c r="L10" s="36">
        <f>IF(K10=MAIN!J10,1,0)</f>
        <v>0</v>
      </c>
      <c r="M10" s="36">
        <f>IF(AND(FR!F10=MAIN!F10,FR!G10=MAIN!G10),1,0)</f>
        <v>0</v>
      </c>
      <c r="N10" s="33">
        <f>IF(ISBLANK(MAIN!F10),0,J10+L10+M10)</f>
        <v>0</v>
      </c>
      <c r="O10" s="31"/>
    </row>
    <row r="11" spans="1:15" ht="10.5" customHeight="1" x14ac:dyDescent="0.35">
      <c r="A11" s="94">
        <v>9</v>
      </c>
      <c r="B11" s="91" t="s">
        <v>44</v>
      </c>
      <c r="C11" s="92">
        <v>44364.75</v>
      </c>
      <c r="D11" s="93">
        <v>44361.75</v>
      </c>
      <c r="E11" s="91" t="s">
        <v>34</v>
      </c>
      <c r="F11" s="91">
        <v>3</v>
      </c>
      <c r="G11" s="91">
        <v>0</v>
      </c>
      <c r="H11" s="91" t="s">
        <v>46</v>
      </c>
      <c r="I11" s="34">
        <f t="shared" si="1"/>
        <v>1</v>
      </c>
      <c r="J11" s="34">
        <f>IF(I11=MAIN!I11,3,0)</f>
        <v>0</v>
      </c>
      <c r="K11" s="35">
        <f t="shared" si="0"/>
        <v>3</v>
      </c>
      <c r="L11" s="36">
        <f>IF(K11=MAIN!J11,1,0)</f>
        <v>0</v>
      </c>
      <c r="M11" s="36">
        <f>IF(AND(FR!F11=MAIN!F11,FR!G11=MAIN!G11),1,0)</f>
        <v>0</v>
      </c>
      <c r="N11" s="33">
        <f>IF(ISBLANK(MAIN!F11),0,J11+L11+M11)</f>
        <v>0</v>
      </c>
      <c r="O11" s="31"/>
    </row>
    <row r="12" spans="1:15" ht="10.5" customHeight="1" x14ac:dyDescent="0.35">
      <c r="A12" s="94">
        <v>10</v>
      </c>
      <c r="B12" s="91" t="s">
        <v>36</v>
      </c>
      <c r="C12" s="92">
        <v>44364.875</v>
      </c>
      <c r="D12" s="93">
        <v>44361.875</v>
      </c>
      <c r="E12" s="95" t="s">
        <v>39</v>
      </c>
      <c r="F12" s="95">
        <v>0</v>
      </c>
      <c r="G12" s="95">
        <v>2</v>
      </c>
      <c r="H12" s="95" t="s">
        <v>20</v>
      </c>
      <c r="I12" s="34">
        <f t="shared" si="1"/>
        <v>3</v>
      </c>
      <c r="J12" s="34">
        <f>IF(I12=MAIN!I12,3,0)</f>
        <v>3</v>
      </c>
      <c r="K12" s="35">
        <f t="shared" si="0"/>
        <v>-2</v>
      </c>
      <c r="L12" s="36">
        <f>IF(K12=MAIN!J12,1,0)</f>
        <v>0</v>
      </c>
      <c r="M12" s="36">
        <f>IF(AND(FR!F12=MAIN!F12,FR!G12=MAIN!G12),1,0)</f>
        <v>0</v>
      </c>
      <c r="N12" s="33">
        <f>IF(ISBLANK(MAIN!F12),0,J12+L12+M12)*2</f>
        <v>6</v>
      </c>
      <c r="O12" s="31"/>
    </row>
    <row r="13" spans="1:15" ht="10.5" customHeight="1" x14ac:dyDescent="0.35">
      <c r="A13" s="94">
        <v>11</v>
      </c>
      <c r="B13" s="91" t="s">
        <v>47</v>
      </c>
      <c r="C13" s="92">
        <v>44365.75</v>
      </c>
      <c r="D13" s="93">
        <v>44362.75</v>
      </c>
      <c r="E13" s="90" t="s">
        <v>28</v>
      </c>
      <c r="F13" s="91">
        <v>4</v>
      </c>
      <c r="G13" s="91">
        <v>1</v>
      </c>
      <c r="H13" s="91" t="s">
        <v>103</v>
      </c>
      <c r="I13" s="34">
        <f t="shared" si="1"/>
        <v>1</v>
      </c>
      <c r="J13" s="34">
        <f>IF(I13=MAIN!I13,3,0)</f>
        <v>3</v>
      </c>
      <c r="K13" s="35">
        <f t="shared" si="0"/>
        <v>3</v>
      </c>
      <c r="L13" s="36">
        <f>IF(K13=MAIN!J13,1,0)</f>
        <v>0</v>
      </c>
      <c r="M13" s="36">
        <f>IF(AND(FR!F13=MAIN!F13,FR!G13=MAIN!G13),1,0)</f>
        <v>0</v>
      </c>
      <c r="N13" s="33">
        <f>IF(ISBLANK(MAIN!F13),0,J13+L13+M13)</f>
        <v>3</v>
      </c>
      <c r="O13" s="31"/>
    </row>
    <row r="14" spans="1:15" ht="10.5" customHeight="1" x14ac:dyDescent="0.35">
      <c r="A14" s="94">
        <v>12</v>
      </c>
      <c r="B14" s="91" t="s">
        <v>47</v>
      </c>
      <c r="C14" s="92">
        <v>44365.875</v>
      </c>
      <c r="D14" s="93">
        <v>44362.875</v>
      </c>
      <c r="E14" s="91" t="s">
        <v>85</v>
      </c>
      <c r="F14" s="91">
        <v>1</v>
      </c>
      <c r="G14" s="91">
        <v>1</v>
      </c>
      <c r="H14" s="91" t="s">
        <v>102</v>
      </c>
      <c r="I14" s="34">
        <f t="shared" si="1"/>
        <v>2</v>
      </c>
      <c r="J14" s="34">
        <f>IF(I14=MAIN!I14,3,0)</f>
        <v>0</v>
      </c>
      <c r="K14" s="35">
        <f t="shared" si="0"/>
        <v>0</v>
      </c>
      <c r="L14" s="36">
        <f>IF(K14=MAIN!J14,1,0)</f>
        <v>0</v>
      </c>
      <c r="M14" s="36">
        <f>IF(AND(FR!F14=MAIN!F14,FR!G14=MAIN!G14),1,0)</f>
        <v>0</v>
      </c>
      <c r="N14" s="33">
        <f>IF(ISBLANK(MAIN!F14),0,J14+L14+M14)</f>
        <v>0</v>
      </c>
      <c r="O14" s="37">
        <f>SUM(N3:N14)</f>
        <v>24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31" t="s">
        <v>14</v>
      </c>
      <c r="J15" s="31" t="s">
        <v>15</v>
      </c>
      <c r="K15" s="31" t="s">
        <v>16</v>
      </c>
      <c r="L15" s="33" t="s">
        <v>17</v>
      </c>
      <c r="M15" s="33" t="s">
        <v>18</v>
      </c>
      <c r="N15" s="33" t="s">
        <v>6</v>
      </c>
      <c r="O15" s="31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91" t="s">
        <v>37</v>
      </c>
      <c r="F16" s="91">
        <v>2</v>
      </c>
      <c r="G16" s="91">
        <v>1</v>
      </c>
      <c r="H16" s="91" t="s">
        <v>98</v>
      </c>
      <c r="I16" s="34">
        <f t="shared" ref="I16:I27" si="2">IF(F16&gt;G16,1,IF(F16=G16,2,3))</f>
        <v>1</v>
      </c>
      <c r="J16" s="34">
        <f>IF(I16=MAIN!I16,3,0)</f>
        <v>0</v>
      </c>
      <c r="K16" s="35">
        <f t="shared" ref="K16:K27" si="3">F16-G16</f>
        <v>1</v>
      </c>
      <c r="L16" s="36">
        <f>IF(K16=MAIN!J16,1,0)</f>
        <v>0</v>
      </c>
      <c r="M16" s="36">
        <f>IF(AND(FR!F16=BW!F16,FR!G16=BW!G16),1,0)</f>
        <v>0</v>
      </c>
      <c r="N16" s="33">
        <f>IF(ISBLANK(MAIN!F16),0,J16+L16+M16)</f>
        <v>0</v>
      </c>
      <c r="O16" s="31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91" t="s">
        <v>22</v>
      </c>
      <c r="F17" s="91">
        <v>3</v>
      </c>
      <c r="G17" s="91">
        <v>0</v>
      </c>
      <c r="H17" s="91" t="s">
        <v>48</v>
      </c>
      <c r="I17" s="34">
        <f t="shared" si="2"/>
        <v>1</v>
      </c>
      <c r="J17" s="34">
        <f>IF(I17=MAIN!I17,3,0)</f>
        <v>3</v>
      </c>
      <c r="K17" s="35">
        <f t="shared" si="3"/>
        <v>3</v>
      </c>
      <c r="L17" s="36">
        <f>IF(K17=MAIN!J17,1,0)</f>
        <v>0</v>
      </c>
      <c r="M17" s="36">
        <f>IF(AND(FR!F17=BW!F17,FR!G17=BW!G17),1,0)</f>
        <v>0</v>
      </c>
      <c r="N17" s="33">
        <f>IF(ISBLANK(MAIN!F17),0,J17+L17+M17)</f>
        <v>3</v>
      </c>
      <c r="O17" s="31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91" t="s">
        <v>97</v>
      </c>
      <c r="F18" s="91">
        <v>0</v>
      </c>
      <c r="G18" s="91">
        <v>2</v>
      </c>
      <c r="H18" s="91" t="s">
        <v>30</v>
      </c>
      <c r="I18" s="34">
        <f t="shared" si="2"/>
        <v>3</v>
      </c>
      <c r="J18" s="34">
        <f>IF(I18=MAIN!I18,3,0)</f>
        <v>0</v>
      </c>
      <c r="K18" s="35">
        <f t="shared" si="3"/>
        <v>-2</v>
      </c>
      <c r="L18" s="36">
        <f>IF(K18=MAIN!J18,1,0)</f>
        <v>0</v>
      </c>
      <c r="M18" s="36">
        <f>IF(AND(FR!F18=BW!F18,FR!G18=BW!G18),1,0)</f>
        <v>1</v>
      </c>
      <c r="N18" s="33">
        <f>IF(ISBLANK(MAIN!F18),0,J18+L18+M18)</f>
        <v>1</v>
      </c>
      <c r="O18" s="31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91" t="s">
        <v>99</v>
      </c>
      <c r="F19" s="91">
        <v>1</v>
      </c>
      <c r="G19" s="91">
        <v>2</v>
      </c>
      <c r="H19" s="91" t="s">
        <v>100</v>
      </c>
      <c r="I19" s="34">
        <f t="shared" si="2"/>
        <v>3</v>
      </c>
      <c r="J19" s="34">
        <f>IF(I19=MAIN!I19,3,0)</f>
        <v>0</v>
      </c>
      <c r="K19" s="35">
        <f t="shared" si="3"/>
        <v>-1</v>
      </c>
      <c r="L19" s="36">
        <f>IF(K19=MAIN!J19,1,0)</f>
        <v>0</v>
      </c>
      <c r="M19" s="36">
        <f>IF(AND(FR!F19=BW!F19,FR!G19=BW!G19),1,0)</f>
        <v>0</v>
      </c>
      <c r="N19" s="33">
        <f>IF(ISBLANK(MAIN!F19),0,J19+L19+M19)</f>
        <v>0</v>
      </c>
      <c r="O19" s="31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91" t="s">
        <v>32</v>
      </c>
      <c r="F20" s="91">
        <v>2</v>
      </c>
      <c r="G20" s="91">
        <v>2</v>
      </c>
      <c r="H20" s="91" t="s">
        <v>23</v>
      </c>
      <c r="I20" s="34">
        <f t="shared" si="2"/>
        <v>2</v>
      </c>
      <c r="J20" s="34">
        <f>IF(I20=MAIN!I20,3,0)</f>
        <v>3</v>
      </c>
      <c r="K20" s="35">
        <f t="shared" si="3"/>
        <v>0</v>
      </c>
      <c r="L20" s="36">
        <f>IF(K20=MAIN!J20,1,0)</f>
        <v>1</v>
      </c>
      <c r="M20" s="36">
        <f>IF(AND(FR!F20=BW!F20,FR!G20=BW!G20),1,0)</f>
        <v>0</v>
      </c>
      <c r="N20" s="33">
        <f>IF(ISBLANK(MAIN!F20),0,J20+L20+M20)</f>
        <v>4</v>
      </c>
      <c r="O20" s="31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91" t="s">
        <v>24</v>
      </c>
      <c r="F21" s="91">
        <v>0</v>
      </c>
      <c r="G21" s="91">
        <v>0</v>
      </c>
      <c r="H21" s="91" t="s">
        <v>25</v>
      </c>
      <c r="I21" s="34">
        <f t="shared" si="2"/>
        <v>2</v>
      </c>
      <c r="J21" s="34">
        <f>IF(I21=MAIN!I21,3,0)</f>
        <v>0</v>
      </c>
      <c r="K21" s="35">
        <f t="shared" si="3"/>
        <v>0</v>
      </c>
      <c r="L21" s="36">
        <f>IF(K21=MAIN!J21,1,0)</f>
        <v>0</v>
      </c>
      <c r="M21" s="36">
        <f>IF(AND(FR!F21=BW!F21,FR!G21=BW!G21),1,0)</f>
        <v>0</v>
      </c>
      <c r="N21" s="33">
        <f>IF(ISBLANK(MAIN!F21),0,J21+L21+M21)</f>
        <v>0</v>
      </c>
      <c r="O21" s="31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90" t="s">
        <v>46</v>
      </c>
      <c r="F22" s="90">
        <v>1</v>
      </c>
      <c r="G22" s="90">
        <v>1</v>
      </c>
      <c r="H22" s="90" t="s">
        <v>41</v>
      </c>
      <c r="I22" s="34">
        <f t="shared" si="2"/>
        <v>2</v>
      </c>
      <c r="J22" s="34">
        <f>IF(I22=MAIN!I22,3,0)</f>
        <v>0</v>
      </c>
      <c r="K22" s="35">
        <f t="shared" si="3"/>
        <v>0</v>
      </c>
      <c r="L22" s="36">
        <f>IF(K22=MAIN!J22,1,0)</f>
        <v>0</v>
      </c>
      <c r="M22" s="36">
        <f>IF(AND(FR!F22=BW!F22,FR!G22=BW!G22),1,0)</f>
        <v>0</v>
      </c>
      <c r="N22" s="33">
        <f>IF(ISBLANK(MAIN!F22),0,J22+L22+M22)</f>
        <v>0</v>
      </c>
      <c r="O22" s="31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91" t="s">
        <v>45</v>
      </c>
      <c r="F23" s="91">
        <v>1</v>
      </c>
      <c r="G23" s="91">
        <v>0</v>
      </c>
      <c r="H23" s="91" t="s">
        <v>39</v>
      </c>
      <c r="I23" s="34">
        <f t="shared" si="2"/>
        <v>1</v>
      </c>
      <c r="J23" s="34">
        <f>IF(I23=MAIN!I23,3,0)</f>
        <v>0</v>
      </c>
      <c r="K23" s="35">
        <f t="shared" si="3"/>
        <v>1</v>
      </c>
      <c r="L23" s="36">
        <f>IF(K23=MAIN!J23,1,0)</f>
        <v>0</v>
      </c>
      <c r="M23" s="36">
        <f>IF(AND(FR!F23=BW!F23,FR!G23=BW!G23),1,0)</f>
        <v>0</v>
      </c>
      <c r="N23" s="33">
        <f>IF(ISBLANK(MAIN!F23),0,J23+L23+M23)</f>
        <v>0</v>
      </c>
      <c r="O23" s="31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5" t="s">
        <v>20</v>
      </c>
      <c r="F24" s="95">
        <v>2</v>
      </c>
      <c r="G24" s="95">
        <v>0</v>
      </c>
      <c r="H24" s="95" t="s">
        <v>26</v>
      </c>
      <c r="I24" s="34">
        <f t="shared" si="2"/>
        <v>1</v>
      </c>
      <c r="J24" s="34">
        <f>IF(I24=MAIN!I24,3,0)</f>
        <v>0</v>
      </c>
      <c r="K24" s="35">
        <f t="shared" si="3"/>
        <v>2</v>
      </c>
      <c r="L24" s="36">
        <f>IF(K24=MAIN!J24,1,0)</f>
        <v>0</v>
      </c>
      <c r="M24" s="36">
        <f>IF(AND(FR!F24=BW!F24,FR!G24=BW!G24),1,0)</f>
        <v>0</v>
      </c>
      <c r="N24" s="33">
        <f>IF(ISBLANK(MAIN!F24),0,J24+L24+M24)</f>
        <v>0</v>
      </c>
      <c r="O24" s="31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91" t="s">
        <v>103</v>
      </c>
      <c r="F25" s="91">
        <v>3</v>
      </c>
      <c r="G25" s="91">
        <v>0</v>
      </c>
      <c r="H25" s="91" t="s">
        <v>102</v>
      </c>
      <c r="I25" s="34">
        <f t="shared" si="2"/>
        <v>1</v>
      </c>
      <c r="J25" s="34">
        <f>IF(I25=MAIN!I25,3,0)</f>
        <v>0</v>
      </c>
      <c r="K25" s="35">
        <f t="shared" si="3"/>
        <v>3</v>
      </c>
      <c r="L25" s="36">
        <f>IF(K25=MAIN!J25,1,0)</f>
        <v>0</v>
      </c>
      <c r="M25" s="36">
        <f>IF(AND(FR!F25=BW!F25,FR!G25=BW!G25),1,0)</f>
        <v>0</v>
      </c>
      <c r="N25" s="33">
        <f>IF(ISBLANK(MAIN!F25),0,J25+L25+M25)</f>
        <v>0</v>
      </c>
      <c r="O25" s="31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91" t="s">
        <v>28</v>
      </c>
      <c r="F26" s="91">
        <v>0</v>
      </c>
      <c r="G26" s="91">
        <v>0</v>
      </c>
      <c r="H26" s="91" t="s">
        <v>85</v>
      </c>
      <c r="I26" s="34">
        <f t="shared" si="2"/>
        <v>2</v>
      </c>
      <c r="J26" s="34">
        <f>IF(I26=MAIN!I26,3,0)</f>
        <v>0</v>
      </c>
      <c r="K26" s="35">
        <f t="shared" si="3"/>
        <v>0</v>
      </c>
      <c r="L26" s="36">
        <f>IF(K26=MAIN!J26,1,0)</f>
        <v>0</v>
      </c>
      <c r="M26" s="36">
        <f>IF(AND(FR!F26=BW!F26,FR!G26=BW!G26),1,0)</f>
        <v>0</v>
      </c>
      <c r="N26" s="33">
        <f>IF(ISBLANK(MAIN!F26),0,J26+L26+M26)</f>
        <v>0</v>
      </c>
      <c r="O26" s="31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91" t="s">
        <v>34</v>
      </c>
      <c r="F27" s="91">
        <v>2</v>
      </c>
      <c r="G27" s="91">
        <v>1</v>
      </c>
      <c r="H27" s="91" t="s">
        <v>101</v>
      </c>
      <c r="I27" s="34">
        <f t="shared" si="2"/>
        <v>1</v>
      </c>
      <c r="J27" s="34">
        <f>IF(I27=MAIN!I27,3,0)</f>
        <v>3</v>
      </c>
      <c r="K27" s="35">
        <f t="shared" si="3"/>
        <v>1</v>
      </c>
      <c r="L27" s="36">
        <f>IF(K27=MAIN!J27,1,0)</f>
        <v>0</v>
      </c>
      <c r="M27" s="36">
        <f>IF(AND(FR!F27=BW!F27,FR!G27=BW!G27),1,0)</f>
        <v>1</v>
      </c>
      <c r="N27" s="33">
        <f>IF(ISBLANK(MAIN!F27),0,J27+L27+M27)</f>
        <v>4</v>
      </c>
      <c r="O27" s="37">
        <f>SUM(N16:N27)</f>
        <v>12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31" t="s">
        <v>14</v>
      </c>
      <c r="J28" s="31" t="s">
        <v>15</v>
      </c>
      <c r="K28" s="31" t="s">
        <v>16</v>
      </c>
      <c r="L28" s="33" t="s">
        <v>17</v>
      </c>
      <c r="M28" s="33" t="s">
        <v>18</v>
      </c>
      <c r="N28" s="33" t="s">
        <v>6</v>
      </c>
      <c r="O28" s="31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91" t="s">
        <v>30</v>
      </c>
      <c r="F29" s="91">
        <v>0</v>
      </c>
      <c r="G29" s="91">
        <v>2</v>
      </c>
      <c r="H29" s="91" t="s">
        <v>22</v>
      </c>
      <c r="I29" s="34">
        <f t="shared" ref="I29:I40" si="4">IF(F29&gt;G29,1,IF(F29=G29,2,3))</f>
        <v>3</v>
      </c>
      <c r="J29" s="34">
        <f>IF(I29=MAIN!I29,3,0)</f>
        <v>0</v>
      </c>
      <c r="K29" s="35">
        <f t="shared" ref="K29:K40" si="5">F29-G29</f>
        <v>-2</v>
      </c>
      <c r="L29" s="36">
        <f>IF(K29=MAIN!J29,1,0)</f>
        <v>0</v>
      </c>
      <c r="M29" s="36">
        <f>IF(AND(FR!F29=MAIN!F29,FR!G29=MAIN!G29),1,0)</f>
        <v>0</v>
      </c>
      <c r="N29" s="33">
        <f>IF(ISBLANK(MAIN!F29),0,J29+L29+M29)</f>
        <v>0</v>
      </c>
      <c r="O29" s="31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91" t="s">
        <v>97</v>
      </c>
      <c r="F30" s="91">
        <v>1</v>
      </c>
      <c r="G30" s="91">
        <v>2</v>
      </c>
      <c r="H30" s="91" t="s">
        <v>48</v>
      </c>
      <c r="I30" s="34">
        <f t="shared" si="4"/>
        <v>3</v>
      </c>
      <c r="J30" s="34">
        <f>IF(I30=MAIN!I30,3,0)</f>
        <v>3</v>
      </c>
      <c r="K30" s="35">
        <f t="shared" si="5"/>
        <v>-1</v>
      </c>
      <c r="L30" s="36">
        <f>IF(K30=MAIN!J30,1,0)</f>
        <v>1</v>
      </c>
      <c r="M30" s="36">
        <f>IF(AND(FR!F30=MAIN!F30,FR!G30=MAIN!G30),1,0)</f>
        <v>0</v>
      </c>
      <c r="N30" s="33">
        <f>IF(ISBLANK(MAIN!F30),0,J30+L30+M30)</f>
        <v>4</v>
      </c>
      <c r="O30" s="31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91" t="s">
        <v>37</v>
      </c>
      <c r="F31" s="91">
        <v>1</v>
      </c>
      <c r="G31" s="91">
        <v>1</v>
      </c>
      <c r="H31" s="91" t="s">
        <v>25</v>
      </c>
      <c r="I31" s="34">
        <f t="shared" si="4"/>
        <v>2</v>
      </c>
      <c r="J31" s="34">
        <f>IF(I31=MAIN!I31,3,0)</f>
        <v>3</v>
      </c>
      <c r="K31" s="35">
        <f t="shared" si="5"/>
        <v>0</v>
      </c>
      <c r="L31" s="36">
        <f>IF(K31=MAIN!J31,1,0)</f>
        <v>1</v>
      </c>
      <c r="M31" s="36">
        <f>IF(AND(FR!F31=MAIN!F31,FR!G31=MAIN!G31),1,0)</f>
        <v>1</v>
      </c>
      <c r="N31" s="33">
        <f>IF(ISBLANK(MAIN!F31),0,J31+L31+M31)</f>
        <v>5</v>
      </c>
      <c r="O31" s="31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91" t="s">
        <v>98</v>
      </c>
      <c r="F32" s="91">
        <v>1</v>
      </c>
      <c r="G32" s="91">
        <v>2</v>
      </c>
      <c r="H32" s="91" t="s">
        <v>24</v>
      </c>
      <c r="I32" s="34">
        <f t="shared" si="4"/>
        <v>3</v>
      </c>
      <c r="J32" s="34">
        <f>IF(I32=MAIN!I32,3,0)</f>
        <v>3</v>
      </c>
      <c r="K32" s="35">
        <f t="shared" si="5"/>
        <v>-1</v>
      </c>
      <c r="L32" s="36">
        <f>IF(K32=MAIN!J32,1,0)</f>
        <v>1</v>
      </c>
      <c r="M32" s="36">
        <f>IF(AND(FR!F32=MAIN!F32,FR!G32=MAIN!G32),1,0)</f>
        <v>0</v>
      </c>
      <c r="N32" s="33">
        <f>IF(ISBLANK(MAIN!F32),0,J32+L32+M32)</f>
        <v>4</v>
      </c>
      <c r="O32" s="31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91" t="s">
        <v>26</v>
      </c>
      <c r="F33" s="91">
        <v>2</v>
      </c>
      <c r="G33" s="91">
        <v>0</v>
      </c>
      <c r="H33" s="91" t="s">
        <v>39</v>
      </c>
      <c r="I33" s="34">
        <f t="shared" si="4"/>
        <v>1</v>
      </c>
      <c r="J33" s="34">
        <f>IF(I33=MAIN!I33,3,0)</f>
        <v>0</v>
      </c>
      <c r="K33" s="35">
        <f t="shared" si="5"/>
        <v>2</v>
      </c>
      <c r="L33" s="36">
        <f>IF(K33=MAIN!J33,1,0)</f>
        <v>0</v>
      </c>
      <c r="M33" s="36">
        <f>IF(AND(FR!F33=MAIN!F33,FR!G33=MAIN!G33),1,0)</f>
        <v>0</v>
      </c>
      <c r="N33" s="33">
        <f>IF(ISBLANK(MAIN!F33),0,J33+L33+M33)</f>
        <v>0</v>
      </c>
      <c r="O33" s="31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5" t="s">
        <v>20</v>
      </c>
      <c r="F34" s="95">
        <v>2</v>
      </c>
      <c r="G34" s="95">
        <v>1</v>
      </c>
      <c r="H34" s="95" t="s">
        <v>45</v>
      </c>
      <c r="I34" s="34">
        <f t="shared" si="4"/>
        <v>1</v>
      </c>
      <c r="J34" s="34">
        <f>IF(I34=MAIN!I34,3,0)</f>
        <v>0</v>
      </c>
      <c r="K34" s="35">
        <f t="shared" si="5"/>
        <v>1</v>
      </c>
      <c r="L34" s="36">
        <f>IF(K34=MAIN!J34,1,0)</f>
        <v>0</v>
      </c>
      <c r="M34" s="36">
        <f>IF(AND(FR!F34=MAIN!F34,FR!G34=MAIN!G34),1,0)</f>
        <v>0</v>
      </c>
      <c r="N34" s="33">
        <f>IF(ISBLANK(MAIN!F34),0,J34+L34+M34)</f>
        <v>0</v>
      </c>
      <c r="O34" s="31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91" t="s">
        <v>23</v>
      </c>
      <c r="F35" s="91">
        <v>1</v>
      </c>
      <c r="G35" s="91">
        <v>0</v>
      </c>
      <c r="H35" s="91" t="s">
        <v>99</v>
      </c>
      <c r="I35" s="34">
        <f t="shared" si="4"/>
        <v>1</v>
      </c>
      <c r="J35" s="34">
        <f>IF(I35=MAIN!I35,3,0)</f>
        <v>0</v>
      </c>
      <c r="K35" s="35">
        <f t="shared" si="5"/>
        <v>1</v>
      </c>
      <c r="L35" s="36">
        <f>IF(K35=MAIN!J35,1,0)</f>
        <v>0</v>
      </c>
      <c r="M35" s="36">
        <f>IF(AND(FR!F35=MAIN!F35,FR!G35=MAIN!G35),1,0)</f>
        <v>0</v>
      </c>
      <c r="N35" s="33">
        <f>IF(ISBLANK(MAIN!F35),0,J35+L35+M35)</f>
        <v>0</v>
      </c>
      <c r="O35" s="31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91" t="s">
        <v>32</v>
      </c>
      <c r="F36" s="91">
        <v>2</v>
      </c>
      <c r="G36" s="91">
        <v>2</v>
      </c>
      <c r="H36" s="91" t="s">
        <v>100</v>
      </c>
      <c r="I36" s="34">
        <f t="shared" si="4"/>
        <v>2</v>
      </c>
      <c r="J36" s="34">
        <f>IF(I36=MAIN!I36,3,0)</f>
        <v>3</v>
      </c>
      <c r="K36" s="35">
        <f t="shared" si="5"/>
        <v>0</v>
      </c>
      <c r="L36" s="36">
        <f>IF(K36=MAIN!J36,1,0)</f>
        <v>1</v>
      </c>
      <c r="M36" s="36">
        <f>IF(AND(FR!F36=MAIN!F36,FR!G36=MAIN!G36),1,0)</f>
        <v>0</v>
      </c>
      <c r="N36" s="33">
        <f>IF(ISBLANK(MAIN!F36),0,J36+L36+M36)</f>
        <v>4</v>
      </c>
      <c r="O36" s="31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91" t="s">
        <v>46</v>
      </c>
      <c r="F37" s="91">
        <v>0</v>
      </c>
      <c r="G37" s="91">
        <v>2</v>
      </c>
      <c r="H37" s="91" t="s">
        <v>101</v>
      </c>
      <c r="I37" s="34">
        <f t="shared" si="4"/>
        <v>3</v>
      </c>
      <c r="J37" s="34">
        <f>IF(I37=MAIN!I37,3,0)</f>
        <v>0</v>
      </c>
      <c r="K37" s="35">
        <f t="shared" si="5"/>
        <v>-2</v>
      </c>
      <c r="L37" s="36">
        <f>IF(K37=MAIN!J37,1,0)</f>
        <v>0</v>
      </c>
      <c r="M37" s="36">
        <f>IF(AND(FR!F37=MAIN!F37,FR!G37=MAIN!G37),1,0)</f>
        <v>0</v>
      </c>
      <c r="N37" s="33">
        <f>IF(ISBLANK(MAIN!F37),0,J37+L37+M37)</f>
        <v>0</v>
      </c>
      <c r="O37" s="31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91" t="s">
        <v>41</v>
      </c>
      <c r="F38" s="91">
        <v>1</v>
      </c>
      <c r="G38" s="91">
        <v>2</v>
      </c>
      <c r="H38" s="91" t="s">
        <v>34</v>
      </c>
      <c r="I38" s="34">
        <f t="shared" si="4"/>
        <v>3</v>
      </c>
      <c r="J38" s="34">
        <f>IF(I38=MAIN!I38,3,0)</f>
        <v>0</v>
      </c>
      <c r="K38" s="35">
        <f t="shared" si="5"/>
        <v>-1</v>
      </c>
      <c r="L38" s="36">
        <f>IF(K38=MAIN!J38,1,0)</f>
        <v>0</v>
      </c>
      <c r="M38" s="36">
        <f>IF(AND(FR!F38=MAIN!F38,FR!G38=MAIN!G38),1,0)</f>
        <v>0</v>
      </c>
      <c r="N38" s="33">
        <f>IF(ISBLANK(MAIN!F38),0,J38+L38+M38)</f>
        <v>0</v>
      </c>
      <c r="O38" s="31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91" t="s">
        <v>102</v>
      </c>
      <c r="F39" s="91">
        <v>3</v>
      </c>
      <c r="G39" s="91">
        <v>2</v>
      </c>
      <c r="H39" s="91" t="s">
        <v>28</v>
      </c>
      <c r="I39" s="34">
        <f t="shared" si="4"/>
        <v>1</v>
      </c>
      <c r="J39" s="34">
        <f>IF(I39=MAIN!I39,3,0)</f>
        <v>0</v>
      </c>
      <c r="K39" s="35">
        <f t="shared" si="5"/>
        <v>1</v>
      </c>
      <c r="L39" s="36">
        <f>IF(K39=MAIN!J39,1,0)</f>
        <v>0</v>
      </c>
      <c r="M39" s="36">
        <f>IF(AND(FR!F39=MAIN!F39,FR!G39=MAIN!G39),1,0)</f>
        <v>0</v>
      </c>
      <c r="N39" s="33">
        <f>IF(ISBLANK(MAIN!F39),0,J39+L39+M39)*2</f>
        <v>0</v>
      </c>
      <c r="O39" s="31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91" t="s">
        <v>103</v>
      </c>
      <c r="F40" s="91">
        <v>0</v>
      </c>
      <c r="G40" s="91">
        <v>3</v>
      </c>
      <c r="H40" s="91" t="s">
        <v>85</v>
      </c>
      <c r="I40" s="34">
        <f t="shared" si="4"/>
        <v>3</v>
      </c>
      <c r="J40" s="34">
        <f>IF(I40=MAIN!I40,3,0)</f>
        <v>0</v>
      </c>
      <c r="K40" s="35">
        <f t="shared" si="5"/>
        <v>-3</v>
      </c>
      <c r="L40" s="36">
        <f>IF(K40=MAIN!J40,1,0)</f>
        <v>0</v>
      </c>
      <c r="M40" s="36">
        <f>IF(AND(FR!F40=MAIN!F40,FR!G40=MAIN!G40),1,0)</f>
        <v>0</v>
      </c>
      <c r="N40" s="33">
        <f>IF(ISBLANK(MAIN!F40),0,J40+L40+M40)</f>
        <v>0</v>
      </c>
      <c r="O40" s="37">
        <f>SUM(N29:N40)</f>
        <v>17</v>
      </c>
    </row>
    <row r="41" spans="1:15" ht="10.5" customHeight="1" x14ac:dyDescent="0.35">
      <c r="A41" s="116" t="s">
        <v>3</v>
      </c>
      <c r="B41" s="116"/>
      <c r="C41" s="116"/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31"/>
    </row>
    <row r="42" spans="1:15" ht="10.5" customHeight="1" x14ac:dyDescent="0.35">
      <c r="A42" s="115" t="s">
        <v>87</v>
      </c>
      <c r="B42" s="115"/>
      <c r="C42" s="115"/>
      <c r="D42" s="115"/>
      <c r="E42" s="115"/>
      <c r="F42" s="115"/>
      <c r="G42" s="115"/>
      <c r="H42" s="115"/>
      <c r="I42" s="31" t="s">
        <v>14</v>
      </c>
      <c r="J42" s="31" t="s">
        <v>15</v>
      </c>
      <c r="K42" s="31" t="s">
        <v>16</v>
      </c>
      <c r="L42" s="33" t="s">
        <v>17</v>
      </c>
      <c r="M42" s="33" t="s">
        <v>18</v>
      </c>
      <c r="N42" s="33" t="s">
        <v>6</v>
      </c>
      <c r="O42" s="31"/>
    </row>
    <row r="43" spans="1:15" ht="10.5" customHeight="1" x14ac:dyDescent="0.35">
      <c r="A43" s="9">
        <v>37</v>
      </c>
      <c r="B43" s="12" t="s">
        <v>86</v>
      </c>
      <c r="C43" s="10">
        <v>44373.75</v>
      </c>
      <c r="D43" s="11">
        <v>44373.75</v>
      </c>
      <c r="E43" s="9" t="s">
        <v>29</v>
      </c>
      <c r="F43" s="9">
        <v>1</v>
      </c>
      <c r="G43" s="9">
        <v>2</v>
      </c>
      <c r="H43" s="9" t="s">
        <v>32</v>
      </c>
      <c r="I43" s="34">
        <f t="shared" ref="I43:I50" si="6">IF(F43&gt;G43,1,IF(F43=G43,2,3))</f>
        <v>3</v>
      </c>
      <c r="J43" s="34">
        <f>IF(I43=MAIN!I43,3,0)</f>
        <v>0</v>
      </c>
      <c r="K43" s="35">
        <f t="shared" ref="K43:K50" si="7">F43-G43</f>
        <v>-1</v>
      </c>
      <c r="L43" s="36">
        <f>IF(K43=MAIN!J43,1,0)</f>
        <v>0</v>
      </c>
      <c r="M43" s="36">
        <f>IF(AND(FR!F43=MAIN!F43,FR!G43=MAIN!G43),1,0)</f>
        <v>0</v>
      </c>
      <c r="N43" s="33">
        <f>IF(ISBLANK(MAIN!F43),0,J43+L43+M43)</f>
        <v>0</v>
      </c>
      <c r="O43" s="31"/>
    </row>
    <row r="44" spans="1:15" ht="10.5" customHeight="1" x14ac:dyDescent="0.35">
      <c r="A44" s="9">
        <v>38</v>
      </c>
      <c r="B44" s="12"/>
      <c r="C44" s="10">
        <v>44373.875</v>
      </c>
      <c r="D44" s="11">
        <v>44373.875</v>
      </c>
      <c r="E44" s="9" t="s">
        <v>25</v>
      </c>
      <c r="F44" s="9">
        <v>2</v>
      </c>
      <c r="G44" s="9">
        <v>0</v>
      </c>
      <c r="H44" s="9" t="s">
        <v>39</v>
      </c>
      <c r="I44" s="34">
        <f t="shared" si="6"/>
        <v>1</v>
      </c>
      <c r="J44" s="34">
        <f>IF(I44=MAIN!I44,3,0)</f>
        <v>0</v>
      </c>
      <c r="K44" s="35">
        <f t="shared" si="7"/>
        <v>2</v>
      </c>
      <c r="L44" s="36">
        <f>IF(K44=MAIN!J44,1,0)</f>
        <v>0</v>
      </c>
      <c r="M44" s="36">
        <f>IF(AND(FR!F44=MAIN!F44,FR!G44=MAIN!G44),1,0)</f>
        <v>0</v>
      </c>
      <c r="N44" s="33">
        <f>IF(ISBLANK(MAIN!F44),0,J44+L44+M44)</f>
        <v>0</v>
      </c>
      <c r="O44" s="31"/>
    </row>
    <row r="45" spans="1:15" ht="10.5" customHeight="1" x14ac:dyDescent="0.35">
      <c r="A45" s="9">
        <v>39</v>
      </c>
      <c r="B45" s="12"/>
      <c r="C45" s="10">
        <v>44374.75</v>
      </c>
      <c r="D45" s="11">
        <v>44374.75</v>
      </c>
      <c r="E45" s="9" t="s">
        <v>26</v>
      </c>
      <c r="F45" s="9">
        <v>3</v>
      </c>
      <c r="G45" s="9">
        <v>1</v>
      </c>
      <c r="H45" s="9" t="s">
        <v>43</v>
      </c>
      <c r="I45" s="34">
        <f t="shared" si="6"/>
        <v>1</v>
      </c>
      <c r="J45" s="34">
        <f>IF(I45=MAIN!I45,3,0)</f>
        <v>0</v>
      </c>
      <c r="K45" s="35">
        <f t="shared" si="7"/>
        <v>2</v>
      </c>
      <c r="L45" s="36">
        <f>IF(K45=MAIN!J45,1,0)</f>
        <v>0</v>
      </c>
      <c r="M45" s="36">
        <f>IF(AND(FR!F45=MAIN!F45,FR!G45=MAIN!G45),1,0)</f>
        <v>0</v>
      </c>
      <c r="N45" s="33">
        <f>IF(ISBLANK(MAIN!F45),0,J45+L45+M45)</f>
        <v>0</v>
      </c>
      <c r="O45" s="31"/>
    </row>
    <row r="46" spans="1:15" ht="10.5" customHeight="1" x14ac:dyDescent="0.35">
      <c r="A46" s="9">
        <v>40</v>
      </c>
      <c r="B46" s="12"/>
      <c r="C46" s="10">
        <v>44374.875</v>
      </c>
      <c r="D46" s="11">
        <v>44374.875</v>
      </c>
      <c r="E46" s="9" t="s">
        <v>34</v>
      </c>
      <c r="F46" s="9">
        <v>2</v>
      </c>
      <c r="G46" s="9">
        <v>1</v>
      </c>
      <c r="H46" s="9" t="s">
        <v>85</v>
      </c>
      <c r="I46" s="34">
        <f t="shared" si="6"/>
        <v>1</v>
      </c>
      <c r="J46" s="34">
        <f>IF(I46=MAIN!I46,3,0)</f>
        <v>0</v>
      </c>
      <c r="K46" s="35">
        <f t="shared" si="7"/>
        <v>1</v>
      </c>
      <c r="L46" s="36">
        <f>IF(K46=MAIN!J46,1,0)</f>
        <v>0</v>
      </c>
      <c r="M46" s="36">
        <f>IF(AND(FR!F46=MAIN!F46,FR!G46=MAIN!G46),1,0)</f>
        <v>0</v>
      </c>
      <c r="N46" s="33">
        <f>IF(ISBLANK(MAIN!F46),0,J46+L46+M46)</f>
        <v>0</v>
      </c>
      <c r="O46" s="31"/>
    </row>
    <row r="47" spans="1:15" ht="10.5" customHeight="1" x14ac:dyDescent="0.35">
      <c r="A47" s="9">
        <v>41</v>
      </c>
      <c r="B47" s="12"/>
      <c r="C47" s="10">
        <v>44375.75</v>
      </c>
      <c r="D47" s="11">
        <v>44375.75</v>
      </c>
      <c r="E47" s="9" t="s">
        <v>37</v>
      </c>
      <c r="F47" s="9">
        <v>0</v>
      </c>
      <c r="G47" s="9">
        <v>1</v>
      </c>
      <c r="H47" s="9" t="s">
        <v>24</v>
      </c>
      <c r="I47" s="34">
        <f t="shared" si="6"/>
        <v>3</v>
      </c>
      <c r="J47" s="34">
        <f>IF(I47=MAIN!I47,3,0)</f>
        <v>0</v>
      </c>
      <c r="K47" s="35">
        <f t="shared" si="7"/>
        <v>-1</v>
      </c>
      <c r="L47" s="36">
        <f>IF(K47=MAIN!J47,1,0)</f>
        <v>0</v>
      </c>
      <c r="M47" s="36">
        <f>IF(AND(FR!F47=MAIN!F47,FR!G47=MAIN!G47),1,0)</f>
        <v>0</v>
      </c>
      <c r="N47" s="33">
        <f>IF(ISBLANK(MAIN!F47),0,J47+L47+M47)</f>
        <v>0</v>
      </c>
      <c r="O47" s="31"/>
    </row>
    <row r="48" spans="1:15" ht="10.5" customHeight="1" x14ac:dyDescent="0.35">
      <c r="A48" s="9">
        <v>42</v>
      </c>
      <c r="B48" s="12"/>
      <c r="C48" s="10">
        <v>44375.875</v>
      </c>
      <c r="D48" s="11">
        <v>44375.875</v>
      </c>
      <c r="E48" s="9" t="s">
        <v>20</v>
      </c>
      <c r="F48" s="9">
        <v>3</v>
      </c>
      <c r="G48" s="9">
        <v>0</v>
      </c>
      <c r="H48" s="9" t="s">
        <v>30</v>
      </c>
      <c r="I48" s="34">
        <f t="shared" si="6"/>
        <v>1</v>
      </c>
      <c r="J48" s="34">
        <f>IF(I48=MAIN!I48,3,0)</f>
        <v>0</v>
      </c>
      <c r="K48" s="35">
        <f t="shared" si="7"/>
        <v>3</v>
      </c>
      <c r="L48" s="36">
        <f>IF(K48=MAIN!J48,1,0)</f>
        <v>0</v>
      </c>
      <c r="M48" s="36">
        <f>IF(AND(FR!F48=MAIN!F48,FR!G48=MAIN!G48),1,0)</f>
        <v>0</v>
      </c>
      <c r="N48" s="33">
        <f>IF(ISBLANK(MAIN!F48),0,J48+L48+M48)</f>
        <v>0</v>
      </c>
      <c r="O48" s="31"/>
    </row>
    <row r="49" spans="1:15" ht="10.5" customHeight="1" x14ac:dyDescent="0.35">
      <c r="A49" s="9">
        <v>43</v>
      </c>
      <c r="B49" s="12"/>
      <c r="C49" s="10">
        <v>44376.75</v>
      </c>
      <c r="D49" s="11">
        <v>44376.75</v>
      </c>
      <c r="E49" s="9" t="s">
        <v>23</v>
      </c>
      <c r="F49" s="9">
        <v>1</v>
      </c>
      <c r="G49" s="9">
        <v>2</v>
      </c>
      <c r="H49" s="9" t="s">
        <v>22</v>
      </c>
      <c r="I49" s="34">
        <f t="shared" si="6"/>
        <v>3</v>
      </c>
      <c r="J49" s="34">
        <f>IF(I49=MAIN!I49,3,0)</f>
        <v>0</v>
      </c>
      <c r="K49" s="35">
        <f t="shared" si="7"/>
        <v>-1</v>
      </c>
      <c r="L49" s="36">
        <f>IF(K49=MAIN!J49,1,0)</f>
        <v>0</v>
      </c>
      <c r="M49" s="36">
        <f>IF(AND(FR!F49=MAIN!F49,FR!G49=MAIN!G49),1,0)</f>
        <v>0</v>
      </c>
      <c r="N49" s="33">
        <f>IF(ISBLANK(MAIN!F49),0,J49+L49+M49)</f>
        <v>0</v>
      </c>
      <c r="O49" s="31"/>
    </row>
    <row r="50" spans="1:15" ht="10.5" customHeight="1" x14ac:dyDescent="0.35">
      <c r="A50" s="9">
        <v>44</v>
      </c>
      <c r="B50" s="12"/>
      <c r="C50" s="10">
        <v>44376.875</v>
      </c>
      <c r="D50" s="11">
        <v>44376.875</v>
      </c>
      <c r="E50" s="9" t="s">
        <v>21</v>
      </c>
      <c r="F50" s="9">
        <v>1</v>
      </c>
      <c r="G50" s="9">
        <v>0</v>
      </c>
      <c r="H50" s="9" t="s">
        <v>41</v>
      </c>
      <c r="I50" s="34">
        <f t="shared" si="6"/>
        <v>1</v>
      </c>
      <c r="J50" s="34">
        <f>IF(I50=MAIN!I50,3,0)</f>
        <v>0</v>
      </c>
      <c r="K50" s="35">
        <f t="shared" si="7"/>
        <v>1</v>
      </c>
      <c r="L50" s="36">
        <f>IF(K50=MAIN!J50,1,0)</f>
        <v>0</v>
      </c>
      <c r="M50" s="36">
        <f>IF(AND(FR!F50=MAIN!F50,FR!G50=MAIN!G50),1,0)</f>
        <v>0</v>
      </c>
      <c r="N50" s="33">
        <f>IF(ISBLANK(MAIN!F50),0,J50+L50+M50)</f>
        <v>0</v>
      </c>
      <c r="O50" s="37">
        <f>SUM(N43:N50)*2</f>
        <v>0</v>
      </c>
    </row>
    <row r="51" spans="1:15" ht="10.5" customHeight="1" x14ac:dyDescent="0.35">
      <c r="A51" s="116" t="s">
        <v>4</v>
      </c>
      <c r="B51" s="116"/>
      <c r="C51" s="116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31"/>
    </row>
    <row r="52" spans="1:15" ht="10.5" customHeight="1" x14ac:dyDescent="0.35">
      <c r="A52" s="115" t="s">
        <v>82</v>
      </c>
      <c r="B52" s="115"/>
      <c r="C52" s="115"/>
      <c r="D52" s="115"/>
      <c r="E52" s="115"/>
      <c r="F52" s="115"/>
      <c r="G52" s="115"/>
      <c r="H52" s="115"/>
      <c r="I52" s="31" t="s">
        <v>14</v>
      </c>
      <c r="J52" s="31" t="s">
        <v>15</v>
      </c>
      <c r="K52" s="31" t="s">
        <v>16</v>
      </c>
      <c r="L52" s="33" t="s">
        <v>17</v>
      </c>
      <c r="M52" s="33" t="s">
        <v>18</v>
      </c>
      <c r="N52" s="33" t="s">
        <v>6</v>
      </c>
      <c r="O52" s="31"/>
    </row>
    <row r="53" spans="1:15" ht="10.5" customHeight="1" x14ac:dyDescent="0.35">
      <c r="A53" s="9">
        <v>45</v>
      </c>
      <c r="B53" s="12" t="s">
        <v>65</v>
      </c>
      <c r="C53" s="10">
        <v>44379.75</v>
      </c>
      <c r="D53" s="11">
        <v>44379.75</v>
      </c>
      <c r="E53" s="9" t="s">
        <v>30</v>
      </c>
      <c r="F53" s="9">
        <v>0</v>
      </c>
      <c r="G53" s="9">
        <v>2</v>
      </c>
      <c r="H53" s="9" t="s">
        <v>24</v>
      </c>
      <c r="I53" s="34">
        <f t="shared" ref="I53:I56" si="8">IF(F53&gt;G53,1,IF(F53=G53,2,3))</f>
        <v>3</v>
      </c>
      <c r="J53" s="34">
        <f>IF(I53=MAIN!I53,3,0)</f>
        <v>0</v>
      </c>
      <c r="K53" s="35">
        <f t="shared" ref="K53:K56" si="9">F53-G53</f>
        <v>-2</v>
      </c>
      <c r="L53" s="36">
        <f>IF(K53=MAIN!J53,1,0)</f>
        <v>0</v>
      </c>
      <c r="M53" s="36" t="e">
        <f>IF(AND(FR!F53=MAIN!#REF!,FR!G53=MAIN!#REF!),1,0)</f>
        <v>#REF!</v>
      </c>
      <c r="N53" s="33" t="e">
        <f>IF(ISBLANK(MAIN!#REF!),0,J53+L53+M53)</f>
        <v>#REF!</v>
      </c>
      <c r="O53" s="31"/>
    </row>
    <row r="54" spans="1:15" ht="10.5" customHeight="1" x14ac:dyDescent="0.35">
      <c r="A54" s="9">
        <v>46</v>
      </c>
      <c r="B54" s="12"/>
      <c r="C54" s="10">
        <v>44379.875</v>
      </c>
      <c r="D54" s="11">
        <v>44379.875</v>
      </c>
      <c r="E54" s="9" t="s">
        <v>34</v>
      </c>
      <c r="F54" s="9">
        <v>2</v>
      </c>
      <c r="G54" s="9">
        <v>1</v>
      </c>
      <c r="H54" s="9" t="s">
        <v>25</v>
      </c>
      <c r="I54" s="34">
        <f t="shared" si="8"/>
        <v>1</v>
      </c>
      <c r="J54" s="34">
        <f>IF(I54=MAIN!I54,3,0)</f>
        <v>0</v>
      </c>
      <c r="K54" s="35">
        <f t="shared" si="9"/>
        <v>1</v>
      </c>
      <c r="L54" s="36">
        <f>IF(K54=MAIN!J54,1,0)</f>
        <v>0</v>
      </c>
      <c r="M54" s="36">
        <f>IF(AND(FR!F54=MAIN!F54,FR!G54=MAIN!G54),1,0)</f>
        <v>0</v>
      </c>
      <c r="N54" s="33">
        <f>IF(ISBLANK(MAIN!F54),0,J54+L54+M54)</f>
        <v>0</v>
      </c>
      <c r="O54" s="31"/>
    </row>
    <row r="55" spans="1:15" ht="10.5" customHeight="1" x14ac:dyDescent="0.35">
      <c r="A55" s="9">
        <v>47</v>
      </c>
      <c r="B55" s="12"/>
      <c r="C55" s="10">
        <v>44380.75</v>
      </c>
      <c r="D55" s="11">
        <v>44380.75</v>
      </c>
      <c r="E55" s="9" t="s">
        <v>43</v>
      </c>
      <c r="F55" s="9">
        <v>1</v>
      </c>
      <c r="G55" s="9">
        <v>2</v>
      </c>
      <c r="H55" s="9" t="s">
        <v>32</v>
      </c>
      <c r="I55" s="34">
        <f t="shared" si="8"/>
        <v>3</v>
      </c>
      <c r="J55" s="34">
        <f>IF(I55=MAIN!I55,3,0)</f>
        <v>0</v>
      </c>
      <c r="K55" s="35">
        <f t="shared" si="9"/>
        <v>-1</v>
      </c>
      <c r="L55" s="36">
        <f>IF(K55=MAIN!J55,1,0)</f>
        <v>0</v>
      </c>
      <c r="M55" s="36">
        <f>IF(AND(FR!F55=MAIN!F53,FR!G55=MAIN!G53),1,0)</f>
        <v>0</v>
      </c>
      <c r="N55" s="33">
        <f>IF(ISBLANK(MAIN!F53),0,J55+L55+M55)</f>
        <v>0</v>
      </c>
      <c r="O55" s="31"/>
    </row>
    <row r="56" spans="1:15" ht="10.5" customHeight="1" x14ac:dyDescent="0.35">
      <c r="A56" s="9">
        <v>48</v>
      </c>
      <c r="B56" s="12"/>
      <c r="C56" s="10">
        <v>44380.875</v>
      </c>
      <c r="D56" s="11">
        <v>44380.875</v>
      </c>
      <c r="E56" s="9" t="s">
        <v>41</v>
      </c>
      <c r="F56" s="9">
        <v>1</v>
      </c>
      <c r="G56" s="9">
        <v>3</v>
      </c>
      <c r="H56" s="9" t="s">
        <v>23</v>
      </c>
      <c r="I56" s="34">
        <f t="shared" si="8"/>
        <v>3</v>
      </c>
      <c r="J56" s="34">
        <f>IF(I56=MAIN!I56,3,0)</f>
        <v>0</v>
      </c>
      <c r="K56" s="35">
        <f t="shared" si="9"/>
        <v>-2</v>
      </c>
      <c r="L56" s="36">
        <f>IF(K56=MAIN!J56,1,0)</f>
        <v>0</v>
      </c>
      <c r="M56" s="36">
        <f>IF(AND(FR!F56=MAIN!F56,FR!G56=MAIN!G56),1,0)</f>
        <v>0</v>
      </c>
      <c r="N56" s="33">
        <f>IF(ISBLANK(MAIN!F56),0,J56+L56+M56)</f>
        <v>0</v>
      </c>
      <c r="O56" s="37" t="e">
        <f>SUM(N53:N56)*3</f>
        <v>#REF!</v>
      </c>
    </row>
    <row r="57" spans="1:15" ht="10.5" customHeight="1" x14ac:dyDescent="0.35">
      <c r="A57" s="116" t="s">
        <v>5</v>
      </c>
      <c r="B57" s="116"/>
      <c r="C57" s="116"/>
      <c r="D57" s="116"/>
      <c r="E57" s="116"/>
      <c r="F57" s="116"/>
      <c r="G57" s="116"/>
      <c r="H57" s="116"/>
      <c r="I57" s="116"/>
      <c r="J57" s="116"/>
      <c r="K57" s="116"/>
      <c r="L57" s="116"/>
      <c r="M57" s="116"/>
      <c r="N57" s="116"/>
      <c r="O57" s="31"/>
    </row>
    <row r="58" spans="1:15" ht="10.5" customHeight="1" x14ac:dyDescent="0.35">
      <c r="A58" s="115" t="s">
        <v>83</v>
      </c>
      <c r="B58" s="115"/>
      <c r="C58" s="115"/>
      <c r="D58" s="115"/>
      <c r="E58" s="115"/>
      <c r="F58" s="115"/>
      <c r="G58" s="115"/>
      <c r="H58" s="115"/>
      <c r="I58" s="31" t="s">
        <v>14</v>
      </c>
      <c r="J58" s="31" t="s">
        <v>15</v>
      </c>
      <c r="K58" s="31" t="s">
        <v>16</v>
      </c>
      <c r="L58" s="33" t="s">
        <v>17</v>
      </c>
      <c r="M58" s="33" t="s">
        <v>18</v>
      </c>
      <c r="N58" s="33" t="s">
        <v>6</v>
      </c>
      <c r="O58" s="31"/>
    </row>
    <row r="59" spans="1:15" ht="10.5" customHeight="1" x14ac:dyDescent="0.35">
      <c r="A59" s="9">
        <v>49</v>
      </c>
      <c r="B59" s="12" t="s">
        <v>74</v>
      </c>
      <c r="C59" s="10">
        <v>44383.875</v>
      </c>
      <c r="D59" s="11">
        <v>44383.875</v>
      </c>
      <c r="E59" s="18" t="s">
        <v>24</v>
      </c>
      <c r="F59" s="18">
        <v>2</v>
      </c>
      <c r="G59" s="18">
        <v>1</v>
      </c>
      <c r="H59" s="18" t="s">
        <v>25</v>
      </c>
      <c r="I59" s="34">
        <f t="shared" ref="I59:I60" si="10">IF(F59&gt;G59,1,IF(F59=G59,2,3))</f>
        <v>1</v>
      </c>
      <c r="J59" s="34">
        <f>IF(I59=MAIN!I59,3,0)</f>
        <v>0</v>
      </c>
      <c r="K59" s="35">
        <f t="shared" ref="K59:K60" si="11">F59-G59</f>
        <v>1</v>
      </c>
      <c r="L59" s="36">
        <f>IF(K59=MAIN!J59,1,0)</f>
        <v>0</v>
      </c>
      <c r="M59" s="36">
        <f>IF(AND(FR!F59=MAIN!F59,FR!G59=MAIN!G59),1,0)</f>
        <v>0</v>
      </c>
      <c r="N59" s="33">
        <f>IF(ISBLANK(MAIN!F59),0,J59+L59+M59)</f>
        <v>0</v>
      </c>
      <c r="O59" s="31"/>
    </row>
    <row r="60" spans="1:15" ht="10.5" customHeight="1" x14ac:dyDescent="0.35">
      <c r="A60" s="9">
        <v>50</v>
      </c>
      <c r="B60" s="12"/>
      <c r="C60" s="10">
        <v>44384.875</v>
      </c>
      <c r="D60" s="11">
        <v>44384.875</v>
      </c>
      <c r="E60" s="18" t="s">
        <v>32</v>
      </c>
      <c r="F60" s="18">
        <v>2</v>
      </c>
      <c r="G60" s="18">
        <v>1</v>
      </c>
      <c r="H60" s="18" t="s">
        <v>23</v>
      </c>
      <c r="I60" s="34">
        <f t="shared" si="10"/>
        <v>1</v>
      </c>
      <c r="J60" s="34">
        <f>IF(I60=MAIN!I60,3,0)</f>
        <v>0</v>
      </c>
      <c r="K60" s="35">
        <f t="shared" si="11"/>
        <v>1</v>
      </c>
      <c r="L60" s="36">
        <f>IF(K60=MAIN!J60,1,0)</f>
        <v>0</v>
      </c>
      <c r="M60" s="36">
        <f>IF(AND(FR!F60=MAIN!F60,FR!G60=MAIN!G60),1,0)</f>
        <v>0</v>
      </c>
      <c r="N60" s="33">
        <f>IF(ISBLANK(MAIN!F60),0,J60+L60+M60)</f>
        <v>0</v>
      </c>
      <c r="O60" s="37">
        <f>SUM(N59:N60)*5</f>
        <v>0</v>
      </c>
    </row>
    <row r="61" spans="1:15" ht="10.5" customHeight="1" x14ac:dyDescent="0.35">
      <c r="A61" s="116" t="s">
        <v>13</v>
      </c>
      <c r="B61" s="116"/>
      <c r="C61" s="116"/>
      <c r="D61" s="116"/>
      <c r="E61" s="116"/>
      <c r="F61" s="116"/>
      <c r="G61" s="116"/>
      <c r="H61" s="116"/>
      <c r="I61" s="116"/>
      <c r="J61" s="116"/>
      <c r="K61" s="116"/>
      <c r="L61" s="116"/>
      <c r="M61" s="116"/>
      <c r="N61" s="116"/>
      <c r="O61" s="31"/>
    </row>
    <row r="62" spans="1:15" ht="10.5" customHeight="1" x14ac:dyDescent="0.35">
      <c r="A62" s="115" t="s">
        <v>84</v>
      </c>
      <c r="B62" s="115"/>
      <c r="C62" s="115"/>
      <c r="D62" s="115"/>
      <c r="E62" s="115"/>
      <c r="F62" s="115"/>
      <c r="G62" s="115"/>
      <c r="H62" s="115"/>
      <c r="I62" s="31" t="s">
        <v>14</v>
      </c>
      <c r="J62" s="31" t="s">
        <v>15</v>
      </c>
      <c r="K62" s="31" t="s">
        <v>16</v>
      </c>
      <c r="L62" s="33" t="s">
        <v>17</v>
      </c>
      <c r="M62" s="33" t="s">
        <v>18</v>
      </c>
      <c r="N62" s="33" t="s">
        <v>6</v>
      </c>
      <c r="O62" s="31"/>
    </row>
    <row r="63" spans="1:15" ht="10.5" customHeight="1" x14ac:dyDescent="0.35">
      <c r="A63" s="9">
        <v>51</v>
      </c>
      <c r="B63" s="13" t="s">
        <v>79</v>
      </c>
      <c r="C63" s="10">
        <v>44388.875</v>
      </c>
      <c r="D63" s="11">
        <v>44388.875</v>
      </c>
      <c r="E63" s="18" t="s">
        <v>25</v>
      </c>
      <c r="F63" s="18">
        <v>3</v>
      </c>
      <c r="G63" s="18">
        <v>2</v>
      </c>
      <c r="H63" s="18" t="s">
        <v>23</v>
      </c>
      <c r="I63" s="34">
        <f t="shared" ref="I63" si="12">IF(F63&gt;G63,1,IF(F63=G63,2,3))</f>
        <v>1</v>
      </c>
      <c r="J63" s="34">
        <f>IF(I63=MAIN!I63,3,0)</f>
        <v>0</v>
      </c>
      <c r="K63" s="35">
        <f t="shared" ref="K63" si="13">F63-G63</f>
        <v>1</v>
      </c>
      <c r="L63" s="36">
        <f>IF(K63=MAIN!J63,1,0)</f>
        <v>0</v>
      </c>
      <c r="M63" s="36">
        <f>IF(AND(FR!F63=MAIN!F63,FR!G63=MAIN!G63),1,0)</f>
        <v>0</v>
      </c>
      <c r="N63" s="33">
        <f>IF(ISBLANK(MAIN!F63),0,J63+L63+M63)</f>
        <v>0</v>
      </c>
      <c r="O63" s="37">
        <f>SUM(N63)*6</f>
        <v>0</v>
      </c>
    </row>
    <row r="64" spans="1:15" ht="10.5" customHeight="1" x14ac:dyDescent="0.35">
      <c r="H64" s="35"/>
      <c r="I64" s="38"/>
      <c r="J64" s="38"/>
      <c r="K64" s="38"/>
      <c r="L64" s="38"/>
      <c r="M64" s="38"/>
      <c r="N64" s="38"/>
      <c r="O64" s="31"/>
    </row>
    <row r="65" spans="8:15" ht="10.5" customHeight="1" x14ac:dyDescent="0.35">
      <c r="H65" s="35"/>
      <c r="I65" s="38"/>
      <c r="J65" s="38"/>
      <c r="K65" s="38"/>
      <c r="L65" s="38"/>
      <c r="M65" s="38"/>
      <c r="N65" s="38"/>
      <c r="O65" s="31"/>
    </row>
    <row r="66" spans="8:15" ht="10.5" customHeight="1" x14ac:dyDescent="0.35">
      <c r="H66" s="35"/>
      <c r="I66" s="38"/>
      <c r="J66" s="38"/>
      <c r="K66" s="38"/>
      <c r="L66" s="38"/>
      <c r="M66" s="38"/>
      <c r="N66" s="38"/>
      <c r="O66" s="31"/>
    </row>
    <row r="67" spans="8:15" ht="10.5" customHeight="1" x14ac:dyDescent="0.35">
      <c r="H67" s="35"/>
      <c r="I67" s="38"/>
      <c r="J67" s="38"/>
      <c r="K67" s="38"/>
      <c r="L67" s="38"/>
      <c r="M67" s="38"/>
      <c r="N67" s="38"/>
      <c r="O67" s="31"/>
    </row>
    <row r="68" spans="8:15" ht="10.5" customHeight="1" x14ac:dyDescent="0.35">
      <c r="H68" s="35"/>
      <c r="I68" s="38"/>
      <c r="J68" s="38"/>
      <c r="K68" s="38"/>
      <c r="L68" s="38"/>
      <c r="M68" s="38"/>
      <c r="N68" s="38"/>
      <c r="O68" s="31"/>
    </row>
    <row r="69" spans="8:15" ht="10.5" customHeight="1" x14ac:dyDescent="0.35">
      <c r="H69" s="35"/>
      <c r="I69" s="38"/>
      <c r="J69" s="38"/>
      <c r="K69" s="38"/>
      <c r="L69" s="38"/>
      <c r="M69" s="38"/>
      <c r="N69" s="38"/>
      <c r="O69" s="31"/>
    </row>
    <row r="70" spans="8:15" ht="10.5" customHeight="1" x14ac:dyDescent="0.35">
      <c r="H70" s="35"/>
      <c r="I70" s="38"/>
      <c r="J70" s="38"/>
      <c r="K70" s="38"/>
      <c r="L70" s="38"/>
      <c r="M70" s="38"/>
      <c r="N70" s="38"/>
      <c r="O70" s="31"/>
    </row>
    <row r="71" spans="8:15" ht="10.5" customHeight="1" x14ac:dyDescent="0.35">
      <c r="H71" s="35"/>
      <c r="I71" s="38"/>
      <c r="J71" s="38"/>
      <c r="K71" s="38"/>
      <c r="L71" s="38"/>
      <c r="M71" s="38"/>
      <c r="N71" s="38"/>
      <c r="O71" s="31"/>
    </row>
    <row r="72" spans="8:15" ht="10.5" customHeight="1" x14ac:dyDescent="0.35">
      <c r="H72" s="35"/>
      <c r="I72" s="38"/>
      <c r="J72" s="38"/>
      <c r="K72" s="38"/>
      <c r="L72" s="38"/>
      <c r="M72" s="38"/>
      <c r="N72" s="38"/>
      <c r="O72" s="31"/>
    </row>
    <row r="73" spans="8:15" ht="10.5" customHeight="1" x14ac:dyDescent="0.35">
      <c r="H73" s="35"/>
      <c r="I73" s="38"/>
      <c r="J73" s="38"/>
      <c r="K73" s="38"/>
      <c r="L73" s="38"/>
      <c r="M73" s="38"/>
      <c r="N73" s="38"/>
      <c r="O73" s="31"/>
    </row>
    <row r="74" spans="8:15" ht="10.5" customHeight="1" x14ac:dyDescent="0.35">
      <c r="H74" s="35"/>
      <c r="I74" s="38"/>
      <c r="J74" s="38"/>
      <c r="K74" s="38"/>
      <c r="L74" s="38"/>
      <c r="M74" s="38"/>
      <c r="N74" s="38"/>
      <c r="O74" s="31"/>
    </row>
    <row r="75" spans="8:15" ht="10.5" customHeight="1" x14ac:dyDescent="0.35">
      <c r="H75" s="35"/>
      <c r="I75" s="38"/>
      <c r="J75" s="38"/>
      <c r="K75" s="38"/>
      <c r="L75" s="38"/>
      <c r="M75" s="38"/>
      <c r="N75" s="38"/>
      <c r="O75" s="31"/>
    </row>
    <row r="76" spans="8:15" ht="10.5" customHeight="1" x14ac:dyDescent="0.35">
      <c r="H76" s="35"/>
      <c r="I76" s="38"/>
      <c r="J76" s="38"/>
      <c r="K76" s="38"/>
      <c r="L76" s="38"/>
      <c r="M76" s="38"/>
      <c r="N76" s="38"/>
      <c r="O76" s="31"/>
    </row>
    <row r="77" spans="8:15" ht="10.5" customHeight="1" x14ac:dyDescent="0.35">
      <c r="H77" s="35"/>
      <c r="I77" s="38"/>
      <c r="J77" s="38"/>
      <c r="K77" s="38"/>
      <c r="L77" s="38"/>
      <c r="M77" s="38"/>
      <c r="N77" s="38"/>
      <c r="O77" s="31"/>
    </row>
    <row r="78" spans="8:15" ht="10.5" customHeight="1" x14ac:dyDescent="0.35">
      <c r="H78" s="35"/>
      <c r="I78" s="38"/>
      <c r="J78" s="38"/>
      <c r="K78" s="38"/>
      <c r="L78" s="38"/>
      <c r="M78" s="38"/>
      <c r="N78" s="38"/>
      <c r="O78" s="31"/>
    </row>
    <row r="79" spans="8:15" ht="10.5" customHeight="1" x14ac:dyDescent="0.35">
      <c r="H79" s="35"/>
      <c r="I79" s="38"/>
      <c r="J79" s="38"/>
      <c r="K79" s="38"/>
      <c r="L79" s="38"/>
      <c r="M79" s="38"/>
      <c r="N79" s="38"/>
      <c r="O79" s="31"/>
    </row>
    <row r="80" spans="8:15" ht="10.5" customHeight="1" x14ac:dyDescent="0.35">
      <c r="H80" s="35"/>
      <c r="I80" s="38"/>
      <c r="J80" s="38"/>
      <c r="K80" s="38"/>
      <c r="L80" s="38"/>
      <c r="M80" s="38"/>
      <c r="N80" s="38"/>
      <c r="O80" s="31"/>
    </row>
  </sheetData>
  <sheetProtection selectLockedCells="1" selectUnlockedCells="1"/>
  <mergeCells count="12">
    <mergeCell ref="A62:H62"/>
    <mergeCell ref="A1:N1"/>
    <mergeCell ref="A15:H15"/>
    <mergeCell ref="A28:H28"/>
    <mergeCell ref="A41:N41"/>
    <mergeCell ref="A42:H42"/>
    <mergeCell ref="A2:H2"/>
    <mergeCell ref="A51:N51"/>
    <mergeCell ref="A52:H52"/>
    <mergeCell ref="A57:N57"/>
    <mergeCell ref="A58:H58"/>
    <mergeCell ref="A61:N61"/>
  </mergeCells>
  <conditionalFormatting sqref="E59:E60">
    <cfRule type="expression" dxfId="425" priority="13">
      <formula>#REF!&gt;$I59</formula>
    </cfRule>
    <cfRule type="expression" dxfId="424" priority="14">
      <formula>#REF!&lt;$I59</formula>
    </cfRule>
    <cfRule type="expression" dxfId="423" priority="15">
      <formula>#REF!&lt;$G59</formula>
    </cfRule>
    <cfRule type="expression" dxfId="422" priority="16">
      <formula>#REF!&gt;$G59</formula>
    </cfRule>
  </conditionalFormatting>
  <conditionalFormatting sqref="E63">
    <cfRule type="expression" dxfId="421" priority="5">
      <formula>#REF!&gt;$I63</formula>
    </cfRule>
    <cfRule type="expression" dxfId="420" priority="6">
      <formula>#REF!&lt;$I63</formula>
    </cfRule>
    <cfRule type="expression" dxfId="419" priority="7">
      <formula>#REF!&lt;$G63</formula>
    </cfRule>
    <cfRule type="expression" dxfId="418" priority="8">
      <formula>#REF!&gt;$G63</formula>
    </cfRule>
  </conditionalFormatting>
  <conditionalFormatting sqref="E16:G21 E23:G27">
    <cfRule type="expression" dxfId="415" priority="2">
      <formula>#REF!&gt;$G16</formula>
    </cfRule>
    <cfRule type="expression" dxfId="414" priority="1">
      <formula>#REF!&lt;$G16</formula>
    </cfRule>
  </conditionalFormatting>
  <conditionalFormatting sqref="H16:H21 H23:H27">
    <cfRule type="expression" dxfId="411" priority="3">
      <formula>#REF!&gt;$G16</formula>
    </cfRule>
    <cfRule type="expression" dxfId="410" priority="4">
      <formula>#REF!&lt;$G16</formula>
    </cfRule>
  </conditionalFormatting>
  <conditionalFormatting sqref="H59:H60">
    <cfRule type="expression" dxfId="397" priority="20">
      <formula>#REF!&lt;$G59</formula>
    </cfRule>
    <cfRule type="expression" dxfId="396" priority="18">
      <formula>#REF!&gt;$I59</formula>
    </cfRule>
    <cfRule type="expression" dxfId="395" priority="19">
      <formula>#REF!&gt;$G59</formula>
    </cfRule>
    <cfRule type="expression" dxfId="394" priority="17">
      <formula>#REF!&lt;$I59</formula>
    </cfRule>
  </conditionalFormatting>
  <conditionalFormatting sqref="H63">
    <cfRule type="expression" dxfId="393" priority="12">
      <formula>#REF!&lt;$G63</formula>
    </cfRule>
    <cfRule type="expression" dxfId="392" priority="11">
      <formula>#REF!&gt;$G63</formula>
    </cfRule>
    <cfRule type="expression" dxfId="391" priority="10">
      <formula>#REF!&gt;$I63</formula>
    </cfRule>
    <cfRule type="expression" dxfId="390" priority="9">
      <formula>#REF!&lt;$I63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6" id="{39D012F3-9C30-4CE8-91E9-F2FFF55ECFD4}">
            <xm:f>MAIN!#REF!&gt;MAIN!$G43</xm:f>
            <x14:dxf>
              <font>
                <b/>
                <i val="0"/>
              </font>
            </x14:dxf>
          </x14:cfRule>
          <x14:cfRule type="expression" priority="35" id="{17AFB0B7-17C2-4A18-8AB9-F37BA3A9A4B5}">
            <xm:f>MAIN!#REF!&lt;MAIN!$G43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33" id="{0E4DB698-3E49-4D5B-A5DC-45C965263747}">
            <xm:f>MAIN!#REF!&gt;MAIN!#REF!</xm:f>
            <x14:dxf>
              <font>
                <b/>
                <i val="0"/>
                <color rgb="FF0000FF"/>
              </font>
            </x14:dxf>
          </x14:cfRule>
          <x14:cfRule type="expression" priority="34" id="{8FE6ABF1-22E3-449F-8F8A-FF20C650200A}">
            <xm:f>MAIN!#REF!&lt;MAIN!#REF!</xm:f>
            <x14:dxf>
              <font>
                <b val="0"/>
                <i/>
                <color rgb="FF0000FF"/>
              </font>
            </x14:dxf>
          </x14:cfRule>
          <xm:sqref>E43:E50 E54 E56</xm:sqref>
        </x14:conditionalFormatting>
        <x14:conditionalFormatting xmlns:xm="http://schemas.microsoft.com/office/excel/2006/main">
          <x14:cfRule type="expression" priority="45" id="{A3619C7D-D031-409D-B8F8-CBB46F68FE10}">
            <xm:f>MAIN!#REF!&gt;MAIN!#REF!</xm:f>
            <x14:dxf>
              <font>
                <b/>
                <i val="0"/>
                <color rgb="FF0000FF"/>
              </font>
            </x14:dxf>
          </x14:cfRule>
          <x14:cfRule type="expression" priority="46" id="{2F757014-C9D9-4DF7-9D9C-42776DEEE32B}">
            <xm:f>MAIN!#REF!&lt;MAIN!#REF!</xm:f>
            <x14:dxf>
              <font>
                <b val="0"/>
                <i/>
                <color rgb="FF0000FF"/>
              </font>
            </x14:dxf>
          </x14:cfRule>
          <x14:cfRule type="expression" priority="47" id="{5B098D65-ED50-4BC5-9712-15321041900E}">
            <xm:f>MAIN!#REF!&lt;MAIN!#REF!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48" id="{250AC1F9-A5D5-4FA3-AE30-1ED31A2B4550}">
            <xm:f>MAIN!#REF!&gt;MAIN!#REF!</xm:f>
            <x14:dxf>
              <font>
                <b/>
                <i val="0"/>
              </font>
            </x14:dxf>
          </x14:cfRule>
          <xm:sqref>E53</xm:sqref>
        </x14:conditionalFormatting>
        <x14:conditionalFormatting xmlns:xm="http://schemas.microsoft.com/office/excel/2006/main">
          <x14:cfRule type="expression" priority="44" id="{7B8948E3-A82D-48B7-80E3-4519E9302232}">
            <xm:f>MAIN!#REF!&gt;MAIN!$G53</xm:f>
            <x14:dxf>
              <font>
                <b/>
                <i val="0"/>
              </font>
            </x14:dxf>
          </x14:cfRule>
          <x14:cfRule type="expression" priority="43" id="{A85D2CE3-520C-426F-9616-28376F609637}">
            <xm:f>MAIN!#REF!&lt;MAIN!$G53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42" id="{8F3C0CAB-893E-4B62-A3DC-61BA0CF591DB}">
            <xm:f>MAIN!#REF!&lt;MAIN!#REF!</xm:f>
            <x14:dxf>
              <font>
                <b val="0"/>
                <i/>
                <color rgb="FF0000FF"/>
              </font>
            </x14:dxf>
          </x14:cfRule>
          <x14:cfRule type="expression" priority="41" id="{206D8ED5-AB24-4389-9128-1F42781AD97F}">
            <xm:f>MAIN!#REF!&gt;MAIN!#REF!</xm:f>
            <x14:dxf>
              <font>
                <b/>
                <i val="0"/>
                <color rgb="FF0000FF"/>
              </font>
            </x14:dxf>
          </x14:cfRule>
          <xm:sqref>E55</xm:sqref>
        </x14:conditionalFormatting>
        <x14:conditionalFormatting xmlns:xm="http://schemas.microsoft.com/office/excel/2006/main">
          <x14:cfRule type="expression" priority="21" id="{F3243279-1F0D-4DD7-9C5D-2665CD394749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22" id="{3109EF9D-8FF0-44A0-ABF1-C78A03F1D86C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23" id="{83A36052-5763-43DC-8E5D-952E661EBDAB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24" id="{40A9298A-3754-4A7A-8AD3-90D122351F7C}">
            <xm:f>MAIN!#REF!&lt;MAIN!$G3</xm:f>
            <x14:dxf>
              <font>
                <b/>
                <i val="0"/>
              </font>
            </x14:dxf>
          </x14:cfRule>
          <xm:sqref>H3:H14 H29:H40</xm:sqref>
        </x14:conditionalFormatting>
        <x14:conditionalFormatting xmlns:xm="http://schemas.microsoft.com/office/excel/2006/main">
          <x14:cfRule type="expression" priority="39" id="{54F698D9-8D5D-4464-BB37-2844D4AD3F0A}">
            <xm:f>MAIN!#REF!&gt;MAIN!$G43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37" id="{6EAD731A-DB37-4855-BA3F-895799BE0319}">
            <xm:f>MAIN!#REF!&lt;MAIN!#REF!</xm:f>
            <x14:dxf>
              <font>
                <b/>
                <i val="0"/>
                <color rgb="FF0000FF"/>
              </font>
            </x14:dxf>
          </x14:cfRule>
          <x14:cfRule type="expression" priority="38" id="{D0B4A410-4A02-40C8-9D19-D63BBD1DDEDA}">
            <xm:f>MAIN!#REF!&gt;MAIN!#REF!</xm:f>
            <x14:dxf>
              <font>
                <b val="0"/>
                <i/>
                <color rgb="FF0000FF"/>
              </font>
            </x14:dxf>
          </x14:cfRule>
          <x14:cfRule type="expression" priority="40" id="{F47A0896-A784-4841-BC8C-19300AA0534D}">
            <xm:f>MAIN!#REF!&lt;MAIN!$G43</xm:f>
            <x14:dxf>
              <font>
                <b/>
                <i val="0"/>
              </font>
            </x14:dxf>
          </x14:cfRule>
          <xm:sqref>H43:H50 H54 H56</xm:sqref>
        </x14:conditionalFormatting>
        <x14:conditionalFormatting xmlns:xm="http://schemas.microsoft.com/office/excel/2006/main">
          <x14:cfRule type="expression" priority="56" id="{9C26E845-95B5-426F-95AE-45E04E8FCA20}">
            <xm:f>MAIN!#REF!&lt;MAIN!#REF!</xm:f>
            <x14:dxf>
              <font>
                <b/>
                <i val="0"/>
              </font>
            </x14:dxf>
          </x14:cfRule>
          <x14:cfRule type="expression" priority="53" id="{BEE9EFFF-5D0C-424D-95A2-9779439C93B8}">
            <xm:f>MAIN!#REF!&lt;MAIN!#REF!</xm:f>
            <x14:dxf>
              <font>
                <b/>
                <i val="0"/>
                <color rgb="FF0000FF"/>
              </font>
            </x14:dxf>
          </x14:cfRule>
          <x14:cfRule type="expression" priority="54" id="{BBF3C118-AF38-4BDF-98C7-8930BE40052B}">
            <xm:f>MAIN!#REF!&gt;MAIN!#REF!</xm:f>
            <x14:dxf>
              <font>
                <b val="0"/>
                <i/>
                <color rgb="FF0000FF"/>
              </font>
            </x14:dxf>
          </x14:cfRule>
          <x14:cfRule type="expression" priority="55" id="{8B90DED4-79DD-4BC6-A07C-03DAA9913A1B}">
            <xm:f>MAIN!#REF!&gt;MAIN!#REF!</xm:f>
            <x14:dxf>
              <font>
                <b val="0"/>
                <i/>
                <color theme="1" tint="0.499984740745262"/>
              </font>
            </x14:dxf>
          </x14:cfRule>
          <xm:sqref>H53</xm:sqref>
        </x14:conditionalFormatting>
        <x14:conditionalFormatting xmlns:xm="http://schemas.microsoft.com/office/excel/2006/main">
          <x14:cfRule type="expression" priority="49" id="{AD48A072-AE39-4DB1-BF87-81DDA25E6BBF}">
            <xm:f>MAIN!#REF!&lt;MAIN!#REF!</xm:f>
            <x14:dxf>
              <font>
                <b/>
                <i val="0"/>
                <color rgb="FF0000FF"/>
              </font>
            </x14:dxf>
          </x14:cfRule>
          <x14:cfRule type="expression" priority="51" id="{47556472-6A83-404C-8468-54B87A5B035E}">
            <xm:f>MAIN!#REF!&gt;MAIN!$G53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52" id="{246D96CC-C981-4C33-AAEC-FAA7BE48A31D}">
            <xm:f>MAIN!#REF!&lt;MAIN!$G53</xm:f>
            <x14:dxf>
              <font>
                <b/>
                <i val="0"/>
              </font>
            </x14:dxf>
          </x14:cfRule>
          <x14:cfRule type="expression" priority="50" id="{ECE4F6E2-6E2E-42B5-AC19-7BBCFF3CA892}">
            <xm:f>MAIN!#REF!&gt;MAIN!#REF!</xm:f>
            <x14:dxf>
              <font>
                <b val="0"/>
                <i/>
                <color rgb="FF0000FF"/>
              </font>
            </x14:dxf>
          </x14:cfRule>
          <xm:sqref>H55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B5071-83F3-48A7-966A-03EB95CD730F}">
  <dimension ref="A1:O80"/>
  <sheetViews>
    <sheetView topLeftCell="A22" zoomScale="85" zoomScaleNormal="85" workbookViewId="0">
      <selection activeCell="O40" sqref="O40"/>
    </sheetView>
  </sheetViews>
  <sheetFormatPr defaultColWidth="14.54296875" defaultRowHeight="15" customHeight="1" x14ac:dyDescent="0.35"/>
  <cols>
    <col min="1" max="4" width="8.453125" style="38" customWidth="1"/>
    <col min="5" max="5" width="31.1796875" style="38" customWidth="1"/>
    <col min="6" max="7" width="5.81640625" style="38" customWidth="1"/>
    <col min="8" max="8" width="31.1796875" style="38" customWidth="1"/>
    <col min="9" max="15" width="11.54296875" style="32" customWidth="1"/>
    <col min="16" max="16384" width="14.54296875" style="32"/>
  </cols>
  <sheetData>
    <row r="1" spans="1:15" ht="10.5" customHeight="1" thickBot="1" x14ac:dyDescent="0.4">
      <c r="A1" s="116" t="s">
        <v>0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31"/>
    </row>
    <row r="2" spans="1:15" ht="10.5" customHeight="1" x14ac:dyDescent="0.35">
      <c r="A2" s="117" t="s">
        <v>104</v>
      </c>
      <c r="B2" s="117"/>
      <c r="C2" s="117"/>
      <c r="D2" s="117"/>
      <c r="E2" s="117"/>
      <c r="F2" s="117"/>
      <c r="G2" s="117"/>
      <c r="H2" s="117"/>
      <c r="I2" s="31" t="s">
        <v>14</v>
      </c>
      <c r="J2" s="31" t="s">
        <v>15</v>
      </c>
      <c r="K2" s="31" t="s">
        <v>16</v>
      </c>
      <c r="L2" s="33" t="s">
        <v>17</v>
      </c>
      <c r="M2" s="33" t="s">
        <v>18</v>
      </c>
      <c r="N2" s="33" t="s">
        <v>6</v>
      </c>
      <c r="O2" s="33"/>
    </row>
    <row r="3" spans="1:15" ht="10.5" customHeight="1" x14ac:dyDescent="0.35">
      <c r="A3" s="91">
        <v>1</v>
      </c>
      <c r="B3" s="91" t="s">
        <v>27</v>
      </c>
      <c r="C3" s="92">
        <v>44361.875</v>
      </c>
      <c r="D3" s="93">
        <v>44358.875</v>
      </c>
      <c r="E3" s="91" t="s">
        <v>22</v>
      </c>
      <c r="F3" s="91">
        <v>3</v>
      </c>
      <c r="G3" s="91">
        <v>1</v>
      </c>
      <c r="H3" s="91" t="s">
        <v>97</v>
      </c>
      <c r="I3" s="34">
        <f>IF(F3&gt;G3,1,IF(F3=G3,2,3))</f>
        <v>1</v>
      </c>
      <c r="J3" s="34">
        <f>IF(I3=MAIN!I3,3,0)</f>
        <v>3</v>
      </c>
      <c r="K3" s="35">
        <f t="shared" ref="K3:K14" si="0">F3-G3</f>
        <v>2</v>
      </c>
      <c r="L3" s="36">
        <f>IF(K3=MAIN!J3,1,0)</f>
        <v>0</v>
      </c>
      <c r="M3" s="36">
        <f>IF(AND(LS!F3=MAIN!F3,LS!G3=MAIN!G3),1,0)</f>
        <v>0</v>
      </c>
      <c r="N3" s="33">
        <f>IF(ISBLANK(MAIN!F3),0,J3+L3+M3)</f>
        <v>3</v>
      </c>
      <c r="O3" s="31"/>
    </row>
    <row r="4" spans="1:15" ht="10.5" customHeight="1" x14ac:dyDescent="0.35">
      <c r="A4" s="94">
        <v>2</v>
      </c>
      <c r="B4" s="91" t="s">
        <v>27</v>
      </c>
      <c r="C4" s="92">
        <v>44362.625</v>
      </c>
      <c r="D4" s="93">
        <v>44359.625</v>
      </c>
      <c r="E4" s="91" t="s">
        <v>48</v>
      </c>
      <c r="F4" s="91">
        <v>0</v>
      </c>
      <c r="G4" s="91">
        <v>2</v>
      </c>
      <c r="H4" s="91" t="s">
        <v>30</v>
      </c>
      <c r="I4" s="34">
        <f t="shared" ref="I4:I14" si="1">IF(F4&gt;G4,1,IF(F4=G4,2,3))</f>
        <v>3</v>
      </c>
      <c r="J4" s="34">
        <f>IF(I4=MAIN!I4,3,0)</f>
        <v>3</v>
      </c>
      <c r="K4" s="35">
        <f t="shared" si="0"/>
        <v>-2</v>
      </c>
      <c r="L4" s="36">
        <f>IF(K4=MAIN!J4,1,0)</f>
        <v>1</v>
      </c>
      <c r="M4" s="36">
        <f>IF(AND(LS!F4=MAIN!F4,LS!G4=MAIN!G4),1,0)</f>
        <v>0</v>
      </c>
      <c r="N4" s="33">
        <f>IF(ISBLANK(MAIN!F4),0,J4+L4+M4)</f>
        <v>4</v>
      </c>
      <c r="O4" s="31"/>
    </row>
    <row r="5" spans="1:15" ht="10.5" customHeight="1" x14ac:dyDescent="0.35">
      <c r="A5" s="94">
        <v>3</v>
      </c>
      <c r="B5" s="91" t="s">
        <v>31</v>
      </c>
      <c r="C5" s="92">
        <v>44362.75</v>
      </c>
      <c r="D5" s="93">
        <v>44359.75</v>
      </c>
      <c r="E5" s="91" t="s">
        <v>24</v>
      </c>
      <c r="F5" s="91">
        <v>3</v>
      </c>
      <c r="G5" s="91">
        <v>0</v>
      </c>
      <c r="H5" s="91" t="s">
        <v>37</v>
      </c>
      <c r="I5" s="34">
        <f t="shared" si="1"/>
        <v>1</v>
      </c>
      <c r="J5" s="34">
        <f>IF(I5=MAIN!I5,3,0)</f>
        <v>3</v>
      </c>
      <c r="K5" s="35">
        <f t="shared" si="0"/>
        <v>3</v>
      </c>
      <c r="L5" s="36">
        <f>IF(K5=MAIN!J5,1,0)</f>
        <v>1</v>
      </c>
      <c r="M5" s="36">
        <f>IF(AND(LS!F5=MAIN!F5,LS!G5=MAIN!G5),1,0)</f>
        <v>1</v>
      </c>
      <c r="N5" s="33">
        <f>IF(ISBLANK(MAIN!F5),0,J5+L5+M5)</f>
        <v>5</v>
      </c>
      <c r="O5" s="31"/>
    </row>
    <row r="6" spans="1:15" ht="10.5" customHeight="1" x14ac:dyDescent="0.35">
      <c r="A6" s="94">
        <v>4</v>
      </c>
      <c r="B6" s="91" t="s">
        <v>31</v>
      </c>
      <c r="C6" s="92">
        <v>44362.875</v>
      </c>
      <c r="D6" s="93">
        <v>44359.875</v>
      </c>
      <c r="E6" s="91" t="s">
        <v>25</v>
      </c>
      <c r="F6" s="91">
        <v>4</v>
      </c>
      <c r="G6" s="91">
        <v>1</v>
      </c>
      <c r="H6" s="91" t="s">
        <v>98</v>
      </c>
      <c r="I6" s="34">
        <f t="shared" si="1"/>
        <v>1</v>
      </c>
      <c r="J6" s="34">
        <f>IF(I6=MAIN!I6,3,0)</f>
        <v>3</v>
      </c>
      <c r="K6" s="35">
        <f t="shared" si="0"/>
        <v>3</v>
      </c>
      <c r="L6" s="36">
        <f>IF(K6=MAIN!J6,1,0)</f>
        <v>0</v>
      </c>
      <c r="M6" s="36">
        <f>IF(AND(LS!F6=MAIN!F6,LS!G6=MAIN!G6),1,0)</f>
        <v>0</v>
      </c>
      <c r="N6" s="33">
        <f>IF(ISBLANK(MAIN!F6),0,J6+L6+M6)</f>
        <v>3</v>
      </c>
      <c r="O6" s="31"/>
    </row>
    <row r="7" spans="1:15" ht="10.5" customHeight="1" x14ac:dyDescent="0.35">
      <c r="A7" s="94">
        <v>5</v>
      </c>
      <c r="B7" s="91" t="s">
        <v>36</v>
      </c>
      <c r="C7" s="92">
        <v>44363.625</v>
      </c>
      <c r="D7" s="93">
        <v>44360.625</v>
      </c>
      <c r="E7" s="91" t="s">
        <v>45</v>
      </c>
      <c r="F7" s="91">
        <v>2</v>
      </c>
      <c r="G7" s="91">
        <v>2</v>
      </c>
      <c r="H7" s="91" t="s">
        <v>26</v>
      </c>
      <c r="I7" s="34">
        <f t="shared" si="1"/>
        <v>2</v>
      </c>
      <c r="J7" s="34">
        <f>IF(I7=MAIN!I7,3,0)</f>
        <v>0</v>
      </c>
      <c r="K7" s="35">
        <f t="shared" si="0"/>
        <v>0</v>
      </c>
      <c r="L7" s="36">
        <f>IF(K7=MAIN!J7,1,0)</f>
        <v>0</v>
      </c>
      <c r="M7" s="36">
        <f>IF(AND(LS!F7=MAIN!F7,LS!G7=MAIN!G7),1,0)</f>
        <v>0</v>
      </c>
      <c r="N7" s="33">
        <f>IF(ISBLANK(MAIN!F7),0,J7+L7+M7)</f>
        <v>0</v>
      </c>
      <c r="O7" s="31"/>
    </row>
    <row r="8" spans="1:15" ht="10.5" customHeight="1" x14ac:dyDescent="0.35">
      <c r="A8" s="94">
        <v>6</v>
      </c>
      <c r="B8" s="91" t="s">
        <v>38</v>
      </c>
      <c r="C8" s="92">
        <v>44363.75</v>
      </c>
      <c r="D8" s="93">
        <v>44360.75</v>
      </c>
      <c r="E8" s="91" t="s">
        <v>99</v>
      </c>
      <c r="F8" s="91">
        <v>0</v>
      </c>
      <c r="G8" s="91">
        <v>1</v>
      </c>
      <c r="H8" s="91" t="s">
        <v>32</v>
      </c>
      <c r="I8" s="34">
        <f t="shared" si="1"/>
        <v>3</v>
      </c>
      <c r="J8" s="34">
        <f>IF(I8=MAIN!I8,3,0)</f>
        <v>0</v>
      </c>
      <c r="K8" s="35">
        <f t="shared" si="0"/>
        <v>-1</v>
      </c>
      <c r="L8" s="36">
        <f>IF(K8=MAIN!J8,1,0)</f>
        <v>0</v>
      </c>
      <c r="M8" s="36">
        <f>IF(AND(LS!F8=MAIN!F8,LS!G8=MAIN!G8),1,0)</f>
        <v>0</v>
      </c>
      <c r="N8" s="33">
        <f>IF(ISBLANK(MAIN!F8),0,J8+L8+M8)</f>
        <v>0</v>
      </c>
      <c r="O8" s="31"/>
    </row>
    <row r="9" spans="1:15" ht="10.5" customHeight="1" x14ac:dyDescent="0.35">
      <c r="A9" s="94">
        <v>7</v>
      </c>
      <c r="B9" s="91" t="s">
        <v>38</v>
      </c>
      <c r="C9" s="92">
        <v>44363.875</v>
      </c>
      <c r="D9" s="93">
        <v>44360.875</v>
      </c>
      <c r="E9" s="91" t="s">
        <v>100</v>
      </c>
      <c r="F9" s="91">
        <v>1</v>
      </c>
      <c r="G9" s="91">
        <v>2</v>
      </c>
      <c r="H9" s="91" t="s">
        <v>23</v>
      </c>
      <c r="I9" s="34">
        <f t="shared" si="1"/>
        <v>3</v>
      </c>
      <c r="J9" s="34">
        <f>IF(I9=MAIN!I9,3,0)</f>
        <v>3</v>
      </c>
      <c r="K9" s="35">
        <f t="shared" si="0"/>
        <v>-1</v>
      </c>
      <c r="L9" s="36">
        <f>IF(K9=MAIN!J9,1,0)</f>
        <v>1</v>
      </c>
      <c r="M9" s="36">
        <f>IF(AND(LS!F9=MAIN!F9,LS!G9=MAIN!G9),1,0)</f>
        <v>0</v>
      </c>
      <c r="N9" s="33">
        <f>IF(ISBLANK(MAIN!F9),0,J9+L9+M9)</f>
        <v>4</v>
      </c>
      <c r="O9" s="31"/>
    </row>
    <row r="10" spans="1:15" ht="10.5" customHeight="1" x14ac:dyDescent="0.35">
      <c r="A10" s="94">
        <v>8</v>
      </c>
      <c r="B10" s="91" t="s">
        <v>44</v>
      </c>
      <c r="C10" s="92">
        <v>44364.625</v>
      </c>
      <c r="D10" s="93">
        <v>44361.625</v>
      </c>
      <c r="E10" s="91" t="s">
        <v>101</v>
      </c>
      <c r="F10" s="91">
        <v>1</v>
      </c>
      <c r="G10" s="91">
        <v>1</v>
      </c>
      <c r="H10" s="91" t="s">
        <v>41</v>
      </c>
      <c r="I10" s="34">
        <f t="shared" si="1"/>
        <v>2</v>
      </c>
      <c r="J10" s="34">
        <f>IF(I10=MAIN!I10,3,0)</f>
        <v>0</v>
      </c>
      <c r="K10" s="35">
        <f t="shared" si="0"/>
        <v>0</v>
      </c>
      <c r="L10" s="36">
        <f>IF(K10=MAIN!J10,1,0)</f>
        <v>0</v>
      </c>
      <c r="M10" s="36">
        <f>IF(AND(LS!F10=MAIN!F10,LS!G10=MAIN!G10),1,0)</f>
        <v>0</v>
      </c>
      <c r="N10" s="33">
        <f>IF(ISBLANK(MAIN!F10),0,J10+L10+M10)</f>
        <v>0</v>
      </c>
      <c r="O10" s="31"/>
    </row>
    <row r="11" spans="1:15" ht="10.5" customHeight="1" x14ac:dyDescent="0.35">
      <c r="A11" s="94">
        <v>9</v>
      </c>
      <c r="B11" s="91" t="s">
        <v>44</v>
      </c>
      <c r="C11" s="92">
        <v>44364.75</v>
      </c>
      <c r="D11" s="93">
        <v>44361.75</v>
      </c>
      <c r="E11" s="91" t="s">
        <v>34</v>
      </c>
      <c r="F11" s="91">
        <v>1</v>
      </c>
      <c r="G11" s="91">
        <v>0</v>
      </c>
      <c r="H11" s="91" t="s">
        <v>46</v>
      </c>
      <c r="I11" s="34">
        <f t="shared" si="1"/>
        <v>1</v>
      </c>
      <c r="J11" s="34">
        <f>IF(I11=MAIN!I11,3,0)</f>
        <v>0</v>
      </c>
      <c r="K11" s="35">
        <f t="shared" si="0"/>
        <v>1</v>
      </c>
      <c r="L11" s="36">
        <f>IF(K11=MAIN!J11,1,0)</f>
        <v>0</v>
      </c>
      <c r="M11" s="36">
        <f>IF(AND(LS!F11=MAIN!F11,LS!G11=MAIN!G11),1,0)</f>
        <v>0</v>
      </c>
      <c r="N11" s="33">
        <f>IF(ISBLANK(MAIN!F11),0,J11+L11+M11)</f>
        <v>0</v>
      </c>
      <c r="O11" s="31"/>
    </row>
    <row r="12" spans="1:15" ht="10.5" customHeight="1" x14ac:dyDescent="0.35">
      <c r="A12" s="94">
        <v>10</v>
      </c>
      <c r="B12" s="91" t="s">
        <v>36</v>
      </c>
      <c r="C12" s="92">
        <v>44364.875</v>
      </c>
      <c r="D12" s="93">
        <v>44361.875</v>
      </c>
      <c r="E12" s="95" t="s">
        <v>39</v>
      </c>
      <c r="F12" s="95">
        <v>0</v>
      </c>
      <c r="G12" s="95">
        <v>3</v>
      </c>
      <c r="H12" s="95" t="s">
        <v>20</v>
      </c>
      <c r="I12" s="34">
        <f t="shared" si="1"/>
        <v>3</v>
      </c>
      <c r="J12" s="34">
        <f>IF(I12=MAIN!I12,3,0)</f>
        <v>3</v>
      </c>
      <c r="K12" s="35">
        <f t="shared" si="0"/>
        <v>-3</v>
      </c>
      <c r="L12" s="36">
        <f>IF(K12=MAIN!J12,1,0)</f>
        <v>0</v>
      </c>
      <c r="M12" s="36">
        <f>IF(AND(LS!F12=MAIN!F12,LS!G12=MAIN!G12),1,0)</f>
        <v>0</v>
      </c>
      <c r="N12" s="33">
        <f>IF(ISBLANK(MAIN!F12),0,J12+L12+M12)*2</f>
        <v>6</v>
      </c>
      <c r="O12" s="31"/>
    </row>
    <row r="13" spans="1:15" ht="10.5" customHeight="1" x14ac:dyDescent="0.35">
      <c r="A13" s="94">
        <v>11</v>
      </c>
      <c r="B13" s="91" t="s">
        <v>47</v>
      </c>
      <c r="C13" s="92">
        <v>44365.75</v>
      </c>
      <c r="D13" s="93">
        <v>44362.75</v>
      </c>
      <c r="E13" s="90" t="s">
        <v>28</v>
      </c>
      <c r="F13" s="91">
        <v>1</v>
      </c>
      <c r="G13" s="91">
        <v>0</v>
      </c>
      <c r="H13" s="91" t="s">
        <v>103</v>
      </c>
      <c r="I13" s="34">
        <f t="shared" si="1"/>
        <v>1</v>
      </c>
      <c r="J13" s="34">
        <f>IF(I13=MAIN!I13,3,0)</f>
        <v>3</v>
      </c>
      <c r="K13" s="35">
        <f t="shared" si="0"/>
        <v>1</v>
      </c>
      <c r="L13" s="36">
        <f>IF(K13=MAIN!J13,1,0)</f>
        <v>0</v>
      </c>
      <c r="M13" s="36">
        <f>IF(AND(LS!F13=MAIN!F13,LS!G13=MAIN!G13),1,0)</f>
        <v>0</v>
      </c>
      <c r="N13" s="33">
        <f>IF(ISBLANK(MAIN!F13),0,J13+L13+M13)</f>
        <v>3</v>
      </c>
      <c r="O13" s="31"/>
    </row>
    <row r="14" spans="1:15" ht="10.5" customHeight="1" x14ac:dyDescent="0.35">
      <c r="A14" s="94">
        <v>12</v>
      </c>
      <c r="B14" s="91" t="s">
        <v>47</v>
      </c>
      <c r="C14" s="92">
        <v>44365.875</v>
      </c>
      <c r="D14" s="93">
        <v>44362.875</v>
      </c>
      <c r="E14" s="91" t="s">
        <v>85</v>
      </c>
      <c r="F14" s="91">
        <v>2</v>
      </c>
      <c r="G14" s="91">
        <v>0</v>
      </c>
      <c r="H14" s="91" t="s">
        <v>102</v>
      </c>
      <c r="I14" s="34">
        <f t="shared" si="1"/>
        <v>1</v>
      </c>
      <c r="J14" s="34">
        <f>IF(I14=MAIN!I14,3,0)</f>
        <v>3</v>
      </c>
      <c r="K14" s="35">
        <f t="shared" si="0"/>
        <v>2</v>
      </c>
      <c r="L14" s="36">
        <f>IF(K14=MAIN!J14,1,0)</f>
        <v>0</v>
      </c>
      <c r="M14" s="36">
        <f>IF(AND(LS!F14=MAIN!F14,LS!G14=MAIN!G14),1,0)</f>
        <v>0</v>
      </c>
      <c r="N14" s="33">
        <f>IF(ISBLANK(MAIN!F14),0,J14+L14+M14)</f>
        <v>3</v>
      </c>
      <c r="O14" s="37">
        <f>SUM(N3:N14)</f>
        <v>31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31" t="s">
        <v>14</v>
      </c>
      <c r="J15" s="31" t="s">
        <v>15</v>
      </c>
      <c r="K15" s="31" t="s">
        <v>16</v>
      </c>
      <c r="L15" s="33" t="s">
        <v>17</v>
      </c>
      <c r="M15" s="33" t="s">
        <v>18</v>
      </c>
      <c r="N15" s="33" t="s">
        <v>6</v>
      </c>
      <c r="O15" s="31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18" t="s">
        <v>37</v>
      </c>
      <c r="F16" s="18"/>
      <c r="G16" s="18"/>
      <c r="H16" s="18" t="s">
        <v>98</v>
      </c>
      <c r="I16" s="34">
        <f t="shared" ref="I16:I27" si="2">IF(F16&gt;G16,1,IF(F16=G16,2,3))</f>
        <v>2</v>
      </c>
      <c r="J16" s="34">
        <f>IF(I16=MAIN!I16,3,0)</f>
        <v>3</v>
      </c>
      <c r="K16" s="35">
        <f t="shared" ref="K16:K27" si="3">F16-G16</f>
        <v>0</v>
      </c>
      <c r="L16" s="36">
        <f>IF(K16=MAIN!J16,1,0)</f>
        <v>1</v>
      </c>
      <c r="M16" s="36">
        <f>IF(AND(LS!F16=BW!F16,LS!G16=BW!G16),1,0)</f>
        <v>0</v>
      </c>
      <c r="N16" s="33">
        <f>IF(ISBLANK(MAIN!F16),0,J16+L16+M16)</f>
        <v>4</v>
      </c>
      <c r="O16" s="31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18" t="s">
        <v>22</v>
      </c>
      <c r="F17" s="18"/>
      <c r="G17" s="18"/>
      <c r="H17" s="18" t="s">
        <v>48</v>
      </c>
      <c r="I17" s="34">
        <f t="shared" si="2"/>
        <v>2</v>
      </c>
      <c r="J17" s="34">
        <f>IF(I17=MAIN!I17,3,0)</f>
        <v>0</v>
      </c>
      <c r="K17" s="35">
        <f t="shared" si="3"/>
        <v>0</v>
      </c>
      <c r="L17" s="36">
        <f>IF(K17=MAIN!J17,1,0)</f>
        <v>0</v>
      </c>
      <c r="M17" s="36">
        <f>IF(AND(LS!F17=BW!F17,LS!G17=BW!G17),1,0)</f>
        <v>0</v>
      </c>
      <c r="N17" s="33">
        <f>IF(ISBLANK(MAIN!F17),0,J17+L17+M17)</f>
        <v>0</v>
      </c>
      <c r="O17" s="31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18" t="s">
        <v>97</v>
      </c>
      <c r="F18" s="18"/>
      <c r="G18" s="18"/>
      <c r="H18" s="18" t="s">
        <v>30</v>
      </c>
      <c r="I18" s="34">
        <f t="shared" si="2"/>
        <v>2</v>
      </c>
      <c r="J18" s="34">
        <f>IF(I18=MAIN!I18,3,0)</f>
        <v>3</v>
      </c>
      <c r="K18" s="35">
        <f t="shared" si="3"/>
        <v>0</v>
      </c>
      <c r="L18" s="36">
        <f>IF(K18=MAIN!J18,1,0)</f>
        <v>1</v>
      </c>
      <c r="M18" s="36">
        <f>IF(AND(LS!F18=BW!F18,LS!G18=BW!G18),1,0)</f>
        <v>0</v>
      </c>
      <c r="N18" s="33">
        <f>IF(ISBLANK(MAIN!F18),0,J18+L18+M18)</f>
        <v>4</v>
      </c>
      <c r="O18" s="31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18" t="s">
        <v>99</v>
      </c>
      <c r="F19" s="18"/>
      <c r="G19" s="18"/>
      <c r="H19" s="18" t="s">
        <v>100</v>
      </c>
      <c r="I19" s="34">
        <f t="shared" si="2"/>
        <v>2</v>
      </c>
      <c r="J19" s="34">
        <f>IF(I19=MAIN!I19,3,0)</f>
        <v>3</v>
      </c>
      <c r="K19" s="35">
        <f t="shared" si="3"/>
        <v>0</v>
      </c>
      <c r="L19" s="36">
        <f>IF(K19=MAIN!J19,1,0)</f>
        <v>1</v>
      </c>
      <c r="M19" s="36">
        <f>IF(AND(LS!F19=BW!F19,LS!G19=BW!G19),1,0)</f>
        <v>0</v>
      </c>
      <c r="N19" s="33">
        <f>IF(ISBLANK(MAIN!F19),0,J19+L19+M19)</f>
        <v>4</v>
      </c>
      <c r="O19" s="31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18" t="s">
        <v>32</v>
      </c>
      <c r="F20" s="18"/>
      <c r="G20" s="18"/>
      <c r="H20" s="18" t="s">
        <v>23</v>
      </c>
      <c r="I20" s="34">
        <f t="shared" si="2"/>
        <v>2</v>
      </c>
      <c r="J20" s="34">
        <f>IF(I20=MAIN!I20,3,0)</f>
        <v>3</v>
      </c>
      <c r="K20" s="35">
        <f t="shared" si="3"/>
        <v>0</v>
      </c>
      <c r="L20" s="36">
        <f>IF(K20=MAIN!J20,1,0)</f>
        <v>1</v>
      </c>
      <c r="M20" s="36">
        <f>IF(AND(LS!F20=BW!F20,LS!G20=BW!G20),1,0)</f>
        <v>0</v>
      </c>
      <c r="N20" s="33">
        <f>IF(ISBLANK(MAIN!F20),0,J20+L20+M20)</f>
        <v>4</v>
      </c>
      <c r="O20" s="31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18" t="s">
        <v>24</v>
      </c>
      <c r="F21" s="18"/>
      <c r="G21" s="18"/>
      <c r="H21" s="18" t="s">
        <v>25</v>
      </c>
      <c r="I21" s="34">
        <f t="shared" si="2"/>
        <v>2</v>
      </c>
      <c r="J21" s="34">
        <f>IF(I21=MAIN!I21,3,0)</f>
        <v>0</v>
      </c>
      <c r="K21" s="35">
        <f t="shared" si="3"/>
        <v>0</v>
      </c>
      <c r="L21" s="36">
        <f>IF(K21=MAIN!J21,1,0)</f>
        <v>0</v>
      </c>
      <c r="M21" s="36">
        <f>IF(AND(LS!F21=BW!F21,LS!G21=BW!G21),1,0)</f>
        <v>0</v>
      </c>
      <c r="N21" s="33">
        <f>IF(ISBLANK(MAIN!F21),0,J21+L21+M21)</f>
        <v>0</v>
      </c>
      <c r="O21" s="31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16" t="s">
        <v>46</v>
      </c>
      <c r="F22" s="16"/>
      <c r="G22" s="16"/>
      <c r="H22" s="16" t="s">
        <v>41</v>
      </c>
      <c r="I22" s="34">
        <f t="shared" si="2"/>
        <v>2</v>
      </c>
      <c r="J22" s="34">
        <f>IF(I22=MAIN!I22,3,0)</f>
        <v>0</v>
      </c>
      <c r="K22" s="35">
        <f t="shared" si="3"/>
        <v>0</v>
      </c>
      <c r="L22" s="36">
        <f>IF(K22=MAIN!J22,1,0)</f>
        <v>0</v>
      </c>
      <c r="M22" s="36">
        <f>IF(AND(LS!F22=BW!F22,LS!G22=BW!G22),1,0)</f>
        <v>0</v>
      </c>
      <c r="N22" s="33">
        <f>IF(ISBLANK(MAIN!F22),0,J22+L22+M22)</f>
        <v>0</v>
      </c>
      <c r="O22" s="31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18" t="s">
        <v>45</v>
      </c>
      <c r="F23" s="18"/>
      <c r="G23" s="18"/>
      <c r="H23" s="18" t="s">
        <v>39</v>
      </c>
      <c r="I23" s="34">
        <f t="shared" si="2"/>
        <v>2</v>
      </c>
      <c r="J23" s="34">
        <f>IF(I23=MAIN!I23,3,0)</f>
        <v>0</v>
      </c>
      <c r="K23" s="35">
        <f t="shared" si="3"/>
        <v>0</v>
      </c>
      <c r="L23" s="36">
        <f>IF(K23=MAIN!J23,1,0)</f>
        <v>0</v>
      </c>
      <c r="M23" s="36">
        <f>IF(AND(LS!F23=BW!F23,LS!G23=BW!G23),1,0)</f>
        <v>0</v>
      </c>
      <c r="N23" s="33">
        <f>IF(ISBLANK(MAIN!F23),0,J23+L23+M23)</f>
        <v>0</v>
      </c>
      <c r="O23" s="31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24" t="s">
        <v>20</v>
      </c>
      <c r="F24" s="24"/>
      <c r="G24" s="24"/>
      <c r="H24" s="24" t="s">
        <v>26</v>
      </c>
      <c r="I24" s="34">
        <f t="shared" si="2"/>
        <v>2</v>
      </c>
      <c r="J24" s="34">
        <f>IF(I24=MAIN!I24,3,0)</f>
        <v>3</v>
      </c>
      <c r="K24" s="35">
        <f t="shared" si="3"/>
        <v>0</v>
      </c>
      <c r="L24" s="36">
        <f>IF(K24=MAIN!J24,1,0)</f>
        <v>1</v>
      </c>
      <c r="M24" s="36">
        <f>IF(AND(LS!F24=BW!F24,LS!G24=BW!G24),1,0)</f>
        <v>0</v>
      </c>
      <c r="N24" s="33">
        <f>IF(ISBLANK(MAIN!F24),0,J24+L24+M24)</f>
        <v>4</v>
      </c>
      <c r="O24" s="31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18" t="s">
        <v>103</v>
      </c>
      <c r="F25" s="18"/>
      <c r="G25" s="18"/>
      <c r="H25" s="18" t="s">
        <v>102</v>
      </c>
      <c r="I25" s="34">
        <f t="shared" si="2"/>
        <v>2</v>
      </c>
      <c r="J25" s="34">
        <f>IF(I25=MAIN!I25,3,0)</f>
        <v>3</v>
      </c>
      <c r="K25" s="35">
        <f t="shared" si="3"/>
        <v>0</v>
      </c>
      <c r="L25" s="36">
        <f>IF(K25=MAIN!J25,1,0)</f>
        <v>1</v>
      </c>
      <c r="M25" s="36">
        <f>IF(AND(LS!F25=BW!F25,LS!G25=BW!G25),1,0)</f>
        <v>0</v>
      </c>
      <c r="N25" s="33">
        <f>IF(ISBLANK(MAIN!F25),0,J25+L25+M25)</f>
        <v>4</v>
      </c>
      <c r="O25" s="31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18" t="s">
        <v>28</v>
      </c>
      <c r="F26" s="18"/>
      <c r="G26" s="18"/>
      <c r="H26" s="18" t="s">
        <v>85</v>
      </c>
      <c r="I26" s="34">
        <f t="shared" si="2"/>
        <v>2</v>
      </c>
      <c r="J26" s="34">
        <f>IF(I26=MAIN!I26,3,0)</f>
        <v>0</v>
      </c>
      <c r="K26" s="35">
        <f t="shared" si="3"/>
        <v>0</v>
      </c>
      <c r="L26" s="36">
        <f>IF(K26=MAIN!J26,1,0)</f>
        <v>0</v>
      </c>
      <c r="M26" s="36">
        <f>IF(AND(LS!F26=BW!F26,LS!G26=BW!G26),1,0)</f>
        <v>0</v>
      </c>
      <c r="N26" s="33">
        <f>IF(ISBLANK(MAIN!F26),0,J26+L26+M26)</f>
        <v>0</v>
      </c>
      <c r="O26" s="31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18" t="s">
        <v>34</v>
      </c>
      <c r="F27" s="18"/>
      <c r="G27" s="18"/>
      <c r="H27" s="18" t="s">
        <v>101</v>
      </c>
      <c r="I27" s="34">
        <f t="shared" si="2"/>
        <v>2</v>
      </c>
      <c r="J27" s="34">
        <f>IF(I27=MAIN!I27,3,0)</f>
        <v>0</v>
      </c>
      <c r="K27" s="35">
        <f t="shared" si="3"/>
        <v>0</v>
      </c>
      <c r="L27" s="36">
        <f>IF(K27=MAIN!J27,1,0)</f>
        <v>0</v>
      </c>
      <c r="M27" s="36">
        <f>IF(AND(LS!F27=BW!F27,LS!G27=BW!G27),1,0)</f>
        <v>0</v>
      </c>
      <c r="N27" s="33">
        <f>IF(ISBLANK(MAIN!F27),0,J27+L27+M27)</f>
        <v>0</v>
      </c>
      <c r="O27" s="37">
        <f>SUM(N16:N27)</f>
        <v>24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31" t="s">
        <v>14</v>
      </c>
      <c r="J28" s="31" t="s">
        <v>15</v>
      </c>
      <c r="K28" s="31" t="s">
        <v>16</v>
      </c>
      <c r="L28" s="33" t="s">
        <v>17</v>
      </c>
      <c r="M28" s="33" t="s">
        <v>18</v>
      </c>
      <c r="N28" s="33" t="s">
        <v>6</v>
      </c>
      <c r="O28" s="31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9" t="s">
        <v>30</v>
      </c>
      <c r="F29" s="9"/>
      <c r="G29" s="9"/>
      <c r="H29" s="9" t="s">
        <v>28</v>
      </c>
      <c r="I29" s="34">
        <f t="shared" ref="I29:I40" si="4">IF(F29&gt;G29,1,IF(F29=G29,2,3))</f>
        <v>2</v>
      </c>
      <c r="J29" s="34">
        <f>IF(I29=MAIN!I29,3,0)</f>
        <v>3</v>
      </c>
      <c r="K29" s="35">
        <f t="shared" ref="K29:K40" si="5">F29-G29</f>
        <v>0</v>
      </c>
      <c r="L29" s="36">
        <f>IF(K29=MAIN!J29,1,0)</f>
        <v>1</v>
      </c>
      <c r="M29" s="36">
        <f>IF(AND(LS!F29=MAIN!F29,LS!G29=MAIN!G29),1,0)</f>
        <v>0</v>
      </c>
      <c r="N29" s="33">
        <f>IF(ISBLANK(MAIN!F29),0,J29+L29+M29)</f>
        <v>4</v>
      </c>
      <c r="O29" s="31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9" t="s">
        <v>25</v>
      </c>
      <c r="F30" s="9"/>
      <c r="G30" s="9"/>
      <c r="H30" s="9" t="s">
        <v>29</v>
      </c>
      <c r="I30" s="34">
        <f t="shared" si="4"/>
        <v>2</v>
      </c>
      <c r="J30" s="34">
        <f>IF(I30=MAIN!I30,3,0)</f>
        <v>0</v>
      </c>
      <c r="K30" s="35">
        <f t="shared" si="5"/>
        <v>0</v>
      </c>
      <c r="L30" s="36">
        <f>IF(K30=MAIN!J30,1,0)</f>
        <v>0</v>
      </c>
      <c r="M30" s="36">
        <f>IF(AND(LS!F30=MAIN!F30,LS!G30=MAIN!G30),1,0)</f>
        <v>0</v>
      </c>
      <c r="N30" s="33">
        <f>IF(ISBLANK(MAIN!F30),0,J30+L30+M30)</f>
        <v>0</v>
      </c>
      <c r="O30" s="31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9" t="s">
        <v>40</v>
      </c>
      <c r="F31" s="9"/>
      <c r="G31" s="9"/>
      <c r="H31" s="9" t="s">
        <v>26</v>
      </c>
      <c r="I31" s="34">
        <f t="shared" si="4"/>
        <v>2</v>
      </c>
      <c r="J31" s="34">
        <f>IF(I31=MAIN!I31,3,0)</f>
        <v>3</v>
      </c>
      <c r="K31" s="35">
        <f t="shared" si="5"/>
        <v>0</v>
      </c>
      <c r="L31" s="36">
        <f>IF(K31=MAIN!J31,1,0)</f>
        <v>1</v>
      </c>
      <c r="M31" s="36">
        <f>IF(AND(LS!F31=MAIN!F31,LS!G31=MAIN!G31),1,0)</f>
        <v>0</v>
      </c>
      <c r="N31" s="33">
        <f>IF(ISBLANK(MAIN!F31),0,J31+L31+M31)</f>
        <v>4</v>
      </c>
      <c r="O31" s="31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9" t="s">
        <v>41</v>
      </c>
      <c r="F32" s="9"/>
      <c r="G32" s="9"/>
      <c r="H32" s="9" t="s">
        <v>39</v>
      </c>
      <c r="I32" s="34">
        <f t="shared" si="4"/>
        <v>2</v>
      </c>
      <c r="J32" s="34">
        <f>IF(I32=MAIN!I32,3,0)</f>
        <v>0</v>
      </c>
      <c r="K32" s="35">
        <f t="shared" si="5"/>
        <v>0</v>
      </c>
      <c r="L32" s="36">
        <f>IF(K32=MAIN!J32,1,0)</f>
        <v>0</v>
      </c>
      <c r="M32" s="36">
        <f>IF(AND(LS!F32=MAIN!F32,LS!G32=MAIN!G32),1,0)</f>
        <v>0</v>
      </c>
      <c r="N32" s="33">
        <f>IF(ISBLANK(MAIN!F32),0,J32+L32+M32)</f>
        <v>0</v>
      </c>
      <c r="O32" s="31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9" t="s">
        <v>35</v>
      </c>
      <c r="F33" s="9"/>
      <c r="G33" s="9"/>
      <c r="H33" s="9" t="s">
        <v>32</v>
      </c>
      <c r="I33" s="34">
        <f t="shared" si="4"/>
        <v>2</v>
      </c>
      <c r="J33" s="34">
        <f>IF(I33=MAIN!I33,3,0)</f>
        <v>0</v>
      </c>
      <c r="K33" s="35">
        <f t="shared" si="5"/>
        <v>0</v>
      </c>
      <c r="L33" s="36">
        <f>IF(K33=MAIN!J33,1,0)</f>
        <v>0</v>
      </c>
      <c r="M33" s="36">
        <f>IF(AND(LS!F33=MAIN!F33,LS!G33=MAIN!G33),1,0)</f>
        <v>0</v>
      </c>
      <c r="N33" s="33">
        <f>IF(ISBLANK(MAIN!F33),0,J33+L33+M33)</f>
        <v>0</v>
      </c>
      <c r="O33" s="31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" t="s">
        <v>33</v>
      </c>
      <c r="F34" s="9"/>
      <c r="G34" s="9"/>
      <c r="H34" s="9" t="s">
        <v>34</v>
      </c>
      <c r="I34" s="34">
        <f t="shared" si="4"/>
        <v>2</v>
      </c>
      <c r="J34" s="34">
        <f>IF(I34=MAIN!I34,3,0)</f>
        <v>3</v>
      </c>
      <c r="K34" s="35">
        <f t="shared" si="5"/>
        <v>0</v>
      </c>
      <c r="L34" s="36">
        <f>IF(K34=MAIN!J34,1,0)</f>
        <v>1</v>
      </c>
      <c r="M34" s="36">
        <f>IF(AND(LS!F34=MAIN!F34,LS!G34=MAIN!G34),1,0)</f>
        <v>0</v>
      </c>
      <c r="N34" s="33">
        <f>IF(ISBLANK(MAIN!F34),0,J34+L34+M34)</f>
        <v>4</v>
      </c>
      <c r="O34" s="31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9" t="s">
        <v>37</v>
      </c>
      <c r="F35" s="9"/>
      <c r="G35" s="9"/>
      <c r="H35" s="9" t="s">
        <v>42</v>
      </c>
      <c r="I35" s="34">
        <f t="shared" si="4"/>
        <v>2</v>
      </c>
      <c r="J35" s="34">
        <f>IF(I35=MAIN!I35,3,0)</f>
        <v>3</v>
      </c>
      <c r="K35" s="35">
        <f t="shared" si="5"/>
        <v>0</v>
      </c>
      <c r="L35" s="36">
        <f>IF(K35=MAIN!J35,1,0)</f>
        <v>1</v>
      </c>
      <c r="M35" s="36">
        <f>IF(AND(LS!F35=MAIN!F35,LS!G35=MAIN!G35),1,0)</f>
        <v>1</v>
      </c>
      <c r="N35" s="33">
        <f>IF(ISBLANK(MAIN!F35),0,J35+L35+M35)</f>
        <v>5</v>
      </c>
      <c r="O35" s="31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9" t="s">
        <v>43</v>
      </c>
      <c r="F36" s="9"/>
      <c r="G36" s="9"/>
      <c r="H36" s="9" t="s">
        <v>23</v>
      </c>
      <c r="I36" s="34">
        <f t="shared" si="4"/>
        <v>2</v>
      </c>
      <c r="J36" s="34">
        <f>IF(I36=MAIN!I36,3,0)</f>
        <v>3</v>
      </c>
      <c r="K36" s="35">
        <f t="shared" si="5"/>
        <v>0</v>
      </c>
      <c r="L36" s="36">
        <f>IF(K36=MAIN!J36,1,0)</f>
        <v>1</v>
      </c>
      <c r="M36" s="36">
        <f>IF(AND(LS!F36=MAIN!F36,LS!G36=MAIN!G36),1,0)</f>
        <v>1</v>
      </c>
      <c r="N36" s="33">
        <f>IF(ISBLANK(MAIN!F36),0,J36+L36+M36)</f>
        <v>5</v>
      </c>
      <c r="O36" s="31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9" t="s">
        <v>21</v>
      </c>
      <c r="F37" s="9"/>
      <c r="G37" s="9"/>
      <c r="H37" s="9" t="s">
        <v>45</v>
      </c>
      <c r="I37" s="34">
        <f t="shared" si="4"/>
        <v>2</v>
      </c>
      <c r="J37" s="34">
        <f>IF(I37=MAIN!I37,3,0)</f>
        <v>3</v>
      </c>
      <c r="K37" s="35">
        <f t="shared" si="5"/>
        <v>0</v>
      </c>
      <c r="L37" s="36">
        <f>IF(K37=MAIN!J37,1,0)</f>
        <v>1</v>
      </c>
      <c r="M37" s="36">
        <f>IF(AND(LS!F37=MAIN!F37,LS!G37=MAIN!G37),1,0)</f>
        <v>0</v>
      </c>
      <c r="N37" s="33">
        <f>IF(ISBLANK(MAIN!F37),0,J37+L37+M37)</f>
        <v>4</v>
      </c>
      <c r="O37" s="31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9" t="s">
        <v>46</v>
      </c>
      <c r="F38" s="9"/>
      <c r="G38" s="9"/>
      <c r="H38" s="9" t="s">
        <v>24</v>
      </c>
      <c r="I38" s="34">
        <f t="shared" si="4"/>
        <v>2</v>
      </c>
      <c r="J38" s="34">
        <f>IF(I38=MAIN!I38,3,0)</f>
        <v>3</v>
      </c>
      <c r="K38" s="35">
        <f t="shared" si="5"/>
        <v>0</v>
      </c>
      <c r="L38" s="36">
        <f>IF(K38=MAIN!J38,1,0)</f>
        <v>1</v>
      </c>
      <c r="M38" s="36">
        <f>IF(AND(LS!F38=MAIN!F38,LS!G38=MAIN!G38),1,0)</f>
        <v>1</v>
      </c>
      <c r="N38" s="33">
        <f>IF(ISBLANK(MAIN!F38),0,J38+L38+M38)</f>
        <v>5</v>
      </c>
      <c r="O38" s="31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14" t="s">
        <v>85</v>
      </c>
      <c r="F39" s="14"/>
      <c r="G39" s="14"/>
      <c r="H39" s="14" t="s">
        <v>20</v>
      </c>
      <c r="I39" s="34">
        <f t="shared" si="4"/>
        <v>2</v>
      </c>
      <c r="J39" s="34">
        <f>IF(I39=MAIN!I39,3,0)</f>
        <v>0</v>
      </c>
      <c r="K39" s="35">
        <f t="shared" si="5"/>
        <v>0</v>
      </c>
      <c r="L39" s="36">
        <f>IF(K39=MAIN!J39,1,0)</f>
        <v>0</v>
      </c>
      <c r="M39" s="36">
        <f>IF(AND(LS!F39=MAIN!F39,LS!G39=MAIN!G39),1,0)</f>
        <v>0</v>
      </c>
      <c r="N39" s="33">
        <f>IF(ISBLANK(MAIN!F39),0,J39+L39+M39)*2</f>
        <v>0</v>
      </c>
      <c r="O39" s="31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9" t="s">
        <v>22</v>
      </c>
      <c r="F40" s="9"/>
      <c r="G40" s="9"/>
      <c r="H40" s="9" t="s">
        <v>48</v>
      </c>
      <c r="I40" s="34">
        <f t="shared" si="4"/>
        <v>2</v>
      </c>
      <c r="J40" s="34">
        <f>IF(I40=MAIN!I40,3,0)</f>
        <v>0</v>
      </c>
      <c r="K40" s="35">
        <f t="shared" si="5"/>
        <v>0</v>
      </c>
      <c r="L40" s="36">
        <f>IF(K40=MAIN!J40,1,0)</f>
        <v>0</v>
      </c>
      <c r="M40" s="36">
        <f>IF(AND(LS!F40=MAIN!F40,LS!G40=MAIN!G40),1,0)</f>
        <v>0</v>
      </c>
      <c r="N40" s="33">
        <f>IF(ISBLANK(MAIN!F40),0,J40+L40+M40)</f>
        <v>0</v>
      </c>
      <c r="O40" s="37">
        <v>0</v>
      </c>
    </row>
    <row r="41" spans="1:15" ht="10.5" customHeight="1" x14ac:dyDescent="0.35">
      <c r="A41" s="116" t="s">
        <v>3</v>
      </c>
      <c r="B41" s="116"/>
      <c r="C41" s="116"/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31"/>
    </row>
    <row r="42" spans="1:15" ht="10.5" customHeight="1" x14ac:dyDescent="0.35">
      <c r="A42" s="115" t="s">
        <v>87</v>
      </c>
      <c r="B42" s="115"/>
      <c r="C42" s="115"/>
      <c r="D42" s="115"/>
      <c r="E42" s="115"/>
      <c r="F42" s="115"/>
      <c r="G42" s="115"/>
      <c r="H42" s="115"/>
      <c r="I42" s="31" t="s">
        <v>14</v>
      </c>
      <c r="J42" s="31" t="s">
        <v>15</v>
      </c>
      <c r="K42" s="31" t="s">
        <v>16</v>
      </c>
      <c r="L42" s="33" t="s">
        <v>17</v>
      </c>
      <c r="M42" s="33" t="s">
        <v>18</v>
      </c>
      <c r="N42" s="33" t="s">
        <v>6</v>
      </c>
      <c r="O42" s="31"/>
    </row>
    <row r="43" spans="1:15" ht="10.5" customHeight="1" x14ac:dyDescent="0.35">
      <c r="A43" s="9">
        <v>37</v>
      </c>
      <c r="B43" s="12" t="s">
        <v>86</v>
      </c>
      <c r="C43" s="10">
        <v>44373.75</v>
      </c>
      <c r="D43" s="11">
        <v>44373.75</v>
      </c>
      <c r="E43" s="9" t="s">
        <v>29</v>
      </c>
      <c r="F43" s="9">
        <v>1</v>
      </c>
      <c r="G43" s="9">
        <v>2</v>
      </c>
      <c r="H43" s="9" t="s">
        <v>32</v>
      </c>
      <c r="I43" s="34">
        <f t="shared" ref="I43:I50" si="6">IF(F43&gt;G43,1,IF(F43=G43,2,3))</f>
        <v>3</v>
      </c>
      <c r="J43" s="34">
        <f>IF(I43=MAIN!I43,3,0)</f>
        <v>0</v>
      </c>
      <c r="K43" s="35">
        <f t="shared" ref="K43:K50" si="7">F43-G43</f>
        <v>-1</v>
      </c>
      <c r="L43" s="36">
        <f>IF(K43=MAIN!J43,1,0)</f>
        <v>0</v>
      </c>
      <c r="M43" s="36">
        <f>IF(AND(LS!F43=MAIN!F43,LS!G43=MAIN!G43),1,0)</f>
        <v>0</v>
      </c>
      <c r="N43" s="33">
        <f>IF(ISBLANK(MAIN!F43),0,J43+L43+M43)</f>
        <v>0</v>
      </c>
      <c r="O43" s="31"/>
    </row>
    <row r="44" spans="1:15" ht="10.5" customHeight="1" x14ac:dyDescent="0.35">
      <c r="A44" s="9">
        <v>38</v>
      </c>
      <c r="B44" s="12"/>
      <c r="C44" s="10">
        <v>44373.875</v>
      </c>
      <c r="D44" s="11">
        <v>44373.875</v>
      </c>
      <c r="E44" s="9" t="s">
        <v>25</v>
      </c>
      <c r="F44" s="9">
        <v>2</v>
      </c>
      <c r="G44" s="9">
        <v>0</v>
      </c>
      <c r="H44" s="9" t="s">
        <v>39</v>
      </c>
      <c r="I44" s="34">
        <f t="shared" si="6"/>
        <v>1</v>
      </c>
      <c r="J44" s="34">
        <f>IF(I44=MAIN!I44,3,0)</f>
        <v>0</v>
      </c>
      <c r="K44" s="35">
        <f t="shared" si="7"/>
        <v>2</v>
      </c>
      <c r="L44" s="36">
        <f>IF(K44=MAIN!J44,1,0)</f>
        <v>0</v>
      </c>
      <c r="M44" s="36">
        <f>IF(AND(LS!F44=MAIN!F44,LS!G44=MAIN!G44),1,0)</f>
        <v>0</v>
      </c>
      <c r="N44" s="33">
        <f>IF(ISBLANK(MAIN!F44),0,J44+L44+M44)</f>
        <v>0</v>
      </c>
      <c r="O44" s="31"/>
    </row>
    <row r="45" spans="1:15" ht="10.5" customHeight="1" x14ac:dyDescent="0.35">
      <c r="A45" s="9">
        <v>39</v>
      </c>
      <c r="B45" s="12"/>
      <c r="C45" s="10">
        <v>44374.75</v>
      </c>
      <c r="D45" s="11">
        <v>44374.75</v>
      </c>
      <c r="E45" s="9" t="s">
        <v>26</v>
      </c>
      <c r="F45" s="9">
        <v>3</v>
      </c>
      <c r="G45" s="9">
        <v>1</v>
      </c>
      <c r="H45" s="9" t="s">
        <v>43</v>
      </c>
      <c r="I45" s="34">
        <f t="shared" si="6"/>
        <v>1</v>
      </c>
      <c r="J45" s="34">
        <f>IF(I45=MAIN!I45,3,0)</f>
        <v>0</v>
      </c>
      <c r="K45" s="35">
        <f t="shared" si="7"/>
        <v>2</v>
      </c>
      <c r="L45" s="36">
        <f>IF(K45=MAIN!J45,1,0)</f>
        <v>0</v>
      </c>
      <c r="M45" s="36">
        <f>IF(AND(LS!F45=MAIN!F45,LS!G45=MAIN!G45),1,0)</f>
        <v>0</v>
      </c>
      <c r="N45" s="33">
        <f>IF(ISBLANK(MAIN!F45),0,J45+L45+M45)</f>
        <v>0</v>
      </c>
      <c r="O45" s="31"/>
    </row>
    <row r="46" spans="1:15" ht="10.5" customHeight="1" x14ac:dyDescent="0.35">
      <c r="A46" s="9">
        <v>40</v>
      </c>
      <c r="B46" s="12"/>
      <c r="C46" s="10">
        <v>44374.875</v>
      </c>
      <c r="D46" s="11">
        <v>44374.875</v>
      </c>
      <c r="E46" s="9" t="s">
        <v>34</v>
      </c>
      <c r="F46" s="9">
        <v>2</v>
      </c>
      <c r="G46" s="9">
        <v>1</v>
      </c>
      <c r="H46" s="9" t="s">
        <v>85</v>
      </c>
      <c r="I46" s="34">
        <f t="shared" si="6"/>
        <v>1</v>
      </c>
      <c r="J46" s="34">
        <f>IF(I46=MAIN!I46,3,0)</f>
        <v>0</v>
      </c>
      <c r="K46" s="35">
        <f t="shared" si="7"/>
        <v>1</v>
      </c>
      <c r="L46" s="36">
        <f>IF(K46=MAIN!J46,1,0)</f>
        <v>0</v>
      </c>
      <c r="M46" s="36">
        <f>IF(AND(LS!F46=MAIN!F46,LS!G46=MAIN!G46),1,0)</f>
        <v>0</v>
      </c>
      <c r="N46" s="33">
        <f>IF(ISBLANK(MAIN!F46),0,J46+L46+M46)</f>
        <v>0</v>
      </c>
      <c r="O46" s="31"/>
    </row>
    <row r="47" spans="1:15" ht="10.5" customHeight="1" x14ac:dyDescent="0.35">
      <c r="A47" s="9">
        <v>41</v>
      </c>
      <c r="B47" s="12"/>
      <c r="C47" s="10">
        <v>44375.75</v>
      </c>
      <c r="D47" s="11">
        <v>44375.75</v>
      </c>
      <c r="E47" s="9" t="s">
        <v>37</v>
      </c>
      <c r="F47" s="9">
        <v>0</v>
      </c>
      <c r="G47" s="9">
        <v>1</v>
      </c>
      <c r="H47" s="9" t="s">
        <v>24</v>
      </c>
      <c r="I47" s="34">
        <f t="shared" si="6"/>
        <v>3</v>
      </c>
      <c r="J47" s="34">
        <f>IF(I47=MAIN!I47,3,0)</f>
        <v>0</v>
      </c>
      <c r="K47" s="35">
        <f t="shared" si="7"/>
        <v>-1</v>
      </c>
      <c r="L47" s="36">
        <f>IF(K47=MAIN!J47,1,0)</f>
        <v>0</v>
      </c>
      <c r="M47" s="36">
        <f>IF(AND(LS!F47=MAIN!F47,LS!G47=MAIN!G47),1,0)</f>
        <v>0</v>
      </c>
      <c r="N47" s="33">
        <f>IF(ISBLANK(MAIN!F47),0,J47+L47+M47)</f>
        <v>0</v>
      </c>
      <c r="O47" s="31"/>
    </row>
    <row r="48" spans="1:15" ht="10.5" customHeight="1" x14ac:dyDescent="0.35">
      <c r="A48" s="9">
        <v>42</v>
      </c>
      <c r="B48" s="12"/>
      <c r="C48" s="10">
        <v>44375.875</v>
      </c>
      <c r="D48" s="11">
        <v>44375.875</v>
      </c>
      <c r="E48" s="9" t="s">
        <v>20</v>
      </c>
      <c r="F48" s="9">
        <v>3</v>
      </c>
      <c r="G48" s="9">
        <v>0</v>
      </c>
      <c r="H48" s="9" t="s">
        <v>30</v>
      </c>
      <c r="I48" s="34">
        <f t="shared" si="6"/>
        <v>1</v>
      </c>
      <c r="J48" s="34">
        <f>IF(I48=MAIN!I48,3,0)</f>
        <v>0</v>
      </c>
      <c r="K48" s="35">
        <f t="shared" si="7"/>
        <v>3</v>
      </c>
      <c r="L48" s="36">
        <f>IF(K48=MAIN!J48,1,0)</f>
        <v>0</v>
      </c>
      <c r="M48" s="36">
        <f>IF(AND(LS!F48=MAIN!F48,LS!G48=MAIN!G48),1,0)</f>
        <v>0</v>
      </c>
      <c r="N48" s="33">
        <f>IF(ISBLANK(MAIN!F48),0,J48+L48+M48)</f>
        <v>0</v>
      </c>
      <c r="O48" s="31"/>
    </row>
    <row r="49" spans="1:15" ht="10.5" customHeight="1" x14ac:dyDescent="0.35">
      <c r="A49" s="9">
        <v>43</v>
      </c>
      <c r="B49" s="12"/>
      <c r="C49" s="10">
        <v>44376.75</v>
      </c>
      <c r="D49" s="11">
        <v>44376.75</v>
      </c>
      <c r="E49" s="9" t="s">
        <v>23</v>
      </c>
      <c r="F49" s="9">
        <v>1</v>
      </c>
      <c r="G49" s="9">
        <v>2</v>
      </c>
      <c r="H49" s="9" t="s">
        <v>22</v>
      </c>
      <c r="I49" s="34">
        <f t="shared" si="6"/>
        <v>3</v>
      </c>
      <c r="J49" s="34">
        <f>IF(I49=MAIN!I49,3,0)</f>
        <v>0</v>
      </c>
      <c r="K49" s="35">
        <f t="shared" si="7"/>
        <v>-1</v>
      </c>
      <c r="L49" s="36">
        <f>IF(K49=MAIN!J49,1,0)</f>
        <v>0</v>
      </c>
      <c r="M49" s="36">
        <f>IF(AND(LS!F49=MAIN!F49,LS!G49=MAIN!G49),1,0)</f>
        <v>0</v>
      </c>
      <c r="N49" s="33">
        <f>IF(ISBLANK(MAIN!F49),0,J49+L49+M49)</f>
        <v>0</v>
      </c>
      <c r="O49" s="31"/>
    </row>
    <row r="50" spans="1:15" ht="10.5" customHeight="1" x14ac:dyDescent="0.35">
      <c r="A50" s="9">
        <v>44</v>
      </c>
      <c r="B50" s="12"/>
      <c r="C50" s="10">
        <v>44376.875</v>
      </c>
      <c r="D50" s="11">
        <v>44376.875</v>
      </c>
      <c r="E50" s="9" t="s">
        <v>21</v>
      </c>
      <c r="F50" s="9">
        <v>1</v>
      </c>
      <c r="G50" s="9">
        <v>0</v>
      </c>
      <c r="H50" s="9" t="s">
        <v>41</v>
      </c>
      <c r="I50" s="34">
        <f t="shared" si="6"/>
        <v>1</v>
      </c>
      <c r="J50" s="34">
        <f>IF(I50=MAIN!I50,3,0)</f>
        <v>0</v>
      </c>
      <c r="K50" s="35">
        <f t="shared" si="7"/>
        <v>1</v>
      </c>
      <c r="L50" s="36">
        <f>IF(K50=MAIN!J50,1,0)</f>
        <v>0</v>
      </c>
      <c r="M50" s="36">
        <f>IF(AND(LS!F50=MAIN!F50,LS!G50=MAIN!G50),1,0)</f>
        <v>0</v>
      </c>
      <c r="N50" s="33">
        <f>IF(ISBLANK(MAIN!F50),0,J50+L50+M50)</f>
        <v>0</v>
      </c>
      <c r="O50" s="37">
        <f>SUM(N43:N50)*2</f>
        <v>0</v>
      </c>
    </row>
    <row r="51" spans="1:15" ht="10.5" customHeight="1" x14ac:dyDescent="0.35">
      <c r="A51" s="116" t="s">
        <v>4</v>
      </c>
      <c r="B51" s="116"/>
      <c r="C51" s="116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31"/>
    </row>
    <row r="52" spans="1:15" ht="10.5" customHeight="1" x14ac:dyDescent="0.35">
      <c r="A52" s="115" t="s">
        <v>82</v>
      </c>
      <c r="B52" s="115"/>
      <c r="C52" s="115"/>
      <c r="D52" s="115"/>
      <c r="E52" s="115"/>
      <c r="F52" s="115"/>
      <c r="G52" s="115"/>
      <c r="H52" s="115"/>
      <c r="I52" s="31" t="s">
        <v>14</v>
      </c>
      <c r="J52" s="31" t="s">
        <v>15</v>
      </c>
      <c r="K52" s="31" t="s">
        <v>16</v>
      </c>
      <c r="L52" s="33" t="s">
        <v>17</v>
      </c>
      <c r="M52" s="33" t="s">
        <v>18</v>
      </c>
      <c r="N52" s="33" t="s">
        <v>6</v>
      </c>
      <c r="O52" s="31"/>
    </row>
    <row r="53" spans="1:15" ht="10.5" customHeight="1" x14ac:dyDescent="0.35">
      <c r="A53" s="9">
        <v>45</v>
      </c>
      <c r="B53" s="12" t="s">
        <v>65</v>
      </c>
      <c r="C53" s="10">
        <v>44379.75</v>
      </c>
      <c r="D53" s="11">
        <v>44379.75</v>
      </c>
      <c r="E53" s="9" t="s">
        <v>30</v>
      </c>
      <c r="F53" s="9">
        <v>0</v>
      </c>
      <c r="G53" s="9">
        <v>2</v>
      </c>
      <c r="H53" s="9" t="s">
        <v>24</v>
      </c>
      <c r="I53" s="34">
        <f t="shared" ref="I53:I56" si="8">IF(F53&gt;G53,1,IF(F53=G53,2,3))</f>
        <v>3</v>
      </c>
      <c r="J53" s="34">
        <f>IF(I53=MAIN!I53,3,0)</f>
        <v>0</v>
      </c>
      <c r="K53" s="35">
        <f t="shared" ref="K53:K56" si="9">F53-G53</f>
        <v>-2</v>
      </c>
      <c r="L53" s="36">
        <f>IF(K53=MAIN!J53,1,0)</f>
        <v>0</v>
      </c>
      <c r="M53" s="36" t="e">
        <f>IF(AND(LS!F53=MAIN!#REF!,LS!G53=MAIN!#REF!),1,0)</f>
        <v>#REF!</v>
      </c>
      <c r="N53" s="33" t="e">
        <f>IF(ISBLANK(MAIN!#REF!),0,J53+L53+M53)</f>
        <v>#REF!</v>
      </c>
      <c r="O53" s="31"/>
    </row>
    <row r="54" spans="1:15" ht="10.5" customHeight="1" x14ac:dyDescent="0.35">
      <c r="A54" s="9">
        <v>46</v>
      </c>
      <c r="B54" s="12"/>
      <c r="C54" s="10">
        <v>44379.875</v>
      </c>
      <c r="D54" s="11">
        <v>44379.875</v>
      </c>
      <c r="E54" s="9" t="s">
        <v>34</v>
      </c>
      <c r="F54" s="9">
        <v>2</v>
      </c>
      <c r="G54" s="9">
        <v>1</v>
      </c>
      <c r="H54" s="9" t="s">
        <v>25</v>
      </c>
      <c r="I54" s="34">
        <f t="shared" si="8"/>
        <v>1</v>
      </c>
      <c r="J54" s="34">
        <f>IF(I54=MAIN!I54,3,0)</f>
        <v>0</v>
      </c>
      <c r="K54" s="35">
        <f t="shared" si="9"/>
        <v>1</v>
      </c>
      <c r="L54" s="36">
        <f>IF(K54=MAIN!J54,1,0)</f>
        <v>0</v>
      </c>
      <c r="M54" s="36">
        <f>IF(AND(LS!F54=MAIN!F54,LS!G54=MAIN!G54),1,0)</f>
        <v>0</v>
      </c>
      <c r="N54" s="33">
        <f>IF(ISBLANK(MAIN!F54),0,J54+L54+M54)</f>
        <v>0</v>
      </c>
      <c r="O54" s="31"/>
    </row>
    <row r="55" spans="1:15" ht="10.5" customHeight="1" x14ac:dyDescent="0.35">
      <c r="A55" s="9">
        <v>47</v>
      </c>
      <c r="B55" s="12"/>
      <c r="C55" s="10">
        <v>44380.75</v>
      </c>
      <c r="D55" s="11">
        <v>44380.75</v>
      </c>
      <c r="E55" s="9" t="s">
        <v>43</v>
      </c>
      <c r="F55" s="9">
        <v>1</v>
      </c>
      <c r="G55" s="9">
        <v>2</v>
      </c>
      <c r="H55" s="9" t="s">
        <v>32</v>
      </c>
      <c r="I55" s="34">
        <f t="shared" si="8"/>
        <v>3</v>
      </c>
      <c r="J55" s="34">
        <f>IF(I55=MAIN!I55,3,0)</f>
        <v>0</v>
      </c>
      <c r="K55" s="35">
        <f t="shared" si="9"/>
        <v>-1</v>
      </c>
      <c r="L55" s="36">
        <f>IF(K55=MAIN!J55,1,0)</f>
        <v>0</v>
      </c>
      <c r="M55" s="36">
        <f>IF(AND(LS!F55=MAIN!F53,LS!G55=MAIN!G53),1,0)</f>
        <v>0</v>
      </c>
      <c r="N55" s="33">
        <f>IF(ISBLANK(MAIN!F53),0,J55+L55+M55)</f>
        <v>0</v>
      </c>
      <c r="O55" s="31"/>
    </row>
    <row r="56" spans="1:15" ht="10.5" customHeight="1" x14ac:dyDescent="0.35">
      <c r="A56" s="9">
        <v>48</v>
      </c>
      <c r="B56" s="12"/>
      <c r="C56" s="10">
        <v>44380.875</v>
      </c>
      <c r="D56" s="11">
        <v>44380.875</v>
      </c>
      <c r="E56" s="9" t="s">
        <v>41</v>
      </c>
      <c r="F56" s="9">
        <v>1</v>
      </c>
      <c r="G56" s="9">
        <v>3</v>
      </c>
      <c r="H56" s="9" t="s">
        <v>23</v>
      </c>
      <c r="I56" s="34">
        <f t="shared" si="8"/>
        <v>3</v>
      </c>
      <c r="J56" s="34">
        <f>IF(I56=MAIN!I56,3,0)</f>
        <v>0</v>
      </c>
      <c r="K56" s="35">
        <f t="shared" si="9"/>
        <v>-2</v>
      </c>
      <c r="L56" s="36">
        <f>IF(K56=MAIN!J56,1,0)</f>
        <v>0</v>
      </c>
      <c r="M56" s="36">
        <f>IF(AND(LS!F56=MAIN!F56,LS!G56=MAIN!G56),1,0)</f>
        <v>0</v>
      </c>
      <c r="N56" s="33">
        <f>IF(ISBLANK(MAIN!F56),0,J56+L56+M56)</f>
        <v>0</v>
      </c>
      <c r="O56" s="37" t="e">
        <f>SUM(N53:N56)*3</f>
        <v>#REF!</v>
      </c>
    </row>
    <row r="57" spans="1:15" ht="10.5" customHeight="1" x14ac:dyDescent="0.35">
      <c r="A57" s="116" t="s">
        <v>5</v>
      </c>
      <c r="B57" s="116"/>
      <c r="C57" s="116"/>
      <c r="D57" s="116"/>
      <c r="E57" s="116"/>
      <c r="F57" s="116"/>
      <c r="G57" s="116"/>
      <c r="H57" s="116"/>
      <c r="I57" s="116"/>
      <c r="J57" s="116"/>
      <c r="K57" s="116"/>
      <c r="L57" s="116"/>
      <c r="M57" s="116"/>
      <c r="N57" s="116"/>
      <c r="O57" s="31"/>
    </row>
    <row r="58" spans="1:15" ht="10.5" customHeight="1" x14ac:dyDescent="0.35">
      <c r="A58" s="115" t="s">
        <v>83</v>
      </c>
      <c r="B58" s="115"/>
      <c r="C58" s="115"/>
      <c r="D58" s="115"/>
      <c r="E58" s="115"/>
      <c r="F58" s="115"/>
      <c r="G58" s="115"/>
      <c r="H58" s="115"/>
      <c r="I58" s="31" t="s">
        <v>14</v>
      </c>
      <c r="J58" s="31" t="s">
        <v>15</v>
      </c>
      <c r="K58" s="31" t="s">
        <v>16</v>
      </c>
      <c r="L58" s="33" t="s">
        <v>17</v>
      </c>
      <c r="M58" s="33" t="s">
        <v>18</v>
      </c>
      <c r="N58" s="33" t="s">
        <v>6</v>
      </c>
      <c r="O58" s="31"/>
    </row>
    <row r="59" spans="1:15" ht="10.5" customHeight="1" x14ac:dyDescent="0.35">
      <c r="A59" s="9">
        <v>49</v>
      </c>
      <c r="B59" s="12" t="s">
        <v>74</v>
      </c>
      <c r="C59" s="10">
        <v>44383.875</v>
      </c>
      <c r="D59" s="11">
        <v>44383.875</v>
      </c>
      <c r="E59" s="18" t="s">
        <v>24</v>
      </c>
      <c r="F59" s="18">
        <v>2</v>
      </c>
      <c r="G59" s="18">
        <v>1</v>
      </c>
      <c r="H59" s="18" t="s">
        <v>25</v>
      </c>
      <c r="I59" s="34">
        <f t="shared" ref="I59:I60" si="10">IF(F59&gt;G59,1,IF(F59=G59,2,3))</f>
        <v>1</v>
      </c>
      <c r="J59" s="34">
        <f>IF(I59=MAIN!I59,3,0)</f>
        <v>0</v>
      </c>
      <c r="K59" s="35">
        <f t="shared" ref="K59:K60" si="11">F59-G59</f>
        <v>1</v>
      </c>
      <c r="L59" s="36">
        <f>IF(K59=MAIN!J59,1,0)</f>
        <v>0</v>
      </c>
      <c r="M59" s="36">
        <f>IF(AND(LS!F59=MAIN!F59,LS!G59=MAIN!G59),1,0)</f>
        <v>0</v>
      </c>
      <c r="N59" s="33">
        <f>IF(ISBLANK(MAIN!F59),0,J59+L59+M59)</f>
        <v>0</v>
      </c>
      <c r="O59" s="31"/>
    </row>
    <row r="60" spans="1:15" ht="10.5" customHeight="1" x14ac:dyDescent="0.35">
      <c r="A60" s="9">
        <v>50</v>
      </c>
      <c r="B60" s="12"/>
      <c r="C60" s="10">
        <v>44384.875</v>
      </c>
      <c r="D60" s="11">
        <v>44384.875</v>
      </c>
      <c r="E60" s="18" t="s">
        <v>32</v>
      </c>
      <c r="F60" s="18">
        <v>2</v>
      </c>
      <c r="G60" s="18">
        <v>1</v>
      </c>
      <c r="H60" s="18" t="s">
        <v>23</v>
      </c>
      <c r="I60" s="34">
        <f t="shared" si="10"/>
        <v>1</v>
      </c>
      <c r="J60" s="34">
        <f>IF(I60=MAIN!I60,3,0)</f>
        <v>0</v>
      </c>
      <c r="K60" s="35">
        <f t="shared" si="11"/>
        <v>1</v>
      </c>
      <c r="L60" s="36">
        <f>IF(K60=MAIN!J60,1,0)</f>
        <v>0</v>
      </c>
      <c r="M60" s="36">
        <f>IF(AND(LS!F60=MAIN!F60,LS!G60=MAIN!G60),1,0)</f>
        <v>0</v>
      </c>
      <c r="N60" s="33">
        <f>IF(ISBLANK(MAIN!F60),0,J60+L60+M60)</f>
        <v>0</v>
      </c>
      <c r="O60" s="37">
        <f>SUM(N59:N60)*5</f>
        <v>0</v>
      </c>
    </row>
    <row r="61" spans="1:15" ht="10.5" customHeight="1" x14ac:dyDescent="0.35">
      <c r="A61" s="116" t="s">
        <v>13</v>
      </c>
      <c r="B61" s="116"/>
      <c r="C61" s="116"/>
      <c r="D61" s="116"/>
      <c r="E61" s="116"/>
      <c r="F61" s="116"/>
      <c r="G61" s="116"/>
      <c r="H61" s="116"/>
      <c r="I61" s="116"/>
      <c r="J61" s="116"/>
      <c r="K61" s="116"/>
      <c r="L61" s="116"/>
      <c r="M61" s="116"/>
      <c r="N61" s="116"/>
      <c r="O61" s="31"/>
    </row>
    <row r="62" spans="1:15" ht="10.5" customHeight="1" x14ac:dyDescent="0.35">
      <c r="A62" s="115" t="s">
        <v>84</v>
      </c>
      <c r="B62" s="115"/>
      <c r="C62" s="115"/>
      <c r="D62" s="115"/>
      <c r="E62" s="115"/>
      <c r="F62" s="115"/>
      <c r="G62" s="115"/>
      <c r="H62" s="115"/>
      <c r="I62" s="31" t="s">
        <v>14</v>
      </c>
      <c r="J62" s="31" t="s">
        <v>15</v>
      </c>
      <c r="K62" s="31" t="s">
        <v>16</v>
      </c>
      <c r="L62" s="33" t="s">
        <v>17</v>
      </c>
      <c r="M62" s="33" t="s">
        <v>18</v>
      </c>
      <c r="N62" s="33" t="s">
        <v>6</v>
      </c>
      <c r="O62" s="31"/>
    </row>
    <row r="63" spans="1:15" ht="10.5" customHeight="1" x14ac:dyDescent="0.35">
      <c r="A63" s="9">
        <v>51</v>
      </c>
      <c r="B63" s="13" t="s">
        <v>79</v>
      </c>
      <c r="C63" s="10">
        <v>44388.875</v>
      </c>
      <c r="D63" s="11">
        <v>44388.875</v>
      </c>
      <c r="E63" s="18" t="s">
        <v>25</v>
      </c>
      <c r="F63" s="18">
        <v>3</v>
      </c>
      <c r="G63" s="18">
        <v>2</v>
      </c>
      <c r="H63" s="18" t="s">
        <v>23</v>
      </c>
      <c r="I63" s="34">
        <f t="shared" ref="I63" si="12">IF(F63&gt;G63,1,IF(F63=G63,2,3))</f>
        <v>1</v>
      </c>
      <c r="J63" s="34">
        <f>IF(I63=MAIN!I63,3,0)</f>
        <v>0</v>
      </c>
      <c r="K63" s="35">
        <f t="shared" ref="K63" si="13">F63-G63</f>
        <v>1</v>
      </c>
      <c r="L63" s="36">
        <f>IF(K63=MAIN!J63,1,0)</f>
        <v>0</v>
      </c>
      <c r="M63" s="36">
        <f>IF(AND(LS!F63=MAIN!F63,LS!G63=MAIN!G63),1,0)</f>
        <v>0</v>
      </c>
      <c r="N63" s="33">
        <f>IF(ISBLANK(MAIN!F63),0,J63+L63+M63)</f>
        <v>0</v>
      </c>
      <c r="O63" s="37">
        <f>SUM(N63)*6</f>
        <v>0</v>
      </c>
    </row>
    <row r="64" spans="1:15" ht="10.5" customHeight="1" x14ac:dyDescent="0.35">
      <c r="H64" s="35"/>
      <c r="I64" s="38"/>
      <c r="J64" s="38"/>
      <c r="K64" s="38"/>
      <c r="L64" s="38"/>
      <c r="M64" s="38"/>
      <c r="N64" s="38"/>
      <c r="O64" s="31"/>
    </row>
    <row r="65" spans="8:15" ht="10.5" customHeight="1" x14ac:dyDescent="0.35">
      <c r="H65" s="35"/>
      <c r="I65" s="38"/>
      <c r="J65" s="38"/>
      <c r="K65" s="38"/>
      <c r="L65" s="38"/>
      <c r="M65" s="38"/>
      <c r="N65" s="38"/>
      <c r="O65" s="31"/>
    </row>
    <row r="66" spans="8:15" ht="10.5" customHeight="1" x14ac:dyDescent="0.35">
      <c r="H66" s="35"/>
      <c r="I66" s="38"/>
      <c r="J66" s="38"/>
      <c r="K66" s="38"/>
      <c r="L66" s="38"/>
      <c r="M66" s="38"/>
      <c r="N66" s="38"/>
      <c r="O66" s="31"/>
    </row>
    <row r="67" spans="8:15" ht="10.5" customHeight="1" x14ac:dyDescent="0.35">
      <c r="H67" s="35"/>
      <c r="I67" s="38"/>
      <c r="J67" s="38"/>
      <c r="K67" s="38"/>
      <c r="L67" s="38"/>
      <c r="M67" s="38"/>
      <c r="N67" s="38"/>
      <c r="O67" s="31"/>
    </row>
    <row r="68" spans="8:15" ht="10.5" customHeight="1" x14ac:dyDescent="0.35">
      <c r="H68" s="35"/>
      <c r="I68" s="38"/>
      <c r="J68" s="38"/>
      <c r="K68" s="38"/>
      <c r="L68" s="38"/>
      <c r="M68" s="38"/>
      <c r="N68" s="38"/>
      <c r="O68" s="31"/>
    </row>
    <row r="69" spans="8:15" ht="10.5" customHeight="1" x14ac:dyDescent="0.35">
      <c r="H69" s="35"/>
      <c r="I69" s="38"/>
      <c r="J69" s="38"/>
      <c r="K69" s="38"/>
      <c r="L69" s="38"/>
      <c r="M69" s="38"/>
      <c r="N69" s="38"/>
      <c r="O69" s="31"/>
    </row>
    <row r="70" spans="8:15" ht="10.5" customHeight="1" x14ac:dyDescent="0.35">
      <c r="H70" s="35"/>
      <c r="I70" s="38"/>
      <c r="J70" s="38"/>
      <c r="K70" s="38"/>
      <c r="L70" s="38"/>
      <c r="M70" s="38"/>
      <c r="N70" s="38"/>
      <c r="O70" s="31"/>
    </row>
    <row r="71" spans="8:15" ht="10.5" customHeight="1" x14ac:dyDescent="0.35">
      <c r="H71" s="35"/>
      <c r="I71" s="38"/>
      <c r="J71" s="38"/>
      <c r="K71" s="38"/>
      <c r="L71" s="38"/>
      <c r="M71" s="38"/>
      <c r="N71" s="38"/>
      <c r="O71" s="31"/>
    </row>
    <row r="72" spans="8:15" ht="10.5" customHeight="1" x14ac:dyDescent="0.35">
      <c r="H72" s="35"/>
      <c r="I72" s="38"/>
      <c r="J72" s="38"/>
      <c r="K72" s="38"/>
      <c r="L72" s="38"/>
      <c r="M72" s="38"/>
      <c r="N72" s="38"/>
      <c r="O72" s="31"/>
    </row>
    <row r="73" spans="8:15" ht="10.5" customHeight="1" x14ac:dyDescent="0.35">
      <c r="H73" s="35"/>
      <c r="I73" s="38"/>
      <c r="J73" s="38"/>
      <c r="K73" s="38"/>
      <c r="L73" s="38"/>
      <c r="M73" s="38"/>
      <c r="N73" s="38"/>
      <c r="O73" s="31"/>
    </row>
    <row r="74" spans="8:15" ht="10.5" customHeight="1" x14ac:dyDescent="0.35">
      <c r="H74" s="35"/>
      <c r="I74" s="38"/>
      <c r="J74" s="38"/>
      <c r="K74" s="38"/>
      <c r="L74" s="38"/>
      <c r="M74" s="38"/>
      <c r="N74" s="38"/>
      <c r="O74" s="31"/>
    </row>
    <row r="75" spans="8:15" ht="10.5" customHeight="1" x14ac:dyDescent="0.35">
      <c r="H75" s="35"/>
      <c r="I75" s="38"/>
      <c r="J75" s="38"/>
      <c r="K75" s="38"/>
      <c r="L75" s="38"/>
      <c r="M75" s="38"/>
      <c r="N75" s="38"/>
      <c r="O75" s="31"/>
    </row>
    <row r="76" spans="8:15" ht="10.5" customHeight="1" x14ac:dyDescent="0.35">
      <c r="H76" s="35"/>
      <c r="I76" s="38"/>
      <c r="J76" s="38"/>
      <c r="K76" s="38"/>
      <c r="L76" s="38"/>
      <c r="M76" s="38"/>
      <c r="N76" s="38"/>
      <c r="O76" s="31"/>
    </row>
    <row r="77" spans="8:15" ht="10.5" customHeight="1" x14ac:dyDescent="0.35">
      <c r="H77" s="35"/>
      <c r="I77" s="38"/>
      <c r="J77" s="38"/>
      <c r="K77" s="38"/>
      <c r="L77" s="38"/>
      <c r="M77" s="38"/>
      <c r="N77" s="38"/>
      <c r="O77" s="31"/>
    </row>
    <row r="78" spans="8:15" ht="10.5" customHeight="1" x14ac:dyDescent="0.35">
      <c r="H78" s="35"/>
      <c r="I78" s="38"/>
      <c r="J78" s="38"/>
      <c r="K78" s="38"/>
      <c r="L78" s="38"/>
      <c r="M78" s="38"/>
      <c r="N78" s="38"/>
      <c r="O78" s="31"/>
    </row>
    <row r="79" spans="8:15" ht="10.5" customHeight="1" x14ac:dyDescent="0.35">
      <c r="H79" s="35"/>
      <c r="I79" s="38"/>
      <c r="J79" s="38"/>
      <c r="K79" s="38"/>
      <c r="L79" s="38"/>
      <c r="M79" s="38"/>
      <c r="N79" s="38"/>
      <c r="O79" s="31"/>
    </row>
    <row r="80" spans="8:15" ht="10.5" customHeight="1" x14ac:dyDescent="0.35">
      <c r="H80" s="35"/>
      <c r="I80" s="38"/>
      <c r="J80" s="38"/>
      <c r="K80" s="38"/>
      <c r="L80" s="38"/>
      <c r="M80" s="38"/>
      <c r="N80" s="38"/>
      <c r="O80" s="31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59:E60">
    <cfRule type="expression" dxfId="377" priority="13">
      <formula>#REF!&gt;$I59</formula>
    </cfRule>
    <cfRule type="expression" dxfId="376" priority="14">
      <formula>#REF!&lt;$I59</formula>
    </cfRule>
    <cfRule type="expression" dxfId="375" priority="15">
      <formula>#REF!&lt;$G59</formula>
    </cfRule>
    <cfRule type="expression" dxfId="374" priority="16">
      <formula>#REF!&gt;$G59</formula>
    </cfRule>
  </conditionalFormatting>
  <conditionalFormatting sqref="E63">
    <cfRule type="expression" dxfId="373" priority="5">
      <formula>#REF!&gt;$I63</formula>
    </cfRule>
    <cfRule type="expression" dxfId="372" priority="6">
      <formula>#REF!&lt;$I63</formula>
    </cfRule>
    <cfRule type="expression" dxfId="371" priority="7">
      <formula>#REF!&lt;$G63</formula>
    </cfRule>
    <cfRule type="expression" dxfId="370" priority="8">
      <formula>#REF!&gt;$G63</formula>
    </cfRule>
  </conditionalFormatting>
  <conditionalFormatting sqref="E16:G21 E23:G27">
    <cfRule type="expression" dxfId="367" priority="2">
      <formula>#REF!&gt;$G16</formula>
    </cfRule>
    <cfRule type="expression" dxfId="366" priority="1">
      <formula>#REF!&lt;$G16</formula>
    </cfRule>
  </conditionalFormatting>
  <conditionalFormatting sqref="H16:H21 H23:H27">
    <cfRule type="expression" dxfId="363" priority="3">
      <formula>#REF!&gt;$G16</formula>
    </cfRule>
    <cfRule type="expression" dxfId="362" priority="4">
      <formula>#REF!&lt;$G16</formula>
    </cfRule>
  </conditionalFormatting>
  <conditionalFormatting sqref="H59:H60">
    <cfRule type="expression" dxfId="349" priority="20">
      <formula>#REF!&lt;$G59</formula>
    </cfRule>
    <cfRule type="expression" dxfId="348" priority="18">
      <formula>#REF!&gt;$I59</formula>
    </cfRule>
    <cfRule type="expression" dxfId="347" priority="19">
      <formula>#REF!&gt;$G59</formula>
    </cfRule>
    <cfRule type="expression" dxfId="346" priority="17">
      <formula>#REF!&lt;$I59</formula>
    </cfRule>
  </conditionalFormatting>
  <conditionalFormatting sqref="H63">
    <cfRule type="expression" dxfId="345" priority="12">
      <formula>#REF!&lt;$G63</formula>
    </cfRule>
    <cfRule type="expression" dxfId="344" priority="11">
      <formula>#REF!&gt;$G63</formula>
    </cfRule>
    <cfRule type="expression" dxfId="343" priority="10">
      <formula>#REF!&gt;$I63</formula>
    </cfRule>
    <cfRule type="expression" dxfId="342" priority="9">
      <formula>#REF!&lt;$I63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6" id="{E9B2C881-7C2D-43E0-9C1B-7AD8C9AA5577}">
            <xm:f>MAIN!#REF!&gt;MAIN!$G43</xm:f>
            <x14:dxf>
              <font>
                <b/>
                <i val="0"/>
              </font>
            </x14:dxf>
          </x14:cfRule>
          <x14:cfRule type="expression" priority="35" id="{2C2CB4D0-748C-4756-80B6-DF0776677FD3}">
            <xm:f>MAIN!#REF!&lt;MAIN!$G43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33" id="{E5FEE518-9FA6-40F3-9BA4-CF9D564BE022}">
            <xm:f>MAIN!#REF!&gt;MAIN!#REF!</xm:f>
            <x14:dxf>
              <font>
                <b/>
                <i val="0"/>
                <color rgb="FF0000FF"/>
              </font>
            </x14:dxf>
          </x14:cfRule>
          <x14:cfRule type="expression" priority="34" id="{59CD77A3-1C18-4F25-B572-BB22D791F6C1}">
            <xm:f>MAIN!#REF!&lt;MAIN!#REF!</xm:f>
            <x14:dxf>
              <font>
                <b val="0"/>
                <i/>
                <color rgb="FF0000FF"/>
              </font>
            </x14:dxf>
          </x14:cfRule>
          <xm:sqref>E43:E50 E54 E56</xm:sqref>
        </x14:conditionalFormatting>
        <x14:conditionalFormatting xmlns:xm="http://schemas.microsoft.com/office/excel/2006/main">
          <x14:cfRule type="expression" priority="45" id="{462A794D-5226-4573-BF75-740C8885EE3B}">
            <xm:f>MAIN!#REF!&gt;MAIN!#REF!</xm:f>
            <x14:dxf>
              <font>
                <b/>
                <i val="0"/>
                <color rgb="FF0000FF"/>
              </font>
            </x14:dxf>
          </x14:cfRule>
          <x14:cfRule type="expression" priority="46" id="{BD401B9E-2B70-4AFB-8A9F-6A86214B69C7}">
            <xm:f>MAIN!#REF!&lt;MAIN!#REF!</xm:f>
            <x14:dxf>
              <font>
                <b val="0"/>
                <i/>
                <color rgb="FF0000FF"/>
              </font>
            </x14:dxf>
          </x14:cfRule>
          <x14:cfRule type="expression" priority="47" id="{A963975C-2FB8-4FC0-8311-0FEE244CE76C}">
            <xm:f>MAIN!#REF!&lt;MAIN!#REF!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48" id="{79792A2D-8FB2-4262-84A2-E088BE3D7D4F}">
            <xm:f>MAIN!#REF!&gt;MAIN!#REF!</xm:f>
            <x14:dxf>
              <font>
                <b/>
                <i val="0"/>
              </font>
            </x14:dxf>
          </x14:cfRule>
          <xm:sqref>E53</xm:sqref>
        </x14:conditionalFormatting>
        <x14:conditionalFormatting xmlns:xm="http://schemas.microsoft.com/office/excel/2006/main">
          <x14:cfRule type="expression" priority="44" id="{7AE97D07-F42F-468E-8142-6BA17A0B5292}">
            <xm:f>MAIN!#REF!&gt;MAIN!$G53</xm:f>
            <x14:dxf>
              <font>
                <b/>
                <i val="0"/>
              </font>
            </x14:dxf>
          </x14:cfRule>
          <x14:cfRule type="expression" priority="43" id="{F400AB5A-0942-4E60-9325-E7288A839873}">
            <xm:f>MAIN!#REF!&lt;MAIN!$G53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42" id="{CFA4405A-1F15-4027-87F9-2CE50913B1F7}">
            <xm:f>MAIN!#REF!&lt;MAIN!#REF!</xm:f>
            <x14:dxf>
              <font>
                <b val="0"/>
                <i/>
                <color rgb="FF0000FF"/>
              </font>
            </x14:dxf>
          </x14:cfRule>
          <x14:cfRule type="expression" priority="41" id="{61CF82A0-A1EF-4092-A04A-2EDCB30E49DD}">
            <xm:f>MAIN!#REF!&gt;MAIN!#REF!</xm:f>
            <x14:dxf>
              <font>
                <b/>
                <i val="0"/>
                <color rgb="FF0000FF"/>
              </font>
            </x14:dxf>
          </x14:cfRule>
          <xm:sqref>E55</xm:sqref>
        </x14:conditionalFormatting>
        <x14:conditionalFormatting xmlns:xm="http://schemas.microsoft.com/office/excel/2006/main">
          <x14:cfRule type="expression" priority="21" id="{6D823ABA-75D8-47DE-B920-4AD5F4412852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22" id="{6FBA26E5-56F6-492E-99B4-4405B345C27A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23" id="{6585B199-086E-450D-A254-1A2802714EDF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24" id="{FBB097F2-6903-441A-9A5E-18082BDCDD04}">
            <xm:f>MAIN!#REF!&lt;MAIN!$G3</xm:f>
            <x14:dxf>
              <font>
                <b/>
                <i val="0"/>
              </font>
            </x14:dxf>
          </x14:cfRule>
          <xm:sqref>H3:H14 H29:H40</xm:sqref>
        </x14:conditionalFormatting>
        <x14:conditionalFormatting xmlns:xm="http://schemas.microsoft.com/office/excel/2006/main">
          <x14:cfRule type="expression" priority="39" id="{C9D06F2A-F152-4806-85B3-5B7280A9A566}">
            <xm:f>MAIN!#REF!&gt;MAIN!$G43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37" id="{98CA6170-38BC-49E0-B3B5-CE4947BE4212}">
            <xm:f>MAIN!#REF!&lt;MAIN!#REF!</xm:f>
            <x14:dxf>
              <font>
                <b/>
                <i val="0"/>
                <color rgb="FF0000FF"/>
              </font>
            </x14:dxf>
          </x14:cfRule>
          <x14:cfRule type="expression" priority="38" id="{0B8E146C-8DEE-4D86-8DDE-814D4C0F5B2C}">
            <xm:f>MAIN!#REF!&gt;MAIN!#REF!</xm:f>
            <x14:dxf>
              <font>
                <b val="0"/>
                <i/>
                <color rgb="FF0000FF"/>
              </font>
            </x14:dxf>
          </x14:cfRule>
          <x14:cfRule type="expression" priority="40" id="{DC875DFF-56A6-49ED-B00A-EFC7F0714CD4}">
            <xm:f>MAIN!#REF!&lt;MAIN!$G43</xm:f>
            <x14:dxf>
              <font>
                <b/>
                <i val="0"/>
              </font>
            </x14:dxf>
          </x14:cfRule>
          <xm:sqref>H43:H50 H54 H56</xm:sqref>
        </x14:conditionalFormatting>
        <x14:conditionalFormatting xmlns:xm="http://schemas.microsoft.com/office/excel/2006/main">
          <x14:cfRule type="expression" priority="56" id="{FF9D96D1-EBA8-4322-9E31-2A3F0D8907B0}">
            <xm:f>MAIN!#REF!&lt;MAIN!#REF!</xm:f>
            <x14:dxf>
              <font>
                <b/>
                <i val="0"/>
              </font>
            </x14:dxf>
          </x14:cfRule>
          <x14:cfRule type="expression" priority="53" id="{C2BFEE05-ECE6-42B9-8EB6-00ADBF5E3425}">
            <xm:f>MAIN!#REF!&lt;MAIN!#REF!</xm:f>
            <x14:dxf>
              <font>
                <b/>
                <i val="0"/>
                <color rgb="FF0000FF"/>
              </font>
            </x14:dxf>
          </x14:cfRule>
          <x14:cfRule type="expression" priority="54" id="{AB123027-399A-4B89-BDB4-C2279AE2EC84}">
            <xm:f>MAIN!#REF!&gt;MAIN!#REF!</xm:f>
            <x14:dxf>
              <font>
                <b val="0"/>
                <i/>
                <color rgb="FF0000FF"/>
              </font>
            </x14:dxf>
          </x14:cfRule>
          <x14:cfRule type="expression" priority="55" id="{E339DCB6-8AF8-46C3-9AEC-5ADAE137C0BD}">
            <xm:f>MAIN!#REF!&gt;MAIN!#REF!</xm:f>
            <x14:dxf>
              <font>
                <b val="0"/>
                <i/>
                <color theme="1" tint="0.499984740745262"/>
              </font>
            </x14:dxf>
          </x14:cfRule>
          <xm:sqref>H53</xm:sqref>
        </x14:conditionalFormatting>
        <x14:conditionalFormatting xmlns:xm="http://schemas.microsoft.com/office/excel/2006/main">
          <x14:cfRule type="expression" priority="49" id="{E9F908E5-D4FF-4E0A-A76A-0B95D944187F}">
            <xm:f>MAIN!#REF!&lt;MAIN!#REF!</xm:f>
            <x14:dxf>
              <font>
                <b/>
                <i val="0"/>
                <color rgb="FF0000FF"/>
              </font>
            </x14:dxf>
          </x14:cfRule>
          <x14:cfRule type="expression" priority="51" id="{D542A6A7-DF91-4A40-931E-57670C554867}">
            <xm:f>MAIN!#REF!&gt;MAIN!$G53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52" id="{D76B6890-F763-40EB-A992-0DA503468B9B}">
            <xm:f>MAIN!#REF!&lt;MAIN!$G53</xm:f>
            <x14:dxf>
              <font>
                <b/>
                <i val="0"/>
              </font>
            </x14:dxf>
          </x14:cfRule>
          <x14:cfRule type="expression" priority="50" id="{DF1AD755-4C53-47A9-B891-F4D20C4072A0}">
            <xm:f>MAIN!#REF!&gt;MAIN!#REF!</xm:f>
            <x14:dxf>
              <font>
                <b val="0"/>
                <i/>
                <color rgb="FF0000FF"/>
              </font>
            </x14:dxf>
          </x14:cfRule>
          <xm:sqref>H55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5B07A-769B-46B1-A073-DAF4CB3729D0}">
  <dimension ref="A1:O80"/>
  <sheetViews>
    <sheetView topLeftCell="A18" zoomScale="85" zoomScaleNormal="85" workbookViewId="0">
      <selection activeCell="N34" sqref="N34"/>
    </sheetView>
  </sheetViews>
  <sheetFormatPr defaultColWidth="14.54296875" defaultRowHeight="15" customHeight="1" x14ac:dyDescent="0.35"/>
  <cols>
    <col min="1" max="4" width="8.453125" style="38" customWidth="1"/>
    <col min="5" max="5" width="31.1796875" style="38" customWidth="1"/>
    <col min="6" max="7" width="5.81640625" style="38" customWidth="1"/>
    <col min="8" max="8" width="31.1796875" style="38" customWidth="1"/>
    <col min="9" max="15" width="11.54296875" style="32" customWidth="1"/>
    <col min="16" max="16384" width="14.54296875" style="32"/>
  </cols>
  <sheetData>
    <row r="1" spans="1:15" ht="10.5" customHeight="1" thickBot="1" x14ac:dyDescent="0.4">
      <c r="A1" s="116" t="s">
        <v>0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31"/>
    </row>
    <row r="2" spans="1:15" ht="10.5" customHeight="1" x14ac:dyDescent="0.35">
      <c r="A2" s="117" t="s">
        <v>104</v>
      </c>
      <c r="B2" s="117"/>
      <c r="C2" s="117"/>
      <c r="D2" s="117"/>
      <c r="E2" s="117"/>
      <c r="F2" s="117"/>
      <c r="G2" s="117"/>
      <c r="H2" s="117"/>
      <c r="I2" s="31" t="s">
        <v>14</v>
      </c>
      <c r="J2" s="31" t="s">
        <v>15</v>
      </c>
      <c r="K2" s="31" t="s">
        <v>16</v>
      </c>
      <c r="L2" s="33" t="s">
        <v>17</v>
      </c>
      <c r="M2" s="33" t="s">
        <v>18</v>
      </c>
      <c r="N2" s="33" t="s">
        <v>6</v>
      </c>
      <c r="O2" s="33"/>
    </row>
    <row r="3" spans="1:15" ht="10.5" customHeight="1" x14ac:dyDescent="0.35">
      <c r="A3" s="91">
        <v>1</v>
      </c>
      <c r="B3" s="91" t="s">
        <v>27</v>
      </c>
      <c r="C3" s="92">
        <v>44361.875</v>
      </c>
      <c r="D3" s="93">
        <v>44358.875</v>
      </c>
      <c r="E3" s="91" t="s">
        <v>22</v>
      </c>
      <c r="F3" s="97">
        <v>2</v>
      </c>
      <c r="G3" s="97">
        <v>0</v>
      </c>
      <c r="H3" s="91" t="s">
        <v>97</v>
      </c>
      <c r="I3" s="34">
        <f>IF(F3&gt;G3,1,IF(F3=G3,2,3))</f>
        <v>1</v>
      </c>
      <c r="J3" s="34">
        <f>IF(I3=MAIN!I3,3,0)</f>
        <v>3</v>
      </c>
      <c r="K3" s="35">
        <f t="shared" ref="K3:K14" si="0">F3-G3</f>
        <v>2</v>
      </c>
      <c r="L3" s="36">
        <f>IF(K3=MAIN!J3,1,0)</f>
        <v>0</v>
      </c>
      <c r="M3" s="36">
        <f>IF(AND(MP!F3=MAIN!F3,MP!G3=MAIN!G3),1,0)</f>
        <v>0</v>
      </c>
      <c r="N3" s="33">
        <f>IF(ISBLANK(MAIN!F3),0,J3+L3+M3)</f>
        <v>3</v>
      </c>
      <c r="O3" s="31"/>
    </row>
    <row r="4" spans="1:15" ht="10.5" customHeight="1" x14ac:dyDescent="0.35">
      <c r="A4" s="94">
        <v>2</v>
      </c>
      <c r="B4" s="91" t="s">
        <v>27</v>
      </c>
      <c r="C4" s="92">
        <v>44362.625</v>
      </c>
      <c r="D4" s="93">
        <v>44359.625</v>
      </c>
      <c r="E4" s="91" t="s">
        <v>48</v>
      </c>
      <c r="F4" s="97">
        <v>1</v>
      </c>
      <c r="G4" s="97">
        <v>1</v>
      </c>
      <c r="H4" s="91" t="s">
        <v>30</v>
      </c>
      <c r="I4" s="34">
        <f t="shared" ref="I4:I14" si="1">IF(F4&gt;G4,1,IF(F4=G4,2,3))</f>
        <v>2</v>
      </c>
      <c r="J4" s="34">
        <f>IF(I4=MAIN!I4,3,0)</f>
        <v>0</v>
      </c>
      <c r="K4" s="35">
        <f t="shared" si="0"/>
        <v>0</v>
      </c>
      <c r="L4" s="36">
        <f>IF(K4=MAIN!J4,1,0)</f>
        <v>0</v>
      </c>
      <c r="M4" s="36">
        <f>IF(AND(MP!F4=MAIN!F4,MP!G4=MAIN!G4),1,0)</f>
        <v>0</v>
      </c>
      <c r="N4" s="33">
        <f>IF(ISBLANK(MAIN!F4),0,J4+L4+M4)</f>
        <v>0</v>
      </c>
      <c r="O4" s="31"/>
    </row>
    <row r="5" spans="1:15" ht="10.5" customHeight="1" x14ac:dyDescent="0.35">
      <c r="A5" s="94">
        <v>3</v>
      </c>
      <c r="B5" s="91" t="s">
        <v>31</v>
      </c>
      <c r="C5" s="92">
        <v>44362.75</v>
      </c>
      <c r="D5" s="93">
        <v>44359.75</v>
      </c>
      <c r="E5" s="91" t="s">
        <v>24</v>
      </c>
      <c r="F5" s="97">
        <v>1</v>
      </c>
      <c r="G5" s="97">
        <v>1</v>
      </c>
      <c r="H5" s="91" t="s">
        <v>37</v>
      </c>
      <c r="I5" s="34">
        <f t="shared" si="1"/>
        <v>2</v>
      </c>
      <c r="J5" s="34">
        <f>IF(I5=MAIN!I5,3,0)</f>
        <v>0</v>
      </c>
      <c r="K5" s="35">
        <f t="shared" si="0"/>
        <v>0</v>
      </c>
      <c r="L5" s="36">
        <f>IF(K5=MAIN!J5,1,0)</f>
        <v>0</v>
      </c>
      <c r="M5" s="36">
        <f>IF(AND(MP!F5=MAIN!F5,MP!G5=MAIN!G5),1,0)</f>
        <v>0</v>
      </c>
      <c r="N5" s="33">
        <f>IF(ISBLANK(MAIN!F5),0,J5+L5+M5)</f>
        <v>0</v>
      </c>
      <c r="O5" s="31"/>
    </row>
    <row r="6" spans="1:15" ht="10.5" customHeight="1" x14ac:dyDescent="0.35">
      <c r="A6" s="94">
        <v>4</v>
      </c>
      <c r="B6" s="91" t="s">
        <v>31</v>
      </c>
      <c r="C6" s="92">
        <v>44362.875</v>
      </c>
      <c r="D6" s="93">
        <v>44359.875</v>
      </c>
      <c r="E6" s="91" t="s">
        <v>25</v>
      </c>
      <c r="F6" s="97">
        <v>2</v>
      </c>
      <c r="G6" s="97">
        <v>0</v>
      </c>
      <c r="H6" s="91" t="s">
        <v>98</v>
      </c>
      <c r="I6" s="34">
        <f t="shared" si="1"/>
        <v>1</v>
      </c>
      <c r="J6" s="34">
        <f>IF(I6=MAIN!I6,3,0)</f>
        <v>3</v>
      </c>
      <c r="K6" s="35">
        <f t="shared" si="0"/>
        <v>2</v>
      </c>
      <c r="L6" s="36">
        <f>IF(K6=MAIN!J6,1,0)</f>
        <v>0</v>
      </c>
      <c r="M6" s="36">
        <f>IF(AND(MP!F6=MAIN!F6,MP!G6=MAIN!G6),1,0)</f>
        <v>0</v>
      </c>
      <c r="N6" s="33">
        <f>IF(ISBLANK(MAIN!F6),0,J6+L6+M6)</f>
        <v>3</v>
      </c>
      <c r="O6" s="31"/>
    </row>
    <row r="7" spans="1:15" ht="10.5" customHeight="1" x14ac:dyDescent="0.35">
      <c r="A7" s="94">
        <v>5</v>
      </c>
      <c r="B7" s="91" t="s">
        <v>36</v>
      </c>
      <c r="C7" s="92">
        <v>44363.625</v>
      </c>
      <c r="D7" s="93">
        <v>44360.625</v>
      </c>
      <c r="E7" s="91" t="s">
        <v>45</v>
      </c>
      <c r="F7" s="91">
        <v>1</v>
      </c>
      <c r="G7" s="91">
        <v>3</v>
      </c>
      <c r="H7" s="91" t="s">
        <v>26</v>
      </c>
      <c r="I7" s="34">
        <f t="shared" si="1"/>
        <v>3</v>
      </c>
      <c r="J7" s="34">
        <f>IF(I7=MAIN!I7,3,0)</f>
        <v>3</v>
      </c>
      <c r="K7" s="35">
        <f t="shared" si="0"/>
        <v>-2</v>
      </c>
      <c r="L7" s="36">
        <f>IF(K7=MAIN!J7,1,0)</f>
        <v>0</v>
      </c>
      <c r="M7" s="36">
        <f>IF(AND(MP!F7=MAIN!F7,MP!G7=MAIN!G7),1,0)</f>
        <v>0</v>
      </c>
      <c r="N7" s="33">
        <f>IF(ISBLANK(MAIN!F7),0,J7+L7+M7)</f>
        <v>3</v>
      </c>
      <c r="O7" s="31"/>
    </row>
    <row r="8" spans="1:15" ht="10.5" customHeight="1" x14ac:dyDescent="0.35">
      <c r="A8" s="94">
        <v>6</v>
      </c>
      <c r="B8" s="91" t="s">
        <v>38</v>
      </c>
      <c r="C8" s="92">
        <v>44363.75</v>
      </c>
      <c r="D8" s="93">
        <v>44360.75</v>
      </c>
      <c r="E8" s="91" t="s">
        <v>99</v>
      </c>
      <c r="F8" s="91">
        <v>1</v>
      </c>
      <c r="G8" s="91">
        <v>2</v>
      </c>
      <c r="H8" s="91" t="s">
        <v>32</v>
      </c>
      <c r="I8" s="34">
        <f t="shared" si="1"/>
        <v>3</v>
      </c>
      <c r="J8" s="34">
        <f>IF(I8=MAIN!I8,3,0)</f>
        <v>0</v>
      </c>
      <c r="K8" s="35">
        <f t="shared" si="0"/>
        <v>-1</v>
      </c>
      <c r="L8" s="36">
        <f>IF(K8=MAIN!J8,1,0)</f>
        <v>0</v>
      </c>
      <c r="M8" s="36">
        <f>IF(AND(MP!F8=MAIN!F8,MP!G8=MAIN!G8),1,0)</f>
        <v>0</v>
      </c>
      <c r="N8" s="33">
        <f>IF(ISBLANK(MAIN!F8),0,J8+L8+M8)</f>
        <v>0</v>
      </c>
      <c r="O8" s="31"/>
    </row>
    <row r="9" spans="1:15" ht="10.5" customHeight="1" x14ac:dyDescent="0.35">
      <c r="A9" s="94">
        <v>7</v>
      </c>
      <c r="B9" s="91" t="s">
        <v>38</v>
      </c>
      <c r="C9" s="92">
        <v>44363.875</v>
      </c>
      <c r="D9" s="93">
        <v>44360.875</v>
      </c>
      <c r="E9" s="91" t="s">
        <v>100</v>
      </c>
      <c r="F9" s="91">
        <v>0</v>
      </c>
      <c r="G9" s="91">
        <v>2</v>
      </c>
      <c r="H9" s="91" t="s">
        <v>23</v>
      </c>
      <c r="I9" s="34">
        <f t="shared" si="1"/>
        <v>3</v>
      </c>
      <c r="J9" s="34">
        <f>IF(I9=MAIN!I9,3,0)</f>
        <v>3</v>
      </c>
      <c r="K9" s="35">
        <f t="shared" si="0"/>
        <v>-2</v>
      </c>
      <c r="L9" s="36">
        <f>IF(K9=MAIN!J9,1,0)</f>
        <v>0</v>
      </c>
      <c r="M9" s="36">
        <f>IF(AND(MP!F9=MAIN!F9,MP!G9=MAIN!G9),1,0)</f>
        <v>0</v>
      </c>
      <c r="N9" s="33">
        <f>IF(ISBLANK(MAIN!F9),0,J9+L9+M9)</f>
        <v>3</v>
      </c>
      <c r="O9" s="31"/>
    </row>
    <row r="10" spans="1:15" ht="10.5" customHeight="1" x14ac:dyDescent="0.35">
      <c r="A10" s="94">
        <v>8</v>
      </c>
      <c r="B10" s="91" t="s">
        <v>44</v>
      </c>
      <c r="C10" s="92">
        <v>44364.625</v>
      </c>
      <c r="D10" s="93">
        <v>44361.625</v>
      </c>
      <c r="E10" s="91" t="s">
        <v>101</v>
      </c>
      <c r="F10" s="91">
        <v>0</v>
      </c>
      <c r="G10" s="91">
        <v>0</v>
      </c>
      <c r="H10" s="91" t="s">
        <v>41</v>
      </c>
      <c r="I10" s="34">
        <f t="shared" si="1"/>
        <v>2</v>
      </c>
      <c r="J10" s="34">
        <f>IF(I10=MAIN!I10,3,0)</f>
        <v>0</v>
      </c>
      <c r="K10" s="35">
        <f t="shared" si="0"/>
        <v>0</v>
      </c>
      <c r="L10" s="36">
        <f>IF(K10=MAIN!J10,1,0)</f>
        <v>0</v>
      </c>
      <c r="M10" s="36">
        <f>IF(AND(MP!F10=MAIN!F10,MP!G10=MAIN!G10),1,0)</f>
        <v>0</v>
      </c>
      <c r="N10" s="33">
        <f>IF(ISBLANK(MAIN!F10),0,J10+L10+M10)</f>
        <v>0</v>
      </c>
      <c r="O10" s="31"/>
    </row>
    <row r="11" spans="1:15" ht="10.5" customHeight="1" x14ac:dyDescent="0.35">
      <c r="A11" s="94">
        <v>9</v>
      </c>
      <c r="B11" s="91" t="s">
        <v>44</v>
      </c>
      <c r="C11" s="92">
        <v>44364.75</v>
      </c>
      <c r="D11" s="93">
        <v>44361.75</v>
      </c>
      <c r="E11" s="91" t="s">
        <v>34</v>
      </c>
      <c r="F11" s="91">
        <v>2</v>
      </c>
      <c r="G11" s="91">
        <v>1</v>
      </c>
      <c r="H11" s="91" t="s">
        <v>46</v>
      </c>
      <c r="I11" s="34">
        <f t="shared" si="1"/>
        <v>1</v>
      </c>
      <c r="J11" s="34">
        <f>IF(I11=MAIN!I11,3,0)</f>
        <v>0</v>
      </c>
      <c r="K11" s="35">
        <f t="shared" si="0"/>
        <v>1</v>
      </c>
      <c r="L11" s="36">
        <f>IF(K11=MAIN!J11,1,0)</f>
        <v>0</v>
      </c>
      <c r="M11" s="36">
        <f>IF(AND(MP!F11=MAIN!F11,MP!G11=MAIN!G11),1,0)</f>
        <v>0</v>
      </c>
      <c r="N11" s="33">
        <f>IF(ISBLANK(MAIN!F11),0,J11+L11+M11)</f>
        <v>0</v>
      </c>
      <c r="O11" s="31"/>
    </row>
    <row r="12" spans="1:15" ht="10.5" customHeight="1" x14ac:dyDescent="0.35">
      <c r="A12" s="94">
        <v>10</v>
      </c>
      <c r="B12" s="91" t="s">
        <v>36</v>
      </c>
      <c r="C12" s="92">
        <v>44364.875</v>
      </c>
      <c r="D12" s="93">
        <v>44361.875</v>
      </c>
      <c r="E12" s="95" t="s">
        <v>39</v>
      </c>
      <c r="F12" s="95">
        <v>1</v>
      </c>
      <c r="G12" s="95">
        <v>3</v>
      </c>
      <c r="H12" s="95" t="s">
        <v>20</v>
      </c>
      <c r="I12" s="34">
        <f t="shared" si="1"/>
        <v>3</v>
      </c>
      <c r="J12" s="34">
        <f>IF(I12=MAIN!I12,3,0)</f>
        <v>3</v>
      </c>
      <c r="K12" s="35">
        <f t="shared" si="0"/>
        <v>-2</v>
      </c>
      <c r="L12" s="36">
        <f>IF(K12=MAIN!J12,1,0)</f>
        <v>0</v>
      </c>
      <c r="M12" s="36">
        <f>IF(AND(MP!F12=MAIN!F12,MP!G12=MAIN!G12),1,0)</f>
        <v>0</v>
      </c>
      <c r="N12" s="33">
        <f>IF(ISBLANK(MAIN!F12),0,J12+L12+M12)*2</f>
        <v>6</v>
      </c>
      <c r="O12" s="31"/>
    </row>
    <row r="13" spans="1:15" ht="10.5" customHeight="1" x14ac:dyDescent="0.35">
      <c r="A13" s="94">
        <v>11</v>
      </c>
      <c r="B13" s="91" t="s">
        <v>47</v>
      </c>
      <c r="C13" s="92">
        <v>44365.75</v>
      </c>
      <c r="D13" s="93">
        <v>44362.75</v>
      </c>
      <c r="E13" s="90" t="s">
        <v>28</v>
      </c>
      <c r="F13" s="91">
        <v>2</v>
      </c>
      <c r="G13" s="91">
        <v>0</v>
      </c>
      <c r="H13" s="91" t="s">
        <v>103</v>
      </c>
      <c r="I13" s="34">
        <f t="shared" si="1"/>
        <v>1</v>
      </c>
      <c r="J13" s="34">
        <f>IF(I13=MAIN!I13,3,0)</f>
        <v>3</v>
      </c>
      <c r="K13" s="35">
        <f t="shared" si="0"/>
        <v>2</v>
      </c>
      <c r="L13" s="36">
        <f>IF(K13=MAIN!J13,1,0)</f>
        <v>1</v>
      </c>
      <c r="M13" s="36">
        <f>IF(AND(MP!F13=MAIN!F13,MP!G13=MAIN!G13),1,0)</f>
        <v>0</v>
      </c>
      <c r="N13" s="33">
        <f>IF(ISBLANK(MAIN!F13),0,J13+L13+M13)</f>
        <v>4</v>
      </c>
      <c r="O13" s="31"/>
    </row>
    <row r="14" spans="1:15" ht="10.5" customHeight="1" x14ac:dyDescent="0.35">
      <c r="A14" s="94">
        <v>12</v>
      </c>
      <c r="B14" s="91" t="s">
        <v>47</v>
      </c>
      <c r="C14" s="92">
        <v>44365.875</v>
      </c>
      <c r="D14" s="93">
        <v>44362.875</v>
      </c>
      <c r="E14" s="91" t="s">
        <v>85</v>
      </c>
      <c r="F14" s="91">
        <v>3</v>
      </c>
      <c r="G14" s="91">
        <v>1</v>
      </c>
      <c r="H14" s="91" t="s">
        <v>102</v>
      </c>
      <c r="I14" s="34">
        <f t="shared" si="1"/>
        <v>1</v>
      </c>
      <c r="J14" s="34">
        <f>IF(I14=MAIN!I14,3,0)</f>
        <v>3</v>
      </c>
      <c r="K14" s="35">
        <f t="shared" si="0"/>
        <v>2</v>
      </c>
      <c r="L14" s="36">
        <f>IF(K14=MAIN!J14,1,0)</f>
        <v>0</v>
      </c>
      <c r="M14" s="36">
        <f>IF(AND(MP!F14=MAIN!F14,MP!G14=MAIN!G14),1,0)</f>
        <v>0</v>
      </c>
      <c r="N14" s="33">
        <f>IF(ISBLANK(MAIN!F14),0,J14+L14+M14)</f>
        <v>3</v>
      </c>
      <c r="O14" s="37">
        <f>SUM(N3:N14)</f>
        <v>25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31" t="s">
        <v>14</v>
      </c>
      <c r="J15" s="31" t="s">
        <v>15</v>
      </c>
      <c r="K15" s="31" t="s">
        <v>16</v>
      </c>
      <c r="L15" s="33" t="s">
        <v>17</v>
      </c>
      <c r="M15" s="33" t="s">
        <v>18</v>
      </c>
      <c r="N15" s="33" t="s">
        <v>6</v>
      </c>
      <c r="O15" s="31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91" t="s">
        <v>37</v>
      </c>
      <c r="F16" s="91">
        <v>1</v>
      </c>
      <c r="G16" s="91">
        <v>0</v>
      </c>
      <c r="H16" s="91" t="s">
        <v>98</v>
      </c>
      <c r="I16" s="34">
        <f t="shared" ref="I16:I27" si="2">IF(F16&gt;G16,1,IF(F16=G16,2,3))</f>
        <v>1</v>
      </c>
      <c r="J16" s="34">
        <f>IF(I16=MAIN!I16,3,0)</f>
        <v>0</v>
      </c>
      <c r="K16" s="35">
        <f t="shared" ref="K16:K27" si="3">F16-G16</f>
        <v>1</v>
      </c>
      <c r="L16" s="36">
        <f>IF(K16=MAIN!J16,1,0)</f>
        <v>0</v>
      </c>
      <c r="M16" s="36">
        <f>IF(AND(MP!F16=BW!F16,MP!G16=BW!G16),1,0)</f>
        <v>1</v>
      </c>
      <c r="N16" s="33">
        <f>IF(ISBLANK(MAIN!F16),0,J16+L16+M16)</f>
        <v>1</v>
      </c>
      <c r="O16" s="31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91" t="s">
        <v>22</v>
      </c>
      <c r="F17" s="91">
        <v>2</v>
      </c>
      <c r="G17" s="91">
        <v>0</v>
      </c>
      <c r="H17" s="91" t="s">
        <v>48</v>
      </c>
      <c r="I17" s="34">
        <f t="shared" si="2"/>
        <v>1</v>
      </c>
      <c r="J17" s="34">
        <f>IF(I17=MAIN!I17,3,0)</f>
        <v>3</v>
      </c>
      <c r="K17" s="35">
        <f t="shared" si="3"/>
        <v>2</v>
      </c>
      <c r="L17" s="36">
        <f>IF(K17=MAIN!J17,1,0)</f>
        <v>1</v>
      </c>
      <c r="M17" s="36">
        <f>IF(AND(MP!F17=BW!F17,MP!G17=BW!G17),1,0)</f>
        <v>0</v>
      </c>
      <c r="N17" s="33">
        <f>IF(ISBLANK(MAIN!F17),0,J17+L17+M17)</f>
        <v>4</v>
      </c>
      <c r="O17" s="31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91" t="s">
        <v>97</v>
      </c>
      <c r="F18" s="91">
        <v>1</v>
      </c>
      <c r="G18" s="91">
        <v>3</v>
      </c>
      <c r="H18" s="91" t="s">
        <v>30</v>
      </c>
      <c r="I18" s="34">
        <f t="shared" si="2"/>
        <v>3</v>
      </c>
      <c r="J18" s="34">
        <f>IF(I18=MAIN!I18,3,0)</f>
        <v>0</v>
      </c>
      <c r="K18" s="35">
        <f t="shared" si="3"/>
        <v>-2</v>
      </c>
      <c r="L18" s="36">
        <f>IF(K18=MAIN!J18,1,0)</f>
        <v>0</v>
      </c>
      <c r="M18" s="36">
        <f>IF(AND(MP!F18=BW!F18,MP!G18=BW!G18),1,0)</f>
        <v>0</v>
      </c>
      <c r="N18" s="33">
        <f>IF(ISBLANK(MAIN!F18),0,J18+L18+M18)</f>
        <v>0</v>
      </c>
      <c r="O18" s="31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91" t="s">
        <v>99</v>
      </c>
      <c r="F19" s="91">
        <v>1</v>
      </c>
      <c r="G19" s="91">
        <v>1</v>
      </c>
      <c r="H19" s="91" t="s">
        <v>100</v>
      </c>
      <c r="I19" s="34">
        <f t="shared" si="2"/>
        <v>2</v>
      </c>
      <c r="J19" s="34">
        <f>IF(I19=MAIN!I19,3,0)</f>
        <v>3</v>
      </c>
      <c r="K19" s="35">
        <f t="shared" si="3"/>
        <v>0</v>
      </c>
      <c r="L19" s="36">
        <f>IF(K19=MAIN!J19,1,0)</f>
        <v>1</v>
      </c>
      <c r="M19" s="36">
        <f>IF(AND(MP!F19=BW!F19,MP!G19=BW!G19),1,0)</f>
        <v>0</v>
      </c>
      <c r="N19" s="33">
        <f>IF(ISBLANK(MAIN!F19),0,J19+L19+M19)</f>
        <v>4</v>
      </c>
      <c r="O19" s="31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91" t="s">
        <v>32</v>
      </c>
      <c r="F20" s="91">
        <v>1</v>
      </c>
      <c r="G20" s="91">
        <v>2</v>
      </c>
      <c r="H20" s="91" t="s">
        <v>23</v>
      </c>
      <c r="I20" s="34">
        <f t="shared" si="2"/>
        <v>3</v>
      </c>
      <c r="J20" s="34">
        <f>IF(I20=MAIN!I20,3,0)</f>
        <v>0</v>
      </c>
      <c r="K20" s="35">
        <f t="shared" si="3"/>
        <v>-1</v>
      </c>
      <c r="L20" s="36">
        <f>IF(K20=MAIN!J20,1,0)</f>
        <v>0</v>
      </c>
      <c r="M20" s="36">
        <f>IF(AND(MP!F20=BW!F20,MP!G20=BW!G20),1,0)</f>
        <v>1</v>
      </c>
      <c r="N20" s="33">
        <f>IF(ISBLANK(MAIN!F20),0,J20+L20+M20)</f>
        <v>1</v>
      </c>
      <c r="O20" s="31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91" t="s">
        <v>24</v>
      </c>
      <c r="F21" s="91">
        <v>2</v>
      </c>
      <c r="G21" s="91">
        <v>1</v>
      </c>
      <c r="H21" s="91" t="s">
        <v>25</v>
      </c>
      <c r="I21" s="34">
        <f t="shared" si="2"/>
        <v>1</v>
      </c>
      <c r="J21" s="34">
        <f>IF(I21=MAIN!I21,3,0)</f>
        <v>3</v>
      </c>
      <c r="K21" s="35">
        <f t="shared" si="3"/>
        <v>1</v>
      </c>
      <c r="L21" s="36">
        <f>IF(K21=MAIN!J21,1,0)</f>
        <v>1</v>
      </c>
      <c r="M21" s="36">
        <f>IF(AND(MP!F21=BW!F21,MP!G21=BW!G21),1,0)</f>
        <v>1</v>
      </c>
      <c r="N21" s="33">
        <f>IF(ISBLANK(MAIN!F21),0,J21+L21+M21)</f>
        <v>5</v>
      </c>
      <c r="O21" s="31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90" t="s">
        <v>46</v>
      </c>
      <c r="F22" s="90">
        <v>2</v>
      </c>
      <c r="G22" s="90">
        <v>0</v>
      </c>
      <c r="H22" s="90" t="s">
        <v>41</v>
      </c>
      <c r="I22" s="34">
        <f t="shared" si="2"/>
        <v>1</v>
      </c>
      <c r="J22" s="34">
        <f>IF(I22=MAIN!I22,3,0)</f>
        <v>0</v>
      </c>
      <c r="K22" s="35">
        <f t="shared" si="3"/>
        <v>2</v>
      </c>
      <c r="L22" s="36">
        <f>IF(K22=MAIN!J22,1,0)</f>
        <v>0</v>
      </c>
      <c r="M22" s="36">
        <f>IF(AND(MP!F22=BW!F22,MP!G22=BW!G22),1,0)</f>
        <v>0</v>
      </c>
      <c r="N22" s="33">
        <f>IF(ISBLANK(MAIN!F22),0,J22+L22+M22)</f>
        <v>0</v>
      </c>
      <c r="O22" s="31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91" t="s">
        <v>45</v>
      </c>
      <c r="F23" s="91">
        <v>1</v>
      </c>
      <c r="G23" s="91">
        <v>0</v>
      </c>
      <c r="H23" s="91" t="s">
        <v>39</v>
      </c>
      <c r="I23" s="34">
        <f t="shared" si="2"/>
        <v>1</v>
      </c>
      <c r="J23" s="34">
        <f>IF(I23=MAIN!I23,3,0)</f>
        <v>0</v>
      </c>
      <c r="K23" s="35">
        <f t="shared" si="3"/>
        <v>1</v>
      </c>
      <c r="L23" s="36">
        <f>IF(K23=MAIN!J23,1,0)</f>
        <v>0</v>
      </c>
      <c r="M23" s="36">
        <f>IF(AND(MP!F23=BW!F23,MP!G23=BW!G23),1,0)</f>
        <v>0</v>
      </c>
      <c r="N23" s="33">
        <f>IF(ISBLANK(MAIN!F23),0,J23+L23+M23)</f>
        <v>0</v>
      </c>
      <c r="O23" s="31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5" t="s">
        <v>20</v>
      </c>
      <c r="F24" s="95">
        <v>2</v>
      </c>
      <c r="G24" s="95">
        <v>1</v>
      </c>
      <c r="H24" s="95" t="s">
        <v>26</v>
      </c>
      <c r="I24" s="34">
        <f t="shared" si="2"/>
        <v>1</v>
      </c>
      <c r="J24" s="34">
        <f>IF(I24=MAIN!I24,3,0)</f>
        <v>0</v>
      </c>
      <c r="K24" s="35">
        <f t="shared" si="3"/>
        <v>1</v>
      </c>
      <c r="L24" s="36">
        <f>IF(K24=MAIN!J24,1,0)</f>
        <v>0</v>
      </c>
      <c r="M24" s="36">
        <f>IF(AND(MP!F24=BW!F24,MP!G24=BW!G24),1,0)</f>
        <v>0</v>
      </c>
      <c r="N24" s="33">
        <f>IF(ISBLANK(MAIN!F24),0,J24+L24+M24)</f>
        <v>0</v>
      </c>
      <c r="O24" s="31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91" t="s">
        <v>103</v>
      </c>
      <c r="F25" s="91">
        <v>1</v>
      </c>
      <c r="G25" s="91">
        <v>2</v>
      </c>
      <c r="H25" s="91" t="s">
        <v>102</v>
      </c>
      <c r="I25" s="34">
        <f t="shared" si="2"/>
        <v>3</v>
      </c>
      <c r="J25" s="34">
        <f>IF(I25=MAIN!I25,3,0)</f>
        <v>0</v>
      </c>
      <c r="K25" s="35">
        <f t="shared" si="3"/>
        <v>-1</v>
      </c>
      <c r="L25" s="36">
        <f>IF(K25=MAIN!J25,1,0)</f>
        <v>0</v>
      </c>
      <c r="M25" s="36">
        <f>IF(AND(MP!F25=BW!F25,MP!G25=BW!G25),1,0)</f>
        <v>0</v>
      </c>
      <c r="N25" s="33">
        <f>IF(ISBLANK(MAIN!F25),0,J25+L25+M25)</f>
        <v>0</v>
      </c>
      <c r="O25" s="31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91" t="s">
        <v>28</v>
      </c>
      <c r="F26" s="91">
        <v>1</v>
      </c>
      <c r="G26" s="91">
        <v>1</v>
      </c>
      <c r="H26" s="91" t="s">
        <v>85</v>
      </c>
      <c r="I26" s="34">
        <f t="shared" si="2"/>
        <v>2</v>
      </c>
      <c r="J26" s="34">
        <f>IF(I26=MAIN!I26,3,0)</f>
        <v>0</v>
      </c>
      <c r="K26" s="35">
        <f t="shared" si="3"/>
        <v>0</v>
      </c>
      <c r="L26" s="36">
        <f>IF(K26=MAIN!J26,1,0)</f>
        <v>0</v>
      </c>
      <c r="M26" s="36">
        <f>IF(AND(MP!F26=BW!F26,MP!G26=BW!G26),1,0)</f>
        <v>0</v>
      </c>
      <c r="N26" s="33">
        <f>IF(ISBLANK(MAIN!F26),0,J26+L26+M26)</f>
        <v>0</v>
      </c>
      <c r="O26" s="31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91" t="s">
        <v>34</v>
      </c>
      <c r="F27" s="91">
        <v>2</v>
      </c>
      <c r="G27" s="91">
        <v>1</v>
      </c>
      <c r="H27" s="91" t="s">
        <v>101</v>
      </c>
      <c r="I27" s="34">
        <f t="shared" si="2"/>
        <v>1</v>
      </c>
      <c r="J27" s="34">
        <f>IF(I27=MAIN!I27,3,0)</f>
        <v>3</v>
      </c>
      <c r="K27" s="35">
        <f t="shared" si="3"/>
        <v>1</v>
      </c>
      <c r="L27" s="36">
        <f>IF(K27=MAIN!J27,1,0)</f>
        <v>0</v>
      </c>
      <c r="M27" s="36">
        <f>IF(AND(MP!F27=BW!F27,MP!G27=BW!G27),1,0)</f>
        <v>1</v>
      </c>
      <c r="N27" s="33">
        <f>IF(ISBLANK(MAIN!F27),0,J27+L27+M27)</f>
        <v>4</v>
      </c>
      <c r="O27" s="37">
        <f>SUM(N16:N27)</f>
        <v>19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31" t="s">
        <v>14</v>
      </c>
      <c r="J28" s="31" t="s">
        <v>15</v>
      </c>
      <c r="K28" s="31" t="s">
        <v>16</v>
      </c>
      <c r="L28" s="33" t="s">
        <v>17</v>
      </c>
      <c r="M28" s="33" t="s">
        <v>18</v>
      </c>
      <c r="N28" s="33" t="s">
        <v>6</v>
      </c>
      <c r="O28" s="31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91" t="s">
        <v>30</v>
      </c>
      <c r="F29" s="91">
        <v>0</v>
      </c>
      <c r="G29" s="91">
        <v>2</v>
      </c>
      <c r="H29" s="91" t="s">
        <v>22</v>
      </c>
      <c r="I29" s="34">
        <f t="shared" ref="I29:I40" si="4">IF(F29&gt;G29,1,IF(F29=G29,2,3))</f>
        <v>3</v>
      </c>
      <c r="J29" s="34">
        <f>IF(I29=MAIN!I29,3,0)</f>
        <v>0</v>
      </c>
      <c r="K29" s="35">
        <f t="shared" ref="K29:K40" si="5">F29-G29</f>
        <v>-2</v>
      </c>
      <c r="L29" s="36">
        <f>IF(K29=MAIN!J29,1,0)</f>
        <v>0</v>
      </c>
      <c r="M29" s="36">
        <f>IF(AND(MP!F29=MAIN!F29,MP!G29=MAIN!G29),1,0)</f>
        <v>0</v>
      </c>
      <c r="N29" s="33">
        <f>IF(ISBLANK(MAIN!F29),0,J29+L29+M29)</f>
        <v>0</v>
      </c>
      <c r="O29" s="31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91" t="s">
        <v>97</v>
      </c>
      <c r="F30" s="91">
        <v>2</v>
      </c>
      <c r="G30" s="91">
        <v>1</v>
      </c>
      <c r="H30" s="91" t="s">
        <v>48</v>
      </c>
      <c r="I30" s="34">
        <f t="shared" si="4"/>
        <v>1</v>
      </c>
      <c r="J30" s="34">
        <f>IF(I30=MAIN!I30,3,0)</f>
        <v>0</v>
      </c>
      <c r="K30" s="35">
        <f t="shared" si="5"/>
        <v>1</v>
      </c>
      <c r="L30" s="36">
        <f>IF(K30=MAIN!J30,1,0)</f>
        <v>0</v>
      </c>
      <c r="M30" s="36">
        <f>IF(AND(MP!F30=MAIN!F30,MP!G30=MAIN!G30),1,0)</f>
        <v>0</v>
      </c>
      <c r="N30" s="33">
        <f>IF(ISBLANK(MAIN!F30),0,J30+L30+M30)</f>
        <v>0</v>
      </c>
      <c r="O30" s="31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91" t="s">
        <v>37</v>
      </c>
      <c r="F31" s="91">
        <v>1</v>
      </c>
      <c r="G31" s="91">
        <v>3</v>
      </c>
      <c r="H31" s="91" t="s">
        <v>25</v>
      </c>
      <c r="I31" s="34">
        <f t="shared" si="4"/>
        <v>3</v>
      </c>
      <c r="J31" s="34">
        <f>IF(I31=MAIN!I31,3,0)</f>
        <v>0</v>
      </c>
      <c r="K31" s="35">
        <f t="shared" si="5"/>
        <v>-2</v>
      </c>
      <c r="L31" s="36">
        <f>IF(K31=MAIN!J31,1,0)</f>
        <v>0</v>
      </c>
      <c r="M31" s="36">
        <f>IF(AND(MP!F31=MAIN!F31,MP!G31=MAIN!G31),1,0)</f>
        <v>0</v>
      </c>
      <c r="N31" s="33">
        <f>IF(ISBLANK(MAIN!F31),0,J31+L31+M31)</f>
        <v>0</v>
      </c>
      <c r="O31" s="31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91" t="s">
        <v>98</v>
      </c>
      <c r="F32" s="91">
        <v>1</v>
      </c>
      <c r="G32" s="91">
        <v>3</v>
      </c>
      <c r="H32" s="91" t="s">
        <v>24</v>
      </c>
      <c r="I32" s="34">
        <f t="shared" si="4"/>
        <v>3</v>
      </c>
      <c r="J32" s="34">
        <f>IF(I32=MAIN!I32,3,0)</f>
        <v>3</v>
      </c>
      <c r="K32" s="35">
        <f t="shared" si="5"/>
        <v>-2</v>
      </c>
      <c r="L32" s="36">
        <f>IF(K32=MAIN!J32,1,0)</f>
        <v>0</v>
      </c>
      <c r="M32" s="36">
        <f>IF(AND(MP!F32=MAIN!F32,MP!G32=MAIN!G32),1,0)</f>
        <v>0</v>
      </c>
      <c r="N32" s="33">
        <f>IF(ISBLANK(MAIN!F32),0,J32+L32+M32)</f>
        <v>3</v>
      </c>
      <c r="O32" s="31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91" t="s">
        <v>26</v>
      </c>
      <c r="F33" s="91">
        <v>1</v>
      </c>
      <c r="G33" s="91">
        <v>0</v>
      </c>
      <c r="H33" s="91" t="s">
        <v>39</v>
      </c>
      <c r="I33" s="34">
        <f t="shared" si="4"/>
        <v>1</v>
      </c>
      <c r="J33" s="34">
        <f>IF(I33=MAIN!I33,3,0)</f>
        <v>0</v>
      </c>
      <c r="K33" s="35">
        <f t="shared" si="5"/>
        <v>1</v>
      </c>
      <c r="L33" s="36">
        <f>IF(K33=MAIN!J33,1,0)</f>
        <v>0</v>
      </c>
      <c r="M33" s="36">
        <f>IF(AND(MP!F33=MAIN!F33,MP!G33=MAIN!G33),1,0)</f>
        <v>0</v>
      </c>
      <c r="N33" s="33">
        <f>IF(ISBLANK(MAIN!F33),0,J33+L33+M33)</f>
        <v>0</v>
      </c>
      <c r="O33" s="31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5" t="s">
        <v>20</v>
      </c>
      <c r="F34" s="95">
        <v>2</v>
      </c>
      <c r="G34" s="95">
        <v>0</v>
      </c>
      <c r="H34" s="95" t="s">
        <v>45</v>
      </c>
      <c r="I34" s="34">
        <f t="shared" si="4"/>
        <v>1</v>
      </c>
      <c r="J34" s="34">
        <f>IF(I34=MAIN!I34,3,0)</f>
        <v>0</v>
      </c>
      <c r="K34" s="35">
        <f t="shared" si="5"/>
        <v>2</v>
      </c>
      <c r="L34" s="36">
        <f>IF(K34=MAIN!J34,1,0)</f>
        <v>0</v>
      </c>
      <c r="M34" s="36">
        <f>IF(AND(MP!F34=MAIN!F34,MP!G34=MAIN!G34),1,0)</f>
        <v>0</v>
      </c>
      <c r="N34" s="33">
        <f>IF(ISBLANK(MAIN!F34),0,J34+L34+M34)</f>
        <v>0</v>
      </c>
      <c r="O34" s="31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91" t="s">
        <v>23</v>
      </c>
      <c r="F35" s="91">
        <v>3</v>
      </c>
      <c r="G35" s="91">
        <v>1</v>
      </c>
      <c r="H35" s="91" t="s">
        <v>99</v>
      </c>
      <c r="I35" s="34">
        <f t="shared" si="4"/>
        <v>1</v>
      </c>
      <c r="J35" s="34">
        <f>IF(I35=MAIN!I35,3,0)</f>
        <v>0</v>
      </c>
      <c r="K35" s="35">
        <f t="shared" si="5"/>
        <v>2</v>
      </c>
      <c r="L35" s="36">
        <f>IF(K35=MAIN!J35,1,0)</f>
        <v>0</v>
      </c>
      <c r="M35" s="36">
        <f>IF(AND(MP!F35=MAIN!F35,MP!G35=MAIN!G35),1,0)</f>
        <v>0</v>
      </c>
      <c r="N35" s="33">
        <f>IF(ISBLANK(MAIN!F35),0,J35+L35+M35)</f>
        <v>0</v>
      </c>
      <c r="O35" s="31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91" t="s">
        <v>32</v>
      </c>
      <c r="F36" s="91">
        <v>1</v>
      </c>
      <c r="G36" s="91">
        <v>0</v>
      </c>
      <c r="H36" s="91" t="s">
        <v>100</v>
      </c>
      <c r="I36" s="34">
        <f t="shared" si="4"/>
        <v>1</v>
      </c>
      <c r="J36" s="34">
        <f>IF(I36=MAIN!I36,3,0)</f>
        <v>0</v>
      </c>
      <c r="K36" s="35">
        <f t="shared" si="5"/>
        <v>1</v>
      </c>
      <c r="L36" s="36">
        <f>IF(K36=MAIN!J36,1,0)</f>
        <v>0</v>
      </c>
      <c r="M36" s="36">
        <f>IF(AND(MP!F36=MAIN!F36,MP!G36=MAIN!G36),1,0)</f>
        <v>0</v>
      </c>
      <c r="N36" s="33">
        <f>IF(ISBLANK(MAIN!F36),0,J36+L36+M36)</f>
        <v>0</v>
      </c>
      <c r="O36" s="31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91" t="s">
        <v>46</v>
      </c>
      <c r="F37" s="91">
        <v>1</v>
      </c>
      <c r="G37" s="91">
        <v>1</v>
      </c>
      <c r="H37" s="91" t="s">
        <v>101</v>
      </c>
      <c r="I37" s="34">
        <f t="shared" si="4"/>
        <v>2</v>
      </c>
      <c r="J37" s="34">
        <f>IF(I37=MAIN!I37,3,0)</f>
        <v>3</v>
      </c>
      <c r="K37" s="35">
        <f t="shared" si="5"/>
        <v>0</v>
      </c>
      <c r="L37" s="36">
        <f>IF(K37=MAIN!J37,1,0)</f>
        <v>1</v>
      </c>
      <c r="M37" s="36">
        <f>IF(AND(MP!F37=MAIN!F37,MP!G37=MAIN!G37),1,0)</f>
        <v>1</v>
      </c>
      <c r="N37" s="33">
        <f>IF(ISBLANK(MAIN!F37),0,J37+L37+M37)</f>
        <v>5</v>
      </c>
      <c r="O37" s="31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91" t="s">
        <v>41</v>
      </c>
      <c r="F38" s="91">
        <v>1</v>
      </c>
      <c r="G38" s="91">
        <v>2</v>
      </c>
      <c r="H38" s="91" t="s">
        <v>34</v>
      </c>
      <c r="I38" s="34">
        <f t="shared" si="4"/>
        <v>3</v>
      </c>
      <c r="J38" s="34">
        <f>IF(I38=MAIN!I38,3,0)</f>
        <v>0</v>
      </c>
      <c r="K38" s="35">
        <f t="shared" si="5"/>
        <v>-1</v>
      </c>
      <c r="L38" s="36">
        <f>IF(K38=MAIN!J38,1,0)</f>
        <v>0</v>
      </c>
      <c r="M38" s="36">
        <f>IF(AND(MP!F38=MAIN!F38,MP!G38=MAIN!G38),1,0)</f>
        <v>0</v>
      </c>
      <c r="N38" s="33">
        <f>IF(ISBLANK(MAIN!F38),0,J38+L38+M38)</f>
        <v>0</v>
      </c>
      <c r="O38" s="31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91" t="s">
        <v>102</v>
      </c>
      <c r="F39" s="91">
        <v>1</v>
      </c>
      <c r="G39" s="91">
        <v>1</v>
      </c>
      <c r="H39" s="91" t="s">
        <v>28</v>
      </c>
      <c r="I39" s="34">
        <f t="shared" si="4"/>
        <v>2</v>
      </c>
      <c r="J39" s="34">
        <f>IF(I39=MAIN!I39,3,0)</f>
        <v>0</v>
      </c>
      <c r="K39" s="35">
        <f t="shared" si="5"/>
        <v>0</v>
      </c>
      <c r="L39" s="36">
        <f>IF(K39=MAIN!J39,1,0)</f>
        <v>0</v>
      </c>
      <c r="M39" s="36">
        <f>IF(AND(MP!F39=MAIN!F39,MP!G39=MAIN!G39),1,0)</f>
        <v>0</v>
      </c>
      <c r="N39" s="33">
        <f>IF(ISBLANK(MAIN!F39),0,J39+L39+M39)*2</f>
        <v>0</v>
      </c>
      <c r="O39" s="31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91" t="s">
        <v>103</v>
      </c>
      <c r="F40" s="91">
        <v>0</v>
      </c>
      <c r="G40" s="91">
        <v>2</v>
      </c>
      <c r="H40" s="91" t="s">
        <v>85</v>
      </c>
      <c r="I40" s="34">
        <f t="shared" si="4"/>
        <v>3</v>
      </c>
      <c r="J40" s="34">
        <f>IF(I40=MAIN!I40,3,0)</f>
        <v>0</v>
      </c>
      <c r="K40" s="35">
        <f t="shared" si="5"/>
        <v>-2</v>
      </c>
      <c r="L40" s="36">
        <f>IF(K40=MAIN!J40,1,0)</f>
        <v>0</v>
      </c>
      <c r="M40" s="36">
        <f>IF(AND(MP!F40=MAIN!F40,MP!G40=MAIN!G40),1,0)</f>
        <v>0</v>
      </c>
      <c r="N40" s="33">
        <f>IF(ISBLANK(MAIN!F40),0,J40+L40+M40)</f>
        <v>0</v>
      </c>
      <c r="O40" s="37">
        <f>SUM(N29:N40)</f>
        <v>8</v>
      </c>
    </row>
    <row r="41" spans="1:15" ht="10.5" customHeight="1" x14ac:dyDescent="0.35">
      <c r="A41" s="116" t="s">
        <v>3</v>
      </c>
      <c r="B41" s="116"/>
      <c r="C41" s="116"/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31"/>
    </row>
    <row r="42" spans="1:15" ht="10.5" customHeight="1" x14ac:dyDescent="0.35">
      <c r="A42" s="115" t="s">
        <v>87</v>
      </c>
      <c r="B42" s="115"/>
      <c r="C42" s="115"/>
      <c r="D42" s="115"/>
      <c r="E42" s="115"/>
      <c r="F42" s="115"/>
      <c r="G42" s="115"/>
      <c r="H42" s="115"/>
      <c r="I42" s="31" t="s">
        <v>14</v>
      </c>
      <c r="J42" s="31" t="s">
        <v>15</v>
      </c>
      <c r="K42" s="31" t="s">
        <v>16</v>
      </c>
      <c r="L42" s="33" t="s">
        <v>17</v>
      </c>
      <c r="M42" s="33" t="s">
        <v>18</v>
      </c>
      <c r="N42" s="33" t="s">
        <v>6</v>
      </c>
      <c r="O42" s="31"/>
    </row>
    <row r="43" spans="1:15" ht="10.5" customHeight="1" x14ac:dyDescent="0.35">
      <c r="A43" s="9">
        <v>37</v>
      </c>
      <c r="B43" s="12" t="s">
        <v>86</v>
      </c>
      <c r="C43" s="10">
        <v>44373.75</v>
      </c>
      <c r="D43" s="11">
        <v>44373.75</v>
      </c>
      <c r="E43" s="9" t="s">
        <v>29</v>
      </c>
      <c r="F43" s="9">
        <v>1</v>
      </c>
      <c r="G43" s="9">
        <v>2</v>
      </c>
      <c r="H43" s="9" t="s">
        <v>32</v>
      </c>
      <c r="I43" s="34">
        <f t="shared" ref="I43:I50" si="6">IF(F43&gt;G43,1,IF(F43=G43,2,3))</f>
        <v>3</v>
      </c>
      <c r="J43" s="34">
        <f>IF(I43=MAIN!I43,3,0)</f>
        <v>0</v>
      </c>
      <c r="K43" s="35">
        <f t="shared" ref="K43:K50" si="7">F43-G43</f>
        <v>-1</v>
      </c>
      <c r="L43" s="36">
        <f>IF(K43=MAIN!J43,1,0)</f>
        <v>0</v>
      </c>
      <c r="M43" s="36">
        <f>IF(AND(MP!F43=MAIN!F43,MP!G43=MAIN!G43),1,0)</f>
        <v>0</v>
      </c>
      <c r="N43" s="33">
        <f>IF(ISBLANK(MAIN!F43),0,J43+L43+M43)</f>
        <v>0</v>
      </c>
      <c r="O43" s="31"/>
    </row>
    <row r="44" spans="1:15" ht="10.5" customHeight="1" x14ac:dyDescent="0.35">
      <c r="A44" s="9">
        <v>38</v>
      </c>
      <c r="B44" s="12"/>
      <c r="C44" s="10">
        <v>44373.875</v>
      </c>
      <c r="D44" s="11">
        <v>44373.875</v>
      </c>
      <c r="E44" s="9" t="s">
        <v>25</v>
      </c>
      <c r="F44" s="9">
        <v>2</v>
      </c>
      <c r="G44" s="9">
        <v>0</v>
      </c>
      <c r="H44" s="9" t="s">
        <v>39</v>
      </c>
      <c r="I44" s="34">
        <f t="shared" si="6"/>
        <v>1</v>
      </c>
      <c r="J44" s="34">
        <f>IF(I44=MAIN!I44,3,0)</f>
        <v>0</v>
      </c>
      <c r="K44" s="35">
        <f t="shared" si="7"/>
        <v>2</v>
      </c>
      <c r="L44" s="36">
        <f>IF(K44=MAIN!J44,1,0)</f>
        <v>0</v>
      </c>
      <c r="M44" s="36">
        <f>IF(AND(MP!F44=MAIN!F44,MP!G44=MAIN!G44),1,0)</f>
        <v>0</v>
      </c>
      <c r="N44" s="33">
        <f>IF(ISBLANK(MAIN!F44),0,J44+L44+M44)</f>
        <v>0</v>
      </c>
      <c r="O44" s="31"/>
    </row>
    <row r="45" spans="1:15" ht="10.5" customHeight="1" x14ac:dyDescent="0.35">
      <c r="A45" s="9">
        <v>39</v>
      </c>
      <c r="B45" s="12"/>
      <c r="C45" s="10">
        <v>44374.75</v>
      </c>
      <c r="D45" s="11">
        <v>44374.75</v>
      </c>
      <c r="E45" s="9" t="s">
        <v>26</v>
      </c>
      <c r="F45" s="9">
        <v>3</v>
      </c>
      <c r="G45" s="9">
        <v>1</v>
      </c>
      <c r="H45" s="9" t="s">
        <v>43</v>
      </c>
      <c r="I45" s="34">
        <f t="shared" si="6"/>
        <v>1</v>
      </c>
      <c r="J45" s="34">
        <f>IF(I45=MAIN!I45,3,0)</f>
        <v>0</v>
      </c>
      <c r="K45" s="35">
        <f t="shared" si="7"/>
        <v>2</v>
      </c>
      <c r="L45" s="36">
        <f>IF(K45=MAIN!J45,1,0)</f>
        <v>0</v>
      </c>
      <c r="M45" s="36">
        <f>IF(AND(MP!F45=MAIN!F45,MP!G45=MAIN!G45),1,0)</f>
        <v>0</v>
      </c>
      <c r="N45" s="33">
        <f>IF(ISBLANK(MAIN!F45),0,J45+L45+M45)</f>
        <v>0</v>
      </c>
      <c r="O45" s="31"/>
    </row>
    <row r="46" spans="1:15" ht="10.5" customHeight="1" x14ac:dyDescent="0.35">
      <c r="A46" s="9">
        <v>40</v>
      </c>
      <c r="B46" s="12"/>
      <c r="C46" s="10">
        <v>44374.875</v>
      </c>
      <c r="D46" s="11">
        <v>44374.875</v>
      </c>
      <c r="E46" s="9" t="s">
        <v>34</v>
      </c>
      <c r="F46" s="9">
        <v>2</v>
      </c>
      <c r="G46" s="9">
        <v>1</v>
      </c>
      <c r="H46" s="9" t="s">
        <v>85</v>
      </c>
      <c r="I46" s="34">
        <f t="shared" si="6"/>
        <v>1</v>
      </c>
      <c r="J46" s="34">
        <f>IF(I46=MAIN!I46,3,0)</f>
        <v>0</v>
      </c>
      <c r="K46" s="35">
        <f t="shared" si="7"/>
        <v>1</v>
      </c>
      <c r="L46" s="36">
        <f>IF(K46=MAIN!J46,1,0)</f>
        <v>0</v>
      </c>
      <c r="M46" s="36">
        <f>IF(AND(MP!F46=MAIN!F46,MP!G46=MAIN!G46),1,0)</f>
        <v>0</v>
      </c>
      <c r="N46" s="33">
        <f>IF(ISBLANK(MAIN!F46),0,J46+L46+M46)</f>
        <v>0</v>
      </c>
      <c r="O46" s="31"/>
    </row>
    <row r="47" spans="1:15" ht="10.5" customHeight="1" x14ac:dyDescent="0.35">
      <c r="A47" s="9">
        <v>41</v>
      </c>
      <c r="B47" s="12"/>
      <c r="C47" s="10">
        <v>44375.75</v>
      </c>
      <c r="D47" s="11">
        <v>44375.75</v>
      </c>
      <c r="E47" s="9" t="s">
        <v>37</v>
      </c>
      <c r="F47" s="9">
        <v>0</v>
      </c>
      <c r="G47" s="9">
        <v>1</v>
      </c>
      <c r="H47" s="9" t="s">
        <v>24</v>
      </c>
      <c r="I47" s="34">
        <f t="shared" si="6"/>
        <v>3</v>
      </c>
      <c r="J47" s="34">
        <f>IF(I47=MAIN!I47,3,0)</f>
        <v>0</v>
      </c>
      <c r="K47" s="35">
        <f t="shared" si="7"/>
        <v>-1</v>
      </c>
      <c r="L47" s="36">
        <f>IF(K47=MAIN!J47,1,0)</f>
        <v>0</v>
      </c>
      <c r="M47" s="36">
        <f>IF(AND(MP!F47=MAIN!F47,MP!G47=MAIN!G47),1,0)</f>
        <v>0</v>
      </c>
      <c r="N47" s="33">
        <f>IF(ISBLANK(MAIN!F47),0,J47+L47+M47)</f>
        <v>0</v>
      </c>
      <c r="O47" s="31"/>
    </row>
    <row r="48" spans="1:15" ht="10.5" customHeight="1" x14ac:dyDescent="0.35">
      <c r="A48" s="9">
        <v>42</v>
      </c>
      <c r="B48" s="12"/>
      <c r="C48" s="10">
        <v>44375.875</v>
      </c>
      <c r="D48" s="11">
        <v>44375.875</v>
      </c>
      <c r="E48" s="9" t="s">
        <v>20</v>
      </c>
      <c r="F48" s="9">
        <v>3</v>
      </c>
      <c r="G48" s="9">
        <v>0</v>
      </c>
      <c r="H48" s="9" t="s">
        <v>30</v>
      </c>
      <c r="I48" s="34">
        <f t="shared" si="6"/>
        <v>1</v>
      </c>
      <c r="J48" s="34">
        <f>IF(I48=MAIN!I48,3,0)</f>
        <v>0</v>
      </c>
      <c r="K48" s="35">
        <f t="shared" si="7"/>
        <v>3</v>
      </c>
      <c r="L48" s="36">
        <f>IF(K48=MAIN!J48,1,0)</f>
        <v>0</v>
      </c>
      <c r="M48" s="36">
        <f>IF(AND(MP!F48=MAIN!F48,MP!G48=MAIN!G48),1,0)</f>
        <v>0</v>
      </c>
      <c r="N48" s="33">
        <f>IF(ISBLANK(MAIN!F48),0,J48+L48+M48)</f>
        <v>0</v>
      </c>
      <c r="O48" s="31"/>
    </row>
    <row r="49" spans="1:15" ht="10.5" customHeight="1" x14ac:dyDescent="0.35">
      <c r="A49" s="9">
        <v>43</v>
      </c>
      <c r="B49" s="12"/>
      <c r="C49" s="10">
        <v>44376.75</v>
      </c>
      <c r="D49" s="11">
        <v>44376.75</v>
      </c>
      <c r="E49" s="9" t="s">
        <v>23</v>
      </c>
      <c r="F49" s="9">
        <v>1</v>
      </c>
      <c r="G49" s="9">
        <v>2</v>
      </c>
      <c r="H49" s="9" t="s">
        <v>22</v>
      </c>
      <c r="I49" s="34">
        <f t="shared" si="6"/>
        <v>3</v>
      </c>
      <c r="J49" s="34">
        <f>IF(I49=MAIN!I49,3,0)</f>
        <v>0</v>
      </c>
      <c r="K49" s="35">
        <f t="shared" si="7"/>
        <v>-1</v>
      </c>
      <c r="L49" s="36">
        <f>IF(K49=MAIN!J49,1,0)</f>
        <v>0</v>
      </c>
      <c r="M49" s="36">
        <f>IF(AND(MP!F49=MAIN!F49,MP!G49=MAIN!G49),1,0)</f>
        <v>0</v>
      </c>
      <c r="N49" s="33">
        <f>IF(ISBLANK(MAIN!F49),0,J49+L49+M49)</f>
        <v>0</v>
      </c>
      <c r="O49" s="31"/>
    </row>
    <row r="50" spans="1:15" ht="10.5" customHeight="1" x14ac:dyDescent="0.35">
      <c r="A50" s="9">
        <v>44</v>
      </c>
      <c r="B50" s="12"/>
      <c r="C50" s="10">
        <v>44376.875</v>
      </c>
      <c r="D50" s="11">
        <v>44376.875</v>
      </c>
      <c r="E50" s="9" t="s">
        <v>21</v>
      </c>
      <c r="F50" s="9">
        <v>1</v>
      </c>
      <c r="G50" s="9">
        <v>0</v>
      </c>
      <c r="H50" s="9" t="s">
        <v>41</v>
      </c>
      <c r="I50" s="34">
        <f t="shared" si="6"/>
        <v>1</v>
      </c>
      <c r="J50" s="34">
        <f>IF(I50=MAIN!I50,3,0)</f>
        <v>0</v>
      </c>
      <c r="K50" s="35">
        <f t="shared" si="7"/>
        <v>1</v>
      </c>
      <c r="L50" s="36">
        <f>IF(K50=MAIN!J50,1,0)</f>
        <v>0</v>
      </c>
      <c r="M50" s="36">
        <f>IF(AND(MP!F50=MAIN!F50,MP!G50=MAIN!G50),1,0)</f>
        <v>0</v>
      </c>
      <c r="N50" s="33">
        <f>IF(ISBLANK(MAIN!F50),0,J50+L50+M50)</f>
        <v>0</v>
      </c>
      <c r="O50" s="37">
        <f>SUM(N43:N50)*2</f>
        <v>0</v>
      </c>
    </row>
    <row r="51" spans="1:15" ht="10.5" customHeight="1" x14ac:dyDescent="0.35">
      <c r="A51" s="116" t="s">
        <v>4</v>
      </c>
      <c r="B51" s="116"/>
      <c r="C51" s="116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31"/>
    </row>
    <row r="52" spans="1:15" ht="10.5" customHeight="1" x14ac:dyDescent="0.35">
      <c r="A52" s="115" t="s">
        <v>82</v>
      </c>
      <c r="B52" s="115"/>
      <c r="C52" s="115"/>
      <c r="D52" s="115"/>
      <c r="E52" s="115"/>
      <c r="F52" s="115"/>
      <c r="G52" s="115"/>
      <c r="H52" s="115"/>
      <c r="I52" s="31" t="s">
        <v>14</v>
      </c>
      <c r="J52" s="31" t="s">
        <v>15</v>
      </c>
      <c r="K52" s="31" t="s">
        <v>16</v>
      </c>
      <c r="L52" s="33" t="s">
        <v>17</v>
      </c>
      <c r="M52" s="33" t="s">
        <v>18</v>
      </c>
      <c r="N52" s="33" t="s">
        <v>6</v>
      </c>
      <c r="O52" s="31"/>
    </row>
    <row r="53" spans="1:15" ht="10.5" customHeight="1" x14ac:dyDescent="0.35">
      <c r="A53" s="9">
        <v>45</v>
      </c>
      <c r="B53" s="12" t="s">
        <v>65</v>
      </c>
      <c r="C53" s="10">
        <v>44379.75</v>
      </c>
      <c r="D53" s="11">
        <v>44379.75</v>
      </c>
      <c r="E53" s="9" t="s">
        <v>30</v>
      </c>
      <c r="F53" s="9">
        <v>0</v>
      </c>
      <c r="G53" s="9">
        <v>2</v>
      </c>
      <c r="H53" s="9" t="s">
        <v>24</v>
      </c>
      <c r="I53" s="34">
        <f t="shared" ref="I53:I56" si="8">IF(F53&gt;G53,1,IF(F53=G53,2,3))</f>
        <v>3</v>
      </c>
      <c r="J53" s="34">
        <f>IF(I53=MAIN!I53,3,0)</f>
        <v>0</v>
      </c>
      <c r="K53" s="35">
        <f t="shared" ref="K53:K56" si="9">F53-G53</f>
        <v>-2</v>
      </c>
      <c r="L53" s="36">
        <f>IF(K53=MAIN!J53,1,0)</f>
        <v>0</v>
      </c>
      <c r="M53" s="36" t="e">
        <f>IF(AND(MP!F53=MAIN!#REF!,MP!G53=MAIN!#REF!),1,0)</f>
        <v>#REF!</v>
      </c>
      <c r="N53" s="33" t="e">
        <f>IF(ISBLANK(MAIN!#REF!),0,J53+L53+M53)</f>
        <v>#REF!</v>
      </c>
      <c r="O53" s="31"/>
    </row>
    <row r="54" spans="1:15" ht="10.5" customHeight="1" x14ac:dyDescent="0.35">
      <c r="A54" s="9">
        <v>46</v>
      </c>
      <c r="B54" s="12"/>
      <c r="C54" s="10">
        <v>44379.875</v>
      </c>
      <c r="D54" s="11">
        <v>44379.875</v>
      </c>
      <c r="E54" s="9" t="s">
        <v>34</v>
      </c>
      <c r="F54" s="9">
        <v>2</v>
      </c>
      <c r="G54" s="9">
        <v>1</v>
      </c>
      <c r="H54" s="9" t="s">
        <v>25</v>
      </c>
      <c r="I54" s="34">
        <f t="shared" si="8"/>
        <v>1</v>
      </c>
      <c r="J54" s="34">
        <f>IF(I54=MAIN!I54,3,0)</f>
        <v>0</v>
      </c>
      <c r="K54" s="35">
        <f t="shared" si="9"/>
        <v>1</v>
      </c>
      <c r="L54" s="36">
        <f>IF(K54=MAIN!J54,1,0)</f>
        <v>0</v>
      </c>
      <c r="M54" s="36">
        <f>IF(AND(MP!F54=MAIN!F54,MP!G54=MAIN!G54),1,0)</f>
        <v>0</v>
      </c>
      <c r="N54" s="33">
        <f>IF(ISBLANK(MAIN!F54),0,J54+L54+M54)</f>
        <v>0</v>
      </c>
      <c r="O54" s="31"/>
    </row>
    <row r="55" spans="1:15" ht="10.5" customHeight="1" x14ac:dyDescent="0.35">
      <c r="A55" s="9">
        <v>47</v>
      </c>
      <c r="B55" s="12"/>
      <c r="C55" s="10">
        <v>44380.75</v>
      </c>
      <c r="D55" s="11">
        <v>44380.75</v>
      </c>
      <c r="E55" s="9" t="s">
        <v>43</v>
      </c>
      <c r="F55" s="9">
        <v>1</v>
      </c>
      <c r="G55" s="9">
        <v>2</v>
      </c>
      <c r="H55" s="9" t="s">
        <v>32</v>
      </c>
      <c r="I55" s="34">
        <f t="shared" si="8"/>
        <v>3</v>
      </c>
      <c r="J55" s="34">
        <f>IF(I55=MAIN!I55,3,0)</f>
        <v>0</v>
      </c>
      <c r="K55" s="35">
        <f t="shared" si="9"/>
        <v>-1</v>
      </c>
      <c r="L55" s="36">
        <f>IF(K55=MAIN!J55,1,0)</f>
        <v>0</v>
      </c>
      <c r="M55" s="36">
        <f>IF(AND(MP!F55=MAIN!F53,MP!G55=MAIN!G53),1,0)</f>
        <v>0</v>
      </c>
      <c r="N55" s="33">
        <f>IF(ISBLANK(MAIN!F53),0,J55+L55+M55)</f>
        <v>0</v>
      </c>
      <c r="O55" s="31"/>
    </row>
    <row r="56" spans="1:15" ht="10.5" customHeight="1" x14ac:dyDescent="0.35">
      <c r="A56" s="9">
        <v>48</v>
      </c>
      <c r="B56" s="12"/>
      <c r="C56" s="10">
        <v>44380.875</v>
      </c>
      <c r="D56" s="11">
        <v>44380.875</v>
      </c>
      <c r="E56" s="9" t="s">
        <v>41</v>
      </c>
      <c r="F56" s="9">
        <v>1</v>
      </c>
      <c r="G56" s="9">
        <v>3</v>
      </c>
      <c r="H56" s="9" t="s">
        <v>23</v>
      </c>
      <c r="I56" s="34">
        <f t="shared" si="8"/>
        <v>3</v>
      </c>
      <c r="J56" s="34">
        <f>IF(I56=MAIN!I56,3,0)</f>
        <v>0</v>
      </c>
      <c r="K56" s="35">
        <f t="shared" si="9"/>
        <v>-2</v>
      </c>
      <c r="L56" s="36">
        <f>IF(K56=MAIN!J56,1,0)</f>
        <v>0</v>
      </c>
      <c r="M56" s="36">
        <f>IF(AND(MP!F56=MAIN!F56,MP!G56=MAIN!G56),1,0)</f>
        <v>0</v>
      </c>
      <c r="N56" s="33">
        <f>IF(ISBLANK(MAIN!F56),0,J56+L56+M56)</f>
        <v>0</v>
      </c>
      <c r="O56" s="37" t="e">
        <f>SUM(N53:N56)*3</f>
        <v>#REF!</v>
      </c>
    </row>
    <row r="57" spans="1:15" ht="10.5" customHeight="1" x14ac:dyDescent="0.35">
      <c r="A57" s="116" t="s">
        <v>5</v>
      </c>
      <c r="B57" s="116"/>
      <c r="C57" s="116"/>
      <c r="D57" s="116"/>
      <c r="E57" s="116"/>
      <c r="F57" s="116"/>
      <c r="G57" s="116"/>
      <c r="H57" s="116"/>
      <c r="I57" s="116"/>
      <c r="J57" s="116"/>
      <c r="K57" s="116"/>
      <c r="L57" s="116"/>
      <c r="M57" s="116"/>
      <c r="N57" s="116"/>
      <c r="O57" s="31"/>
    </row>
    <row r="58" spans="1:15" ht="10.5" customHeight="1" x14ac:dyDescent="0.35">
      <c r="A58" s="115" t="s">
        <v>83</v>
      </c>
      <c r="B58" s="115"/>
      <c r="C58" s="115"/>
      <c r="D58" s="115"/>
      <c r="E58" s="115"/>
      <c r="F58" s="115"/>
      <c r="G58" s="115"/>
      <c r="H58" s="115"/>
      <c r="I58" s="31" t="s">
        <v>14</v>
      </c>
      <c r="J58" s="31" t="s">
        <v>15</v>
      </c>
      <c r="K58" s="31" t="s">
        <v>16</v>
      </c>
      <c r="L58" s="33" t="s">
        <v>17</v>
      </c>
      <c r="M58" s="33" t="s">
        <v>18</v>
      </c>
      <c r="N58" s="33" t="s">
        <v>6</v>
      </c>
      <c r="O58" s="31"/>
    </row>
    <row r="59" spans="1:15" ht="10.5" customHeight="1" x14ac:dyDescent="0.35">
      <c r="A59" s="9">
        <v>49</v>
      </c>
      <c r="B59" s="12" t="s">
        <v>74</v>
      </c>
      <c r="C59" s="10">
        <v>44383.875</v>
      </c>
      <c r="D59" s="11">
        <v>44383.875</v>
      </c>
      <c r="E59" s="18" t="s">
        <v>24</v>
      </c>
      <c r="F59" s="18">
        <v>2</v>
      </c>
      <c r="G59" s="18">
        <v>1</v>
      </c>
      <c r="H59" s="18" t="s">
        <v>25</v>
      </c>
      <c r="I59" s="34">
        <f t="shared" ref="I59:I60" si="10">IF(F59&gt;G59,1,IF(F59=G59,2,3))</f>
        <v>1</v>
      </c>
      <c r="J59" s="34">
        <f>IF(I59=MAIN!I59,3,0)</f>
        <v>0</v>
      </c>
      <c r="K59" s="35">
        <f t="shared" ref="K59:K60" si="11">F59-G59</f>
        <v>1</v>
      </c>
      <c r="L59" s="36">
        <f>IF(K59=MAIN!J59,1,0)</f>
        <v>0</v>
      </c>
      <c r="M59" s="36">
        <f>IF(AND(MP!F59=MAIN!F59,MP!G59=MAIN!G59),1,0)</f>
        <v>0</v>
      </c>
      <c r="N59" s="33">
        <f>IF(ISBLANK(MAIN!F59),0,J59+L59+M59)</f>
        <v>0</v>
      </c>
      <c r="O59" s="31"/>
    </row>
    <row r="60" spans="1:15" ht="10.5" customHeight="1" x14ac:dyDescent="0.35">
      <c r="A60" s="9">
        <v>50</v>
      </c>
      <c r="B60" s="12"/>
      <c r="C60" s="10">
        <v>44384.875</v>
      </c>
      <c r="D60" s="11">
        <v>44384.875</v>
      </c>
      <c r="E60" s="18" t="s">
        <v>32</v>
      </c>
      <c r="F60" s="18">
        <v>2</v>
      </c>
      <c r="G60" s="18">
        <v>1</v>
      </c>
      <c r="H60" s="18" t="s">
        <v>23</v>
      </c>
      <c r="I60" s="34">
        <f t="shared" si="10"/>
        <v>1</v>
      </c>
      <c r="J60" s="34">
        <f>IF(I60=MAIN!I60,3,0)</f>
        <v>0</v>
      </c>
      <c r="K60" s="35">
        <f t="shared" si="11"/>
        <v>1</v>
      </c>
      <c r="L60" s="36">
        <f>IF(K60=MAIN!J60,1,0)</f>
        <v>0</v>
      </c>
      <c r="M60" s="36">
        <f>IF(AND(MP!F60=MAIN!F60,MP!G60=MAIN!G60),1,0)</f>
        <v>0</v>
      </c>
      <c r="N60" s="33">
        <f>IF(ISBLANK(MAIN!F60),0,J60+L60+M60)</f>
        <v>0</v>
      </c>
      <c r="O60" s="37">
        <f>SUM(N59:N60)*5</f>
        <v>0</v>
      </c>
    </row>
    <row r="61" spans="1:15" ht="10.5" customHeight="1" x14ac:dyDescent="0.35">
      <c r="A61" s="116" t="s">
        <v>13</v>
      </c>
      <c r="B61" s="116"/>
      <c r="C61" s="116"/>
      <c r="D61" s="116"/>
      <c r="E61" s="116"/>
      <c r="F61" s="116"/>
      <c r="G61" s="116"/>
      <c r="H61" s="116"/>
      <c r="I61" s="116"/>
      <c r="J61" s="116"/>
      <c r="K61" s="116"/>
      <c r="L61" s="116"/>
      <c r="M61" s="116"/>
      <c r="N61" s="116"/>
      <c r="O61" s="31"/>
    </row>
    <row r="62" spans="1:15" ht="10.5" customHeight="1" x14ac:dyDescent="0.35">
      <c r="A62" s="115" t="s">
        <v>84</v>
      </c>
      <c r="B62" s="115"/>
      <c r="C62" s="115"/>
      <c r="D62" s="115"/>
      <c r="E62" s="115"/>
      <c r="F62" s="115"/>
      <c r="G62" s="115"/>
      <c r="H62" s="115"/>
      <c r="I62" s="31" t="s">
        <v>14</v>
      </c>
      <c r="J62" s="31" t="s">
        <v>15</v>
      </c>
      <c r="K62" s="31" t="s">
        <v>16</v>
      </c>
      <c r="L62" s="33" t="s">
        <v>17</v>
      </c>
      <c r="M62" s="33" t="s">
        <v>18</v>
      </c>
      <c r="N62" s="33" t="s">
        <v>6</v>
      </c>
      <c r="O62" s="31"/>
    </row>
    <row r="63" spans="1:15" ht="10.5" customHeight="1" x14ac:dyDescent="0.35">
      <c r="A63" s="9">
        <v>51</v>
      </c>
      <c r="B63" s="13" t="s">
        <v>79</v>
      </c>
      <c r="C63" s="10">
        <v>44388.875</v>
      </c>
      <c r="D63" s="11">
        <v>44388.875</v>
      </c>
      <c r="E63" s="18" t="s">
        <v>25</v>
      </c>
      <c r="F63" s="18">
        <v>3</v>
      </c>
      <c r="G63" s="18">
        <v>2</v>
      </c>
      <c r="H63" s="18" t="s">
        <v>23</v>
      </c>
      <c r="I63" s="34">
        <f t="shared" ref="I63" si="12">IF(F63&gt;G63,1,IF(F63=G63,2,3))</f>
        <v>1</v>
      </c>
      <c r="J63" s="34">
        <f>IF(I63=MAIN!I63,3,0)</f>
        <v>0</v>
      </c>
      <c r="K63" s="35">
        <f t="shared" ref="K63" si="13">F63-G63</f>
        <v>1</v>
      </c>
      <c r="L63" s="36">
        <f>IF(K63=MAIN!J63,1,0)</f>
        <v>0</v>
      </c>
      <c r="M63" s="36">
        <f>IF(AND(MP!F63=MAIN!F63,MP!G63=MAIN!G63),1,0)</f>
        <v>0</v>
      </c>
      <c r="N63" s="33">
        <f>IF(ISBLANK(MAIN!F63),0,J63+L63+M63)</f>
        <v>0</v>
      </c>
      <c r="O63" s="37">
        <f>SUM(N63)*6</f>
        <v>0</v>
      </c>
    </row>
    <row r="64" spans="1:15" ht="10.5" customHeight="1" x14ac:dyDescent="0.35">
      <c r="H64" s="35"/>
      <c r="I64" s="38"/>
      <c r="J64" s="38"/>
      <c r="K64" s="38"/>
      <c r="L64" s="38"/>
      <c r="M64" s="38"/>
      <c r="N64" s="38"/>
      <c r="O64" s="31"/>
    </row>
    <row r="65" spans="8:15" ht="10.5" customHeight="1" x14ac:dyDescent="0.35">
      <c r="H65" s="35"/>
      <c r="I65" s="38"/>
      <c r="J65" s="38"/>
      <c r="K65" s="38"/>
      <c r="L65" s="38"/>
      <c r="M65" s="38"/>
      <c r="N65" s="38"/>
      <c r="O65" s="31"/>
    </row>
    <row r="66" spans="8:15" ht="10.5" customHeight="1" x14ac:dyDescent="0.35">
      <c r="H66" s="35"/>
      <c r="I66" s="38"/>
      <c r="J66" s="38"/>
      <c r="K66" s="38"/>
      <c r="L66" s="38"/>
      <c r="M66" s="38"/>
      <c r="N66" s="38"/>
      <c r="O66" s="31"/>
    </row>
    <row r="67" spans="8:15" ht="10.5" customHeight="1" x14ac:dyDescent="0.35">
      <c r="H67" s="35"/>
      <c r="I67" s="38"/>
      <c r="J67" s="38"/>
      <c r="K67" s="38"/>
      <c r="L67" s="38"/>
      <c r="M67" s="38"/>
      <c r="N67" s="38"/>
      <c r="O67" s="31"/>
    </row>
    <row r="68" spans="8:15" ht="10.5" customHeight="1" x14ac:dyDescent="0.35">
      <c r="H68" s="35"/>
      <c r="I68" s="38"/>
      <c r="J68" s="38"/>
      <c r="K68" s="38"/>
      <c r="L68" s="38"/>
      <c r="M68" s="38"/>
      <c r="N68" s="38"/>
      <c r="O68" s="31"/>
    </row>
    <row r="69" spans="8:15" ht="10.5" customHeight="1" x14ac:dyDescent="0.35">
      <c r="H69" s="35"/>
      <c r="I69" s="38"/>
      <c r="J69" s="38"/>
      <c r="K69" s="38"/>
      <c r="L69" s="38"/>
      <c r="M69" s="38"/>
      <c r="N69" s="38"/>
      <c r="O69" s="31"/>
    </row>
    <row r="70" spans="8:15" ht="10.5" customHeight="1" x14ac:dyDescent="0.35">
      <c r="H70" s="35"/>
      <c r="I70" s="38"/>
      <c r="J70" s="38"/>
      <c r="K70" s="38"/>
      <c r="L70" s="38"/>
      <c r="M70" s="38"/>
      <c r="N70" s="38"/>
      <c r="O70" s="31"/>
    </row>
    <row r="71" spans="8:15" ht="10.5" customHeight="1" x14ac:dyDescent="0.35">
      <c r="H71" s="35"/>
      <c r="I71" s="38"/>
      <c r="J71" s="38"/>
      <c r="K71" s="38"/>
      <c r="L71" s="38"/>
      <c r="M71" s="38"/>
      <c r="N71" s="38"/>
      <c r="O71" s="31"/>
    </row>
    <row r="72" spans="8:15" ht="10.5" customHeight="1" x14ac:dyDescent="0.35">
      <c r="H72" s="35"/>
      <c r="I72" s="38"/>
      <c r="J72" s="38"/>
      <c r="K72" s="38"/>
      <c r="L72" s="38"/>
      <c r="M72" s="38"/>
      <c r="N72" s="38"/>
      <c r="O72" s="31"/>
    </row>
    <row r="73" spans="8:15" ht="10.5" customHeight="1" x14ac:dyDescent="0.35">
      <c r="H73" s="35"/>
      <c r="I73" s="38"/>
      <c r="J73" s="38"/>
      <c r="K73" s="38"/>
      <c r="L73" s="38"/>
      <c r="M73" s="38"/>
      <c r="N73" s="38"/>
      <c r="O73" s="31"/>
    </row>
    <row r="74" spans="8:15" ht="10.5" customHeight="1" x14ac:dyDescent="0.35">
      <c r="H74" s="35"/>
      <c r="I74" s="38"/>
      <c r="J74" s="38"/>
      <c r="K74" s="38"/>
      <c r="L74" s="38"/>
      <c r="M74" s="38"/>
      <c r="N74" s="38"/>
      <c r="O74" s="31"/>
    </row>
    <row r="75" spans="8:15" ht="10.5" customHeight="1" x14ac:dyDescent="0.35">
      <c r="H75" s="35"/>
      <c r="I75" s="38"/>
      <c r="J75" s="38"/>
      <c r="K75" s="38"/>
      <c r="L75" s="38"/>
      <c r="M75" s="38"/>
      <c r="N75" s="38"/>
      <c r="O75" s="31"/>
    </row>
    <row r="76" spans="8:15" ht="10.5" customHeight="1" x14ac:dyDescent="0.35">
      <c r="H76" s="35"/>
      <c r="I76" s="38"/>
      <c r="J76" s="38"/>
      <c r="K76" s="38"/>
      <c r="L76" s="38"/>
      <c r="M76" s="38"/>
      <c r="N76" s="38"/>
      <c r="O76" s="31"/>
    </row>
    <row r="77" spans="8:15" ht="10.5" customHeight="1" x14ac:dyDescent="0.35">
      <c r="H77" s="35"/>
      <c r="I77" s="38"/>
      <c r="J77" s="38"/>
      <c r="K77" s="38"/>
      <c r="L77" s="38"/>
      <c r="M77" s="38"/>
      <c r="N77" s="38"/>
      <c r="O77" s="31"/>
    </row>
    <row r="78" spans="8:15" ht="10.5" customHeight="1" x14ac:dyDescent="0.35">
      <c r="H78" s="35"/>
      <c r="I78" s="38"/>
      <c r="J78" s="38"/>
      <c r="K78" s="38"/>
      <c r="L78" s="38"/>
      <c r="M78" s="38"/>
      <c r="N78" s="38"/>
      <c r="O78" s="31"/>
    </row>
    <row r="79" spans="8:15" ht="10.5" customHeight="1" x14ac:dyDescent="0.35">
      <c r="H79" s="35"/>
      <c r="I79" s="38"/>
      <c r="J79" s="38"/>
      <c r="K79" s="38"/>
      <c r="L79" s="38"/>
      <c r="M79" s="38"/>
      <c r="N79" s="38"/>
      <c r="O79" s="31"/>
    </row>
    <row r="80" spans="8:15" ht="10.5" customHeight="1" x14ac:dyDescent="0.35">
      <c r="H80" s="35"/>
      <c r="I80" s="38"/>
      <c r="J80" s="38"/>
      <c r="K80" s="38"/>
      <c r="L80" s="38"/>
      <c r="M80" s="38"/>
      <c r="N80" s="38"/>
      <c r="O80" s="31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59:E60">
    <cfRule type="expression" dxfId="329" priority="13">
      <formula>#REF!&gt;$I59</formula>
    </cfRule>
    <cfRule type="expression" dxfId="328" priority="14">
      <formula>#REF!&lt;$I59</formula>
    </cfRule>
    <cfRule type="expression" dxfId="327" priority="15">
      <formula>#REF!&lt;$G59</formula>
    </cfRule>
    <cfRule type="expression" dxfId="326" priority="16">
      <formula>#REF!&gt;$G59</formula>
    </cfRule>
  </conditionalFormatting>
  <conditionalFormatting sqref="E63">
    <cfRule type="expression" dxfId="325" priority="5">
      <formula>#REF!&gt;$I63</formula>
    </cfRule>
    <cfRule type="expression" dxfId="324" priority="6">
      <formula>#REF!&lt;$I63</formula>
    </cfRule>
    <cfRule type="expression" dxfId="323" priority="7">
      <formula>#REF!&lt;$G63</formula>
    </cfRule>
    <cfRule type="expression" dxfId="322" priority="8">
      <formula>#REF!&gt;$G63</formula>
    </cfRule>
  </conditionalFormatting>
  <conditionalFormatting sqref="E16:G21 E23:G27">
    <cfRule type="expression" dxfId="319" priority="2">
      <formula>#REF!&gt;$G16</formula>
    </cfRule>
    <cfRule type="expression" dxfId="318" priority="1">
      <formula>#REF!&lt;$G16</formula>
    </cfRule>
  </conditionalFormatting>
  <conditionalFormatting sqref="H16:H21 H23:H27">
    <cfRule type="expression" dxfId="315" priority="3">
      <formula>#REF!&gt;$G16</formula>
    </cfRule>
    <cfRule type="expression" dxfId="314" priority="4">
      <formula>#REF!&lt;$G16</formula>
    </cfRule>
  </conditionalFormatting>
  <conditionalFormatting sqref="H59:H60">
    <cfRule type="expression" dxfId="301" priority="20">
      <formula>#REF!&lt;$G59</formula>
    </cfRule>
    <cfRule type="expression" dxfId="300" priority="18">
      <formula>#REF!&gt;$I59</formula>
    </cfRule>
    <cfRule type="expression" dxfId="299" priority="19">
      <formula>#REF!&gt;$G59</formula>
    </cfRule>
    <cfRule type="expression" dxfId="298" priority="17">
      <formula>#REF!&lt;$I59</formula>
    </cfRule>
  </conditionalFormatting>
  <conditionalFormatting sqref="H63">
    <cfRule type="expression" dxfId="297" priority="12">
      <formula>#REF!&lt;$G63</formula>
    </cfRule>
    <cfRule type="expression" dxfId="296" priority="11">
      <formula>#REF!&gt;$G63</formula>
    </cfRule>
    <cfRule type="expression" dxfId="295" priority="10">
      <formula>#REF!&gt;$I63</formula>
    </cfRule>
    <cfRule type="expression" dxfId="294" priority="9">
      <formula>#REF!&lt;$I63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6" id="{84F010CC-062B-412C-B67A-5379D9181B3D}">
            <xm:f>MAIN!#REF!&gt;MAIN!$G43</xm:f>
            <x14:dxf>
              <font>
                <b/>
                <i val="0"/>
              </font>
            </x14:dxf>
          </x14:cfRule>
          <x14:cfRule type="expression" priority="35" id="{60B68871-C9C8-4EF6-BB62-4F778143F31E}">
            <xm:f>MAIN!#REF!&lt;MAIN!$G43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33" id="{4E1C3544-2664-44D2-B301-DED117483F1C}">
            <xm:f>MAIN!#REF!&gt;MAIN!#REF!</xm:f>
            <x14:dxf>
              <font>
                <b/>
                <i val="0"/>
                <color rgb="FF0000FF"/>
              </font>
            </x14:dxf>
          </x14:cfRule>
          <x14:cfRule type="expression" priority="34" id="{C7E9C42A-DA59-4CED-BF14-841398AC40C7}">
            <xm:f>MAIN!#REF!&lt;MAIN!#REF!</xm:f>
            <x14:dxf>
              <font>
                <b val="0"/>
                <i/>
                <color rgb="FF0000FF"/>
              </font>
            </x14:dxf>
          </x14:cfRule>
          <xm:sqref>E43:E50 E54 E56</xm:sqref>
        </x14:conditionalFormatting>
        <x14:conditionalFormatting xmlns:xm="http://schemas.microsoft.com/office/excel/2006/main">
          <x14:cfRule type="expression" priority="45" id="{14A3717C-5160-4879-B5D3-3A4FEBCE2C51}">
            <xm:f>MAIN!#REF!&gt;MAIN!#REF!</xm:f>
            <x14:dxf>
              <font>
                <b/>
                <i val="0"/>
                <color rgb="FF0000FF"/>
              </font>
            </x14:dxf>
          </x14:cfRule>
          <x14:cfRule type="expression" priority="46" id="{55EB5DBF-607A-461E-90D4-D3A0DD617846}">
            <xm:f>MAIN!#REF!&lt;MAIN!#REF!</xm:f>
            <x14:dxf>
              <font>
                <b val="0"/>
                <i/>
                <color rgb="FF0000FF"/>
              </font>
            </x14:dxf>
          </x14:cfRule>
          <x14:cfRule type="expression" priority="47" id="{4C2F7E89-56D2-45F0-A195-02BFF43D9DAE}">
            <xm:f>MAIN!#REF!&lt;MAIN!#REF!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48" id="{8FA0D8CA-B3E6-4D20-B29C-9B197DDA60DA}">
            <xm:f>MAIN!#REF!&gt;MAIN!#REF!</xm:f>
            <x14:dxf>
              <font>
                <b/>
                <i val="0"/>
              </font>
            </x14:dxf>
          </x14:cfRule>
          <xm:sqref>E53</xm:sqref>
        </x14:conditionalFormatting>
        <x14:conditionalFormatting xmlns:xm="http://schemas.microsoft.com/office/excel/2006/main">
          <x14:cfRule type="expression" priority="44" id="{D6066186-63C5-4DDF-B1F8-D6580E154585}">
            <xm:f>MAIN!#REF!&gt;MAIN!$G53</xm:f>
            <x14:dxf>
              <font>
                <b/>
                <i val="0"/>
              </font>
            </x14:dxf>
          </x14:cfRule>
          <x14:cfRule type="expression" priority="43" id="{D167EE46-CD58-477E-B283-30494D0EBC0F}">
            <xm:f>MAIN!#REF!&lt;MAIN!$G53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42" id="{619B4A59-93C9-4FFE-A99D-E053B8D21438}">
            <xm:f>MAIN!#REF!&lt;MAIN!#REF!</xm:f>
            <x14:dxf>
              <font>
                <b val="0"/>
                <i/>
                <color rgb="FF0000FF"/>
              </font>
            </x14:dxf>
          </x14:cfRule>
          <x14:cfRule type="expression" priority="41" id="{8036647A-B2A7-49D4-933C-BB1B477264F1}">
            <xm:f>MAIN!#REF!&gt;MAIN!#REF!</xm:f>
            <x14:dxf>
              <font>
                <b/>
                <i val="0"/>
                <color rgb="FF0000FF"/>
              </font>
            </x14:dxf>
          </x14:cfRule>
          <xm:sqref>E55</xm:sqref>
        </x14:conditionalFormatting>
        <x14:conditionalFormatting xmlns:xm="http://schemas.microsoft.com/office/excel/2006/main">
          <x14:cfRule type="expression" priority="21" id="{565B7B67-13B0-405A-ADE3-B189A0CCCF3B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22" id="{51B44E84-3CFF-477F-AB64-E9542E9EB3AB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23" id="{5142D11F-3394-4F4A-A59A-D9AE0DD444D4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24" id="{5CAACAF4-6646-44AB-ACF0-A24B7ACF1F22}">
            <xm:f>MAIN!#REF!&lt;MAIN!$G3</xm:f>
            <x14:dxf>
              <font>
                <b/>
                <i val="0"/>
              </font>
            </x14:dxf>
          </x14:cfRule>
          <xm:sqref>H3:H14 H29:H40</xm:sqref>
        </x14:conditionalFormatting>
        <x14:conditionalFormatting xmlns:xm="http://schemas.microsoft.com/office/excel/2006/main">
          <x14:cfRule type="expression" priority="39" id="{D95378FF-A22A-4564-ABA1-42AF48C5C94B}">
            <xm:f>MAIN!#REF!&gt;MAIN!$G43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37" id="{A2E89816-4637-43E6-AFFE-9713A5C020E7}">
            <xm:f>MAIN!#REF!&lt;MAIN!#REF!</xm:f>
            <x14:dxf>
              <font>
                <b/>
                <i val="0"/>
                <color rgb="FF0000FF"/>
              </font>
            </x14:dxf>
          </x14:cfRule>
          <x14:cfRule type="expression" priority="38" id="{9E0F3C08-28F0-4174-B112-D103EF31FE84}">
            <xm:f>MAIN!#REF!&gt;MAIN!#REF!</xm:f>
            <x14:dxf>
              <font>
                <b val="0"/>
                <i/>
                <color rgb="FF0000FF"/>
              </font>
            </x14:dxf>
          </x14:cfRule>
          <x14:cfRule type="expression" priority="40" id="{55F16258-26A5-4B47-A015-EE23A8F5AEF5}">
            <xm:f>MAIN!#REF!&lt;MAIN!$G43</xm:f>
            <x14:dxf>
              <font>
                <b/>
                <i val="0"/>
              </font>
            </x14:dxf>
          </x14:cfRule>
          <xm:sqref>H43:H50 H54 H56</xm:sqref>
        </x14:conditionalFormatting>
        <x14:conditionalFormatting xmlns:xm="http://schemas.microsoft.com/office/excel/2006/main">
          <x14:cfRule type="expression" priority="56" id="{2EF9CCDB-2F18-444C-AF5D-6D4ABA0D4640}">
            <xm:f>MAIN!#REF!&lt;MAIN!#REF!</xm:f>
            <x14:dxf>
              <font>
                <b/>
                <i val="0"/>
              </font>
            </x14:dxf>
          </x14:cfRule>
          <x14:cfRule type="expression" priority="53" id="{FE9EC4FE-5A94-4BC8-AFD3-13E5776B1D5A}">
            <xm:f>MAIN!#REF!&lt;MAIN!#REF!</xm:f>
            <x14:dxf>
              <font>
                <b/>
                <i val="0"/>
                <color rgb="FF0000FF"/>
              </font>
            </x14:dxf>
          </x14:cfRule>
          <x14:cfRule type="expression" priority="54" id="{EC26AB28-9CB6-4EEE-93E8-912744C6A4EF}">
            <xm:f>MAIN!#REF!&gt;MAIN!#REF!</xm:f>
            <x14:dxf>
              <font>
                <b val="0"/>
                <i/>
                <color rgb="FF0000FF"/>
              </font>
            </x14:dxf>
          </x14:cfRule>
          <x14:cfRule type="expression" priority="55" id="{C1DBC26C-B25F-4664-9E71-0BA2CEE17861}">
            <xm:f>MAIN!#REF!&gt;MAIN!#REF!</xm:f>
            <x14:dxf>
              <font>
                <b val="0"/>
                <i/>
                <color theme="1" tint="0.499984740745262"/>
              </font>
            </x14:dxf>
          </x14:cfRule>
          <xm:sqref>H53</xm:sqref>
        </x14:conditionalFormatting>
        <x14:conditionalFormatting xmlns:xm="http://schemas.microsoft.com/office/excel/2006/main">
          <x14:cfRule type="expression" priority="49" id="{BD125535-EEA0-4DBD-99D6-EE5141DC19F1}">
            <xm:f>MAIN!#REF!&lt;MAIN!#REF!</xm:f>
            <x14:dxf>
              <font>
                <b/>
                <i val="0"/>
                <color rgb="FF0000FF"/>
              </font>
            </x14:dxf>
          </x14:cfRule>
          <x14:cfRule type="expression" priority="51" id="{EBEF9DBD-ECD3-4C66-9320-2B9D1C1DD5BE}">
            <xm:f>MAIN!#REF!&gt;MAIN!$G53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52" id="{58392AA4-E06E-44CA-83C7-D4D61F6796C5}">
            <xm:f>MAIN!#REF!&lt;MAIN!$G53</xm:f>
            <x14:dxf>
              <font>
                <b/>
                <i val="0"/>
              </font>
            </x14:dxf>
          </x14:cfRule>
          <x14:cfRule type="expression" priority="50" id="{BF1ACC70-812E-44A8-BF8E-699F85D5D322}">
            <xm:f>MAIN!#REF!&gt;MAIN!#REF!</xm:f>
            <x14:dxf>
              <font>
                <b val="0"/>
                <i/>
                <color rgb="FF0000FF"/>
              </font>
            </x14:dxf>
          </x14:cfRule>
          <xm:sqref>H55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B05C9-23F7-47B2-87C5-AA46F1B9CB67}">
  <dimension ref="A1:O80"/>
  <sheetViews>
    <sheetView zoomScale="85" zoomScaleNormal="85" workbookViewId="0">
      <selection activeCell="O28" sqref="O28"/>
    </sheetView>
  </sheetViews>
  <sheetFormatPr defaultColWidth="14.54296875" defaultRowHeight="15" customHeight="1" x14ac:dyDescent="0.35"/>
  <cols>
    <col min="1" max="4" width="8.453125" style="38" customWidth="1"/>
    <col min="5" max="5" width="31.1796875" style="38" customWidth="1"/>
    <col min="6" max="7" width="5.81640625" style="38" customWidth="1"/>
    <col min="8" max="8" width="31.1796875" style="38" customWidth="1"/>
    <col min="9" max="15" width="11.54296875" style="32" customWidth="1"/>
    <col min="16" max="16384" width="14.54296875" style="32"/>
  </cols>
  <sheetData>
    <row r="1" spans="1:15" ht="10.5" customHeight="1" thickBot="1" x14ac:dyDescent="0.4">
      <c r="A1" s="116" t="s">
        <v>0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31"/>
    </row>
    <row r="2" spans="1:15" ht="10.5" customHeight="1" x14ac:dyDescent="0.35">
      <c r="A2" s="117" t="s">
        <v>104</v>
      </c>
      <c r="B2" s="117"/>
      <c r="C2" s="117"/>
      <c r="D2" s="117"/>
      <c r="E2" s="117"/>
      <c r="F2" s="117"/>
      <c r="G2" s="117"/>
      <c r="H2" s="117"/>
      <c r="I2" s="31" t="s">
        <v>14</v>
      </c>
      <c r="J2" s="31" t="s">
        <v>15</v>
      </c>
      <c r="K2" s="31" t="s">
        <v>16</v>
      </c>
      <c r="L2" s="33" t="s">
        <v>17</v>
      </c>
      <c r="M2" s="33" t="s">
        <v>18</v>
      </c>
      <c r="N2" s="33" t="s">
        <v>6</v>
      </c>
      <c r="O2" s="33"/>
    </row>
    <row r="3" spans="1:15" ht="10.5" customHeight="1" x14ac:dyDescent="0.35">
      <c r="A3" s="91">
        <v>1</v>
      </c>
      <c r="B3" s="91" t="s">
        <v>27</v>
      </c>
      <c r="C3" s="92">
        <v>44361.875</v>
      </c>
      <c r="D3" s="93">
        <v>44358.875</v>
      </c>
      <c r="E3" s="91" t="s">
        <v>22</v>
      </c>
      <c r="F3" s="97"/>
      <c r="G3" s="97"/>
      <c r="H3" s="91" t="s">
        <v>97</v>
      </c>
      <c r="I3" s="34">
        <f>IF(F3&gt;G3,1,IF(F3=G3,2,3))</f>
        <v>2</v>
      </c>
      <c r="J3" s="34">
        <f>IF(I3=MAIN!I3,3,0)</f>
        <v>0</v>
      </c>
      <c r="K3" s="35">
        <f t="shared" ref="K3:K14" si="0">F3-G3</f>
        <v>0</v>
      </c>
      <c r="L3" s="36">
        <f>IF(K3=MAIN!J3,1,0)</f>
        <v>0</v>
      </c>
      <c r="M3" s="36">
        <f>IF(AND(OJDP!F3=MAIN!F3,OJDP!G3=MAIN!G3),1,0)</f>
        <v>0</v>
      </c>
      <c r="N3" s="33">
        <f>IF(ISBLANK(MAIN!F3),0,J3+L3+M3)</f>
        <v>0</v>
      </c>
      <c r="O3" s="31"/>
    </row>
    <row r="4" spans="1:15" ht="10.5" customHeight="1" x14ac:dyDescent="0.35">
      <c r="A4" s="94">
        <v>2</v>
      </c>
      <c r="B4" s="91" t="s">
        <v>27</v>
      </c>
      <c r="C4" s="92">
        <v>44362.625</v>
      </c>
      <c r="D4" s="93">
        <v>44359.625</v>
      </c>
      <c r="E4" s="91" t="s">
        <v>48</v>
      </c>
      <c r="F4" s="97"/>
      <c r="G4" s="97"/>
      <c r="H4" s="91" t="s">
        <v>30</v>
      </c>
      <c r="I4" s="34">
        <f t="shared" ref="I4:I14" si="1">IF(F4&gt;G4,1,IF(F4=G4,2,3))</f>
        <v>2</v>
      </c>
      <c r="J4" s="34">
        <f>IF(I4=MAIN!I4,3,0)</f>
        <v>0</v>
      </c>
      <c r="K4" s="35">
        <f t="shared" si="0"/>
        <v>0</v>
      </c>
      <c r="L4" s="36">
        <f>IF(K4=MAIN!J4,1,0)</f>
        <v>0</v>
      </c>
      <c r="M4" s="36">
        <f>IF(AND(OJDP!F4=MAIN!F4,OJDP!G4=MAIN!G4),1,0)</f>
        <v>0</v>
      </c>
      <c r="N4" s="33">
        <f>IF(ISBLANK(MAIN!F4),0,J4+L4+M4)</f>
        <v>0</v>
      </c>
      <c r="O4" s="31"/>
    </row>
    <row r="5" spans="1:15" ht="10.5" customHeight="1" x14ac:dyDescent="0.35">
      <c r="A5" s="94">
        <v>3</v>
      </c>
      <c r="B5" s="91" t="s">
        <v>31</v>
      </c>
      <c r="C5" s="92">
        <v>44362.75</v>
      </c>
      <c r="D5" s="93">
        <v>44359.75</v>
      </c>
      <c r="E5" s="91" t="s">
        <v>24</v>
      </c>
      <c r="F5" s="97"/>
      <c r="G5" s="97"/>
      <c r="H5" s="91" t="s">
        <v>37</v>
      </c>
      <c r="I5" s="34">
        <f t="shared" si="1"/>
        <v>2</v>
      </c>
      <c r="J5" s="34">
        <f>IF(I5=MAIN!I5,3,0)</f>
        <v>0</v>
      </c>
      <c r="K5" s="35">
        <f t="shared" si="0"/>
        <v>0</v>
      </c>
      <c r="L5" s="36">
        <f>IF(K5=MAIN!J5,1,0)</f>
        <v>0</v>
      </c>
      <c r="M5" s="36">
        <f>IF(AND(OJDP!F5=MAIN!F5,OJDP!G5=MAIN!G5),1,0)</f>
        <v>0</v>
      </c>
      <c r="N5" s="33">
        <f>IF(ISBLANK(MAIN!F5),0,J5+L5+M5)</f>
        <v>0</v>
      </c>
      <c r="O5" s="31"/>
    </row>
    <row r="6" spans="1:15" ht="10.5" customHeight="1" x14ac:dyDescent="0.35">
      <c r="A6" s="94">
        <v>4</v>
      </c>
      <c r="B6" s="91" t="s">
        <v>31</v>
      </c>
      <c r="C6" s="92">
        <v>44362.875</v>
      </c>
      <c r="D6" s="93">
        <v>44359.875</v>
      </c>
      <c r="E6" s="91" t="s">
        <v>25</v>
      </c>
      <c r="F6" s="97"/>
      <c r="G6" s="97"/>
      <c r="H6" s="91" t="s">
        <v>98</v>
      </c>
      <c r="I6" s="34">
        <f t="shared" si="1"/>
        <v>2</v>
      </c>
      <c r="J6" s="34">
        <f>IF(I6=MAIN!I6,3,0)</f>
        <v>0</v>
      </c>
      <c r="K6" s="35">
        <f t="shared" si="0"/>
        <v>0</v>
      </c>
      <c r="L6" s="36">
        <f>IF(K6=MAIN!J6,1,0)</f>
        <v>0</v>
      </c>
      <c r="M6" s="36">
        <f>IF(AND(OJDP!F6=MAIN!F6,OJDP!G6=MAIN!G6),1,0)</f>
        <v>0</v>
      </c>
      <c r="N6" s="33">
        <f>IF(ISBLANK(MAIN!F6),0,J6+L6+M6)</f>
        <v>0</v>
      </c>
      <c r="O6" s="31"/>
    </row>
    <row r="7" spans="1:15" ht="10.5" customHeight="1" x14ac:dyDescent="0.35">
      <c r="A7" s="94">
        <v>5</v>
      </c>
      <c r="B7" s="91" t="s">
        <v>36</v>
      </c>
      <c r="C7" s="92">
        <v>44363.625</v>
      </c>
      <c r="D7" s="93">
        <v>44360.625</v>
      </c>
      <c r="E7" s="91" t="s">
        <v>45</v>
      </c>
      <c r="F7" s="91">
        <v>0</v>
      </c>
      <c r="G7" s="91">
        <v>0</v>
      </c>
      <c r="H7" s="91" t="s">
        <v>26</v>
      </c>
      <c r="I7" s="34">
        <f t="shared" si="1"/>
        <v>2</v>
      </c>
      <c r="J7" s="34">
        <f>IF(I7=MAIN!I7,3,0)</f>
        <v>0</v>
      </c>
      <c r="K7" s="35">
        <f t="shared" si="0"/>
        <v>0</v>
      </c>
      <c r="L7" s="36">
        <f>IF(K7=MAIN!J7,1,0)</f>
        <v>0</v>
      </c>
      <c r="M7" s="36">
        <f>IF(AND(OJDP!F7=MAIN!F7,OJDP!G7=MAIN!G7),1,0)</f>
        <v>0</v>
      </c>
      <c r="N7" s="33">
        <f>IF(ISBLANK(MAIN!F7),0,J7+L7+M7)</f>
        <v>0</v>
      </c>
      <c r="O7" s="31"/>
    </row>
    <row r="8" spans="1:15" ht="10.5" customHeight="1" x14ac:dyDescent="0.35">
      <c r="A8" s="94">
        <v>6</v>
      </c>
      <c r="B8" s="91" t="s">
        <v>38</v>
      </c>
      <c r="C8" s="92">
        <v>44363.75</v>
      </c>
      <c r="D8" s="93">
        <v>44360.75</v>
      </c>
      <c r="E8" s="91" t="s">
        <v>99</v>
      </c>
      <c r="F8" s="91">
        <v>0</v>
      </c>
      <c r="G8" s="91">
        <v>2</v>
      </c>
      <c r="H8" s="91" t="s">
        <v>32</v>
      </c>
      <c r="I8" s="34">
        <f t="shared" si="1"/>
        <v>3</v>
      </c>
      <c r="J8" s="34">
        <f>IF(I8=MAIN!I8,3,0)</f>
        <v>0</v>
      </c>
      <c r="K8" s="35">
        <f t="shared" si="0"/>
        <v>-2</v>
      </c>
      <c r="L8" s="36">
        <f>IF(K8=MAIN!J8,1,0)</f>
        <v>0</v>
      </c>
      <c r="M8" s="36">
        <f>IF(AND(OJDP!F8=MAIN!F8,OJDP!G8=MAIN!G8),1,0)</f>
        <v>0</v>
      </c>
      <c r="N8" s="33">
        <f>IF(ISBLANK(MAIN!F8),0,J8+L8+M8)</f>
        <v>0</v>
      </c>
      <c r="O8" s="31"/>
    </row>
    <row r="9" spans="1:15" ht="10.5" customHeight="1" x14ac:dyDescent="0.35">
      <c r="A9" s="94">
        <v>7</v>
      </c>
      <c r="B9" s="91" t="s">
        <v>38</v>
      </c>
      <c r="C9" s="92">
        <v>44363.875</v>
      </c>
      <c r="D9" s="93">
        <v>44360.875</v>
      </c>
      <c r="E9" s="91" t="s">
        <v>100</v>
      </c>
      <c r="F9" s="91">
        <v>1</v>
      </c>
      <c r="G9" s="91">
        <v>1</v>
      </c>
      <c r="H9" s="91" t="s">
        <v>23</v>
      </c>
      <c r="I9" s="34">
        <f t="shared" si="1"/>
        <v>2</v>
      </c>
      <c r="J9" s="34">
        <f>IF(I9=MAIN!I9,3,0)</f>
        <v>0</v>
      </c>
      <c r="K9" s="35">
        <f t="shared" si="0"/>
        <v>0</v>
      </c>
      <c r="L9" s="36">
        <f>IF(K9=MAIN!J9,1,0)</f>
        <v>0</v>
      </c>
      <c r="M9" s="36">
        <f>IF(AND(OJDP!F9=MAIN!F9,OJDP!G9=MAIN!G9),1,0)</f>
        <v>0</v>
      </c>
      <c r="N9" s="33">
        <f>IF(ISBLANK(MAIN!F9),0,J9+L9+M9)</f>
        <v>0</v>
      </c>
      <c r="O9" s="31"/>
    </row>
    <row r="10" spans="1:15" ht="10.5" customHeight="1" x14ac:dyDescent="0.35">
      <c r="A10" s="94">
        <v>8</v>
      </c>
      <c r="B10" s="91" t="s">
        <v>44</v>
      </c>
      <c r="C10" s="92">
        <v>44364.625</v>
      </c>
      <c r="D10" s="93">
        <v>44361.625</v>
      </c>
      <c r="E10" s="91" t="s">
        <v>101</v>
      </c>
      <c r="F10" s="91">
        <v>0</v>
      </c>
      <c r="G10" s="91">
        <v>2</v>
      </c>
      <c r="H10" s="91" t="s">
        <v>41</v>
      </c>
      <c r="I10" s="34">
        <f t="shared" si="1"/>
        <v>3</v>
      </c>
      <c r="J10" s="34">
        <f>IF(I10=MAIN!I10,3,0)</f>
        <v>0</v>
      </c>
      <c r="K10" s="35">
        <f t="shared" si="0"/>
        <v>-2</v>
      </c>
      <c r="L10" s="36">
        <f>IF(K10=MAIN!J10,1,0)</f>
        <v>0</v>
      </c>
      <c r="M10" s="36">
        <f>IF(AND(OJDP!F10=MAIN!F10,OJDP!G10=MAIN!G10),1,0)</f>
        <v>0</v>
      </c>
      <c r="N10" s="33">
        <f>IF(ISBLANK(MAIN!F10),0,J10+L10+M10)</f>
        <v>0</v>
      </c>
      <c r="O10" s="31"/>
    </row>
    <row r="11" spans="1:15" ht="10.5" customHeight="1" x14ac:dyDescent="0.35">
      <c r="A11" s="94">
        <v>9</v>
      </c>
      <c r="B11" s="91" t="s">
        <v>44</v>
      </c>
      <c r="C11" s="92">
        <v>44364.75</v>
      </c>
      <c r="D11" s="93">
        <v>44361.75</v>
      </c>
      <c r="E11" s="91" t="s">
        <v>34</v>
      </c>
      <c r="F11" s="91">
        <v>3</v>
      </c>
      <c r="G11" s="91">
        <v>0</v>
      </c>
      <c r="H11" s="91" t="s">
        <v>46</v>
      </c>
      <c r="I11" s="34">
        <f t="shared" si="1"/>
        <v>1</v>
      </c>
      <c r="J11" s="34">
        <f>IF(I11=MAIN!I11,3,0)</f>
        <v>0</v>
      </c>
      <c r="K11" s="35">
        <f t="shared" si="0"/>
        <v>3</v>
      </c>
      <c r="L11" s="36">
        <f>IF(K11=MAIN!J11,1,0)</f>
        <v>0</v>
      </c>
      <c r="M11" s="36">
        <f>IF(AND(OJDP!F11=MAIN!F11,OJDP!G11=MAIN!G11),1,0)</f>
        <v>0</v>
      </c>
      <c r="N11" s="33">
        <f>IF(ISBLANK(MAIN!F11),0,J11+L11+M11)</f>
        <v>0</v>
      </c>
      <c r="O11" s="31"/>
    </row>
    <row r="12" spans="1:15" ht="10.5" customHeight="1" x14ac:dyDescent="0.35">
      <c r="A12" s="94">
        <v>10</v>
      </c>
      <c r="B12" s="91" t="s">
        <v>36</v>
      </c>
      <c r="C12" s="92">
        <v>44364.875</v>
      </c>
      <c r="D12" s="93">
        <v>44361.875</v>
      </c>
      <c r="E12" s="95" t="s">
        <v>39</v>
      </c>
      <c r="F12" s="95">
        <v>0</v>
      </c>
      <c r="G12" s="95">
        <v>0</v>
      </c>
      <c r="H12" s="95" t="s">
        <v>20</v>
      </c>
      <c r="I12" s="34">
        <f t="shared" si="1"/>
        <v>2</v>
      </c>
      <c r="J12" s="34">
        <f>IF(I12=MAIN!I12,3,0)</f>
        <v>0</v>
      </c>
      <c r="K12" s="35">
        <f t="shared" si="0"/>
        <v>0</v>
      </c>
      <c r="L12" s="36">
        <f>IF(K12=MAIN!J12,1,0)</f>
        <v>0</v>
      </c>
      <c r="M12" s="36">
        <f>IF(AND(OJDP!F12=MAIN!F12,OJDP!G12=MAIN!G12),1,0)</f>
        <v>0</v>
      </c>
      <c r="N12" s="33">
        <f>IF(ISBLANK(MAIN!F12),0,J12+L12+M12)*2</f>
        <v>0</v>
      </c>
      <c r="O12" s="31"/>
    </row>
    <row r="13" spans="1:15" ht="10.5" customHeight="1" x14ac:dyDescent="0.35">
      <c r="A13" s="94">
        <v>11</v>
      </c>
      <c r="B13" s="91" t="s">
        <v>47</v>
      </c>
      <c r="C13" s="92">
        <v>44365.75</v>
      </c>
      <c r="D13" s="93">
        <v>44362.75</v>
      </c>
      <c r="E13" s="90" t="s">
        <v>28</v>
      </c>
      <c r="F13" s="91">
        <v>1</v>
      </c>
      <c r="G13" s="91">
        <v>0</v>
      </c>
      <c r="H13" s="91" t="s">
        <v>103</v>
      </c>
      <c r="I13" s="34">
        <f t="shared" si="1"/>
        <v>1</v>
      </c>
      <c r="J13" s="34">
        <f>IF(I13=MAIN!I13,3,0)</f>
        <v>3</v>
      </c>
      <c r="K13" s="35">
        <f t="shared" si="0"/>
        <v>1</v>
      </c>
      <c r="L13" s="36">
        <f>IF(K13=MAIN!J13,1,0)</f>
        <v>0</v>
      </c>
      <c r="M13" s="36">
        <f>IF(AND(OJDP!F13=MAIN!F13,OJDP!G13=MAIN!G13),1,0)</f>
        <v>0</v>
      </c>
      <c r="N13" s="33">
        <f>IF(ISBLANK(MAIN!F13),0,J13+L13+M13)</f>
        <v>3</v>
      </c>
      <c r="O13" s="31"/>
    </row>
    <row r="14" spans="1:15" ht="10.5" customHeight="1" x14ac:dyDescent="0.35">
      <c r="A14" s="94">
        <v>12</v>
      </c>
      <c r="B14" s="91" t="s">
        <v>47</v>
      </c>
      <c r="C14" s="92">
        <v>44365.875</v>
      </c>
      <c r="D14" s="93">
        <v>44362.875</v>
      </c>
      <c r="E14" s="91" t="s">
        <v>85</v>
      </c>
      <c r="F14" s="91">
        <v>3</v>
      </c>
      <c r="G14" s="91">
        <v>1</v>
      </c>
      <c r="H14" s="91" t="s">
        <v>102</v>
      </c>
      <c r="I14" s="34">
        <f t="shared" si="1"/>
        <v>1</v>
      </c>
      <c r="J14" s="34">
        <f>IF(I14=MAIN!I14,3,0)</f>
        <v>3</v>
      </c>
      <c r="K14" s="35">
        <f t="shared" si="0"/>
        <v>2</v>
      </c>
      <c r="L14" s="36">
        <f>IF(K14=MAIN!J14,1,0)</f>
        <v>0</v>
      </c>
      <c r="M14" s="36">
        <f>IF(AND(OJDP!F14=MAIN!F14,OJDP!G14=MAIN!G14),1,0)</f>
        <v>0</v>
      </c>
      <c r="N14" s="33">
        <f>IF(ISBLANK(MAIN!F14),0,J14+L14+M14)</f>
        <v>3</v>
      </c>
      <c r="O14" s="37">
        <f>SUM(N3:N14)</f>
        <v>6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31" t="s">
        <v>14</v>
      </c>
      <c r="J15" s="31" t="s">
        <v>15</v>
      </c>
      <c r="K15" s="31" t="s">
        <v>16</v>
      </c>
      <c r="L15" s="33" t="s">
        <v>17</v>
      </c>
      <c r="M15" s="33" t="s">
        <v>18</v>
      </c>
      <c r="N15" s="33" t="s">
        <v>6</v>
      </c>
      <c r="O15" s="31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18" t="s">
        <v>37</v>
      </c>
      <c r="F16" s="18"/>
      <c r="G16" s="18"/>
      <c r="H16" s="18" t="s">
        <v>98</v>
      </c>
      <c r="I16" s="34">
        <f t="shared" ref="I16:I27" si="2">IF(F16&gt;G16,1,IF(F16=G16,2,3))</f>
        <v>2</v>
      </c>
      <c r="J16" s="34">
        <f>IF(I16=MAIN!I16,3,0)</f>
        <v>3</v>
      </c>
      <c r="K16" s="35">
        <f t="shared" ref="K16:K27" si="3">F16-G16</f>
        <v>0</v>
      </c>
      <c r="L16" s="36">
        <f>IF(K16=MAIN!J16,1,0)</f>
        <v>1</v>
      </c>
      <c r="M16" s="36">
        <f>IF(AND(OJDP!F16=BW!F16,OJDP!G16=BW!G16),1,0)</f>
        <v>0</v>
      </c>
      <c r="N16" s="33">
        <f>IF(ISBLANK(MAIN!F16),0,J16+L16+M16)</f>
        <v>4</v>
      </c>
      <c r="O16" s="31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18" t="s">
        <v>22</v>
      </c>
      <c r="F17" s="18"/>
      <c r="G17" s="18"/>
      <c r="H17" s="18" t="s">
        <v>48</v>
      </c>
      <c r="I17" s="34">
        <f t="shared" si="2"/>
        <v>2</v>
      </c>
      <c r="J17" s="34">
        <f>IF(I17=MAIN!I17,3,0)</f>
        <v>0</v>
      </c>
      <c r="K17" s="35">
        <f t="shared" si="3"/>
        <v>0</v>
      </c>
      <c r="L17" s="36">
        <f>IF(K17=MAIN!J17,1,0)</f>
        <v>0</v>
      </c>
      <c r="M17" s="36">
        <f>IF(AND(OJDP!F17=BW!F17,OJDP!G17=BW!G17),1,0)</f>
        <v>0</v>
      </c>
      <c r="N17" s="33">
        <f>IF(ISBLANK(MAIN!F17),0,J17+L17+M17)</f>
        <v>0</v>
      </c>
      <c r="O17" s="31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18" t="s">
        <v>97</v>
      </c>
      <c r="F18" s="18"/>
      <c r="G18" s="18"/>
      <c r="H18" s="18" t="s">
        <v>30</v>
      </c>
      <c r="I18" s="34">
        <f t="shared" si="2"/>
        <v>2</v>
      </c>
      <c r="J18" s="34">
        <f>IF(I18=MAIN!I18,3,0)</f>
        <v>3</v>
      </c>
      <c r="K18" s="35">
        <f t="shared" si="3"/>
        <v>0</v>
      </c>
      <c r="L18" s="36">
        <f>IF(K18=MAIN!J18,1,0)</f>
        <v>1</v>
      </c>
      <c r="M18" s="36">
        <f>IF(AND(OJDP!F18=BW!F18,OJDP!G18=BW!G18),1,0)</f>
        <v>0</v>
      </c>
      <c r="N18" s="33">
        <f>IF(ISBLANK(MAIN!F18),0,J18+L18+M18)</f>
        <v>4</v>
      </c>
      <c r="O18" s="31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18" t="s">
        <v>99</v>
      </c>
      <c r="F19" s="18"/>
      <c r="G19" s="18"/>
      <c r="H19" s="18" t="s">
        <v>100</v>
      </c>
      <c r="I19" s="34">
        <f t="shared" si="2"/>
        <v>2</v>
      </c>
      <c r="J19" s="34">
        <f>IF(I19=MAIN!I19,3,0)</f>
        <v>3</v>
      </c>
      <c r="K19" s="35">
        <f t="shared" si="3"/>
        <v>0</v>
      </c>
      <c r="L19" s="36">
        <f>IF(K19=MAIN!J19,1,0)</f>
        <v>1</v>
      </c>
      <c r="M19" s="36">
        <f>IF(AND(OJDP!F19=BW!F19,OJDP!G19=BW!G19),1,0)</f>
        <v>0</v>
      </c>
      <c r="N19" s="33">
        <f>IF(ISBLANK(MAIN!F19),0,J19+L19+M19)</f>
        <v>4</v>
      </c>
      <c r="O19" s="31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18" t="s">
        <v>32</v>
      </c>
      <c r="F20" s="18"/>
      <c r="G20" s="18"/>
      <c r="H20" s="18" t="s">
        <v>23</v>
      </c>
      <c r="I20" s="34">
        <f t="shared" si="2"/>
        <v>2</v>
      </c>
      <c r="J20" s="34">
        <f>IF(I20=MAIN!I20,3,0)</f>
        <v>3</v>
      </c>
      <c r="K20" s="35">
        <f t="shared" si="3"/>
        <v>0</v>
      </c>
      <c r="L20" s="36">
        <f>IF(K20=MAIN!J20,1,0)</f>
        <v>1</v>
      </c>
      <c r="M20" s="36">
        <f>IF(AND(OJDP!F20=BW!F20,OJDP!G20=BW!G20),1,0)</f>
        <v>0</v>
      </c>
      <c r="N20" s="33">
        <f>IF(ISBLANK(MAIN!F20),0,J20+L20+M20)</f>
        <v>4</v>
      </c>
      <c r="O20" s="31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18" t="s">
        <v>24</v>
      </c>
      <c r="F21" s="18"/>
      <c r="G21" s="18"/>
      <c r="H21" s="18" t="s">
        <v>25</v>
      </c>
      <c r="I21" s="34">
        <f t="shared" si="2"/>
        <v>2</v>
      </c>
      <c r="J21" s="34">
        <f>IF(I21=MAIN!I21,3,0)</f>
        <v>0</v>
      </c>
      <c r="K21" s="35">
        <f t="shared" si="3"/>
        <v>0</v>
      </c>
      <c r="L21" s="36">
        <f>IF(K21=MAIN!J21,1,0)</f>
        <v>0</v>
      </c>
      <c r="M21" s="36">
        <f>IF(AND(OJDP!F21=BW!F21,OJDP!G21=BW!G21),1,0)</f>
        <v>0</v>
      </c>
      <c r="N21" s="33">
        <f>IF(ISBLANK(MAIN!F21),0,J21+L21+M21)</f>
        <v>0</v>
      </c>
      <c r="O21" s="31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16" t="s">
        <v>46</v>
      </c>
      <c r="F22" s="16"/>
      <c r="G22" s="16"/>
      <c r="H22" s="16" t="s">
        <v>41</v>
      </c>
      <c r="I22" s="34">
        <f t="shared" si="2"/>
        <v>2</v>
      </c>
      <c r="J22" s="34">
        <f>IF(I22=MAIN!I22,3,0)</f>
        <v>0</v>
      </c>
      <c r="K22" s="35">
        <f t="shared" si="3"/>
        <v>0</v>
      </c>
      <c r="L22" s="36">
        <f>IF(K22=MAIN!J22,1,0)</f>
        <v>0</v>
      </c>
      <c r="M22" s="36">
        <f>IF(AND(OJDP!F22=BW!F22,OJDP!G22=BW!G22),1,0)</f>
        <v>0</v>
      </c>
      <c r="N22" s="33">
        <f>IF(ISBLANK(MAIN!F22),0,J22+L22+M22)</f>
        <v>0</v>
      </c>
      <c r="O22" s="31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18" t="s">
        <v>45</v>
      </c>
      <c r="F23" s="18"/>
      <c r="G23" s="18"/>
      <c r="H23" s="18" t="s">
        <v>39</v>
      </c>
      <c r="I23" s="34">
        <f t="shared" si="2"/>
        <v>2</v>
      </c>
      <c r="J23" s="34">
        <f>IF(I23=MAIN!I23,3,0)</f>
        <v>0</v>
      </c>
      <c r="K23" s="35">
        <f t="shared" si="3"/>
        <v>0</v>
      </c>
      <c r="L23" s="36">
        <f>IF(K23=MAIN!J23,1,0)</f>
        <v>0</v>
      </c>
      <c r="M23" s="36">
        <f>IF(AND(OJDP!F23=BW!F23,OJDP!G23=BW!G23),1,0)</f>
        <v>0</v>
      </c>
      <c r="N23" s="33">
        <f>IF(ISBLANK(MAIN!F23),0,J23+L23+M23)</f>
        <v>0</v>
      </c>
      <c r="O23" s="31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24" t="s">
        <v>20</v>
      </c>
      <c r="F24" s="24"/>
      <c r="G24" s="24"/>
      <c r="H24" s="24" t="s">
        <v>26</v>
      </c>
      <c r="I24" s="34">
        <f t="shared" si="2"/>
        <v>2</v>
      </c>
      <c r="J24" s="34">
        <f>IF(I24=MAIN!I24,3,0)</f>
        <v>3</v>
      </c>
      <c r="K24" s="35">
        <f t="shared" si="3"/>
        <v>0</v>
      </c>
      <c r="L24" s="36">
        <f>IF(K24=MAIN!J24,1,0)</f>
        <v>1</v>
      </c>
      <c r="M24" s="36">
        <f>IF(AND(OJDP!F24=BW!F24,OJDP!G24=BW!G24),1,0)</f>
        <v>0</v>
      </c>
      <c r="N24" s="33">
        <f>IF(ISBLANK(MAIN!F24),0,J24+L24+M24)</f>
        <v>4</v>
      </c>
      <c r="O24" s="31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18" t="s">
        <v>103</v>
      </c>
      <c r="F25" s="18"/>
      <c r="G25" s="18"/>
      <c r="H25" s="18" t="s">
        <v>102</v>
      </c>
      <c r="I25" s="34">
        <f t="shared" si="2"/>
        <v>2</v>
      </c>
      <c r="J25" s="34">
        <f>IF(I25=MAIN!I25,3,0)</f>
        <v>3</v>
      </c>
      <c r="K25" s="35">
        <f t="shared" si="3"/>
        <v>0</v>
      </c>
      <c r="L25" s="36">
        <f>IF(K25=MAIN!J25,1,0)</f>
        <v>1</v>
      </c>
      <c r="M25" s="36">
        <f>IF(AND(OJDP!F25=BW!F25,OJDP!G25=BW!G25),1,0)</f>
        <v>0</v>
      </c>
      <c r="N25" s="33">
        <f>IF(ISBLANK(MAIN!F25),0,J25+L25+M25)</f>
        <v>4</v>
      </c>
      <c r="O25" s="31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18" t="s">
        <v>28</v>
      </c>
      <c r="F26" s="18"/>
      <c r="G26" s="18"/>
      <c r="H26" s="18" t="s">
        <v>85</v>
      </c>
      <c r="I26" s="34">
        <f t="shared" si="2"/>
        <v>2</v>
      </c>
      <c r="J26" s="34">
        <f>IF(I26=MAIN!I26,3,0)</f>
        <v>0</v>
      </c>
      <c r="K26" s="35">
        <f t="shared" si="3"/>
        <v>0</v>
      </c>
      <c r="L26" s="36">
        <f>IF(K26=MAIN!J26,1,0)</f>
        <v>0</v>
      </c>
      <c r="M26" s="36">
        <f>IF(AND(OJDP!F26=BW!F26,OJDP!G26=BW!G26),1,0)</f>
        <v>0</v>
      </c>
      <c r="N26" s="33">
        <f>IF(ISBLANK(MAIN!F26),0,J26+L26+M26)</f>
        <v>0</v>
      </c>
      <c r="O26" s="31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18" t="s">
        <v>34</v>
      </c>
      <c r="F27" s="18"/>
      <c r="G27" s="18"/>
      <c r="H27" s="18" t="s">
        <v>101</v>
      </c>
      <c r="I27" s="34">
        <f t="shared" si="2"/>
        <v>2</v>
      </c>
      <c r="J27" s="34">
        <f>IF(I27=MAIN!I27,3,0)</f>
        <v>0</v>
      </c>
      <c r="K27" s="35">
        <f t="shared" si="3"/>
        <v>0</v>
      </c>
      <c r="L27" s="36">
        <f>IF(K27=MAIN!J27,1,0)</f>
        <v>0</v>
      </c>
      <c r="M27" s="36">
        <f>IF(AND(OJDP!F27=BW!F27,OJDP!G27=BW!G27),1,0)</f>
        <v>0</v>
      </c>
      <c r="N27" s="33">
        <f>IF(ISBLANK(MAIN!F27),0,J27+L27+M27)</f>
        <v>0</v>
      </c>
      <c r="O27" s="37">
        <v>0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31" t="s">
        <v>14</v>
      </c>
      <c r="J28" s="31" t="s">
        <v>15</v>
      </c>
      <c r="K28" s="31" t="s">
        <v>16</v>
      </c>
      <c r="L28" s="33" t="s">
        <v>17</v>
      </c>
      <c r="M28" s="33" t="s">
        <v>18</v>
      </c>
      <c r="N28" s="33" t="s">
        <v>6</v>
      </c>
      <c r="O28" s="31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9" t="s">
        <v>30</v>
      </c>
      <c r="F29" s="9">
        <v>1</v>
      </c>
      <c r="G29" s="9">
        <v>0</v>
      </c>
      <c r="H29" s="9" t="s">
        <v>28</v>
      </c>
      <c r="I29" s="34">
        <f t="shared" ref="I29:I40" si="4">IF(F29&gt;G29,1,IF(F29=G29,2,3))</f>
        <v>1</v>
      </c>
      <c r="J29" s="34">
        <f>IF(I29=MAIN!I29,3,0)</f>
        <v>0</v>
      </c>
      <c r="K29" s="35">
        <f t="shared" ref="K29:K40" si="5">F29-G29</f>
        <v>1</v>
      </c>
      <c r="L29" s="36">
        <f>IF(K29=MAIN!J29,1,0)</f>
        <v>0</v>
      </c>
      <c r="M29" s="36">
        <f>IF(AND(OJDP!F29=MAIN!F29,OJDP!G29=MAIN!G29),1,0)</f>
        <v>0</v>
      </c>
      <c r="N29" s="33">
        <f>IF(ISBLANK(MAIN!F29),0,J29+L29+M29)</f>
        <v>0</v>
      </c>
      <c r="O29" s="31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9" t="s">
        <v>25</v>
      </c>
      <c r="F30" s="9">
        <v>0</v>
      </c>
      <c r="G30" s="9">
        <v>0</v>
      </c>
      <c r="H30" s="9" t="s">
        <v>29</v>
      </c>
      <c r="I30" s="34">
        <f t="shared" si="4"/>
        <v>2</v>
      </c>
      <c r="J30" s="34">
        <f>IF(I30=MAIN!I30,3,0)</f>
        <v>0</v>
      </c>
      <c r="K30" s="35">
        <f t="shared" si="5"/>
        <v>0</v>
      </c>
      <c r="L30" s="36">
        <f>IF(K30=MAIN!J30,1,0)</f>
        <v>0</v>
      </c>
      <c r="M30" s="36">
        <f>IF(AND(OJDP!F30=MAIN!F30,OJDP!G30=MAIN!G30),1,0)</f>
        <v>0</v>
      </c>
      <c r="N30" s="33">
        <f>IF(ISBLANK(MAIN!F30),0,J30+L30+M30)</f>
        <v>0</v>
      </c>
      <c r="O30" s="31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9" t="s">
        <v>40</v>
      </c>
      <c r="F31" s="9">
        <v>0</v>
      </c>
      <c r="G31" s="9">
        <v>2</v>
      </c>
      <c r="H31" s="9" t="s">
        <v>26</v>
      </c>
      <c r="I31" s="34">
        <f t="shared" si="4"/>
        <v>3</v>
      </c>
      <c r="J31" s="34">
        <f>IF(I31=MAIN!I31,3,0)</f>
        <v>0</v>
      </c>
      <c r="K31" s="35">
        <f t="shared" si="5"/>
        <v>-2</v>
      </c>
      <c r="L31" s="36">
        <f>IF(K31=MAIN!J31,1,0)</f>
        <v>0</v>
      </c>
      <c r="M31" s="36">
        <f>IF(AND(OJDP!F31=MAIN!F31,OJDP!G31=MAIN!G31),1,0)</f>
        <v>0</v>
      </c>
      <c r="N31" s="33">
        <f>IF(ISBLANK(MAIN!F31),0,J31+L31+M31)</f>
        <v>0</v>
      </c>
      <c r="O31" s="31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9" t="s">
        <v>41</v>
      </c>
      <c r="F32" s="9">
        <v>2</v>
      </c>
      <c r="G32" s="9">
        <v>1</v>
      </c>
      <c r="H32" s="9" t="s">
        <v>39</v>
      </c>
      <c r="I32" s="34">
        <f t="shared" si="4"/>
        <v>1</v>
      </c>
      <c r="J32" s="34">
        <f>IF(I32=MAIN!I32,3,0)</f>
        <v>0</v>
      </c>
      <c r="K32" s="35">
        <f t="shared" si="5"/>
        <v>1</v>
      </c>
      <c r="L32" s="36">
        <f>IF(K32=MAIN!J32,1,0)</f>
        <v>0</v>
      </c>
      <c r="M32" s="36">
        <f>IF(AND(OJDP!F32=MAIN!F32,OJDP!G32=MAIN!G32),1,0)</f>
        <v>0</v>
      </c>
      <c r="N32" s="33">
        <f>IF(ISBLANK(MAIN!F32),0,J32+L32+M32)</f>
        <v>0</v>
      </c>
      <c r="O32" s="31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9" t="s">
        <v>35</v>
      </c>
      <c r="F33" s="9">
        <v>0</v>
      </c>
      <c r="G33" s="9">
        <v>1</v>
      </c>
      <c r="H33" s="9" t="s">
        <v>32</v>
      </c>
      <c r="I33" s="34">
        <f t="shared" si="4"/>
        <v>3</v>
      </c>
      <c r="J33" s="34">
        <f>IF(I33=MAIN!I33,3,0)</f>
        <v>3</v>
      </c>
      <c r="K33" s="35">
        <f t="shared" si="5"/>
        <v>-1</v>
      </c>
      <c r="L33" s="36">
        <f>IF(K33=MAIN!J33,1,0)</f>
        <v>1</v>
      </c>
      <c r="M33" s="36">
        <f>IF(AND(OJDP!F33=MAIN!F33,OJDP!G33=MAIN!G33),1,0)</f>
        <v>0</v>
      </c>
      <c r="N33" s="33">
        <f>IF(ISBLANK(MAIN!F33),0,J33+L33+M33)</f>
        <v>4</v>
      </c>
      <c r="O33" s="31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" t="s">
        <v>33</v>
      </c>
      <c r="F34" s="9">
        <v>1</v>
      </c>
      <c r="G34" s="9">
        <v>1</v>
      </c>
      <c r="H34" s="9" t="s">
        <v>34</v>
      </c>
      <c r="I34" s="34">
        <f t="shared" si="4"/>
        <v>2</v>
      </c>
      <c r="J34" s="34">
        <f>IF(I34=MAIN!I34,3,0)</f>
        <v>3</v>
      </c>
      <c r="K34" s="35">
        <f t="shared" si="5"/>
        <v>0</v>
      </c>
      <c r="L34" s="36">
        <f>IF(K34=MAIN!J34,1,0)</f>
        <v>1</v>
      </c>
      <c r="M34" s="36">
        <f>IF(AND(OJDP!F34=MAIN!F34,OJDP!G34=MAIN!G34),1,0)</f>
        <v>1</v>
      </c>
      <c r="N34" s="33">
        <f>IF(ISBLANK(MAIN!F34),0,J34+L34+M34)</f>
        <v>5</v>
      </c>
      <c r="O34" s="31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9" t="s">
        <v>37</v>
      </c>
      <c r="F35" s="9">
        <v>2</v>
      </c>
      <c r="G35" s="9">
        <v>1</v>
      </c>
      <c r="H35" s="9" t="s">
        <v>42</v>
      </c>
      <c r="I35" s="34">
        <f t="shared" si="4"/>
        <v>1</v>
      </c>
      <c r="J35" s="34">
        <f>IF(I35=MAIN!I35,3,0)</f>
        <v>0</v>
      </c>
      <c r="K35" s="35">
        <f t="shared" si="5"/>
        <v>1</v>
      </c>
      <c r="L35" s="36">
        <f>IF(K35=MAIN!J35,1,0)</f>
        <v>0</v>
      </c>
      <c r="M35" s="36">
        <f>IF(AND(OJDP!F35=MAIN!F35,OJDP!G35=MAIN!G35),1,0)</f>
        <v>0</v>
      </c>
      <c r="N35" s="33">
        <f>IF(ISBLANK(MAIN!F35),0,J35+L35+M35)</f>
        <v>0</v>
      </c>
      <c r="O35" s="31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9" t="s">
        <v>43</v>
      </c>
      <c r="F36" s="9">
        <v>0</v>
      </c>
      <c r="G36" s="9">
        <v>1</v>
      </c>
      <c r="H36" s="9" t="s">
        <v>23</v>
      </c>
      <c r="I36" s="34">
        <f t="shared" si="4"/>
        <v>3</v>
      </c>
      <c r="J36" s="34">
        <f>IF(I36=MAIN!I36,3,0)</f>
        <v>0</v>
      </c>
      <c r="K36" s="35">
        <f t="shared" si="5"/>
        <v>-1</v>
      </c>
      <c r="L36" s="36">
        <f>IF(K36=MAIN!J36,1,0)</f>
        <v>0</v>
      </c>
      <c r="M36" s="36">
        <f>IF(AND(OJDP!F36=MAIN!F36,OJDP!G36=MAIN!G36),1,0)</f>
        <v>0</v>
      </c>
      <c r="N36" s="33">
        <f>IF(ISBLANK(MAIN!F36),0,J36+L36+M36)</f>
        <v>0</v>
      </c>
      <c r="O36" s="31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9" t="s">
        <v>21</v>
      </c>
      <c r="F37" s="9">
        <v>1</v>
      </c>
      <c r="G37" s="9">
        <v>1</v>
      </c>
      <c r="H37" s="9" t="s">
        <v>45</v>
      </c>
      <c r="I37" s="34">
        <f t="shared" si="4"/>
        <v>2</v>
      </c>
      <c r="J37" s="34">
        <f>IF(I37=MAIN!I37,3,0)</f>
        <v>3</v>
      </c>
      <c r="K37" s="35">
        <f t="shared" si="5"/>
        <v>0</v>
      </c>
      <c r="L37" s="36">
        <f>IF(K37=MAIN!J37,1,0)</f>
        <v>1</v>
      </c>
      <c r="M37" s="36">
        <f>IF(AND(OJDP!F37=MAIN!F37,OJDP!G37=MAIN!G37),1,0)</f>
        <v>1</v>
      </c>
      <c r="N37" s="33">
        <f>IF(ISBLANK(MAIN!F37),0,J37+L37+M37)</f>
        <v>5</v>
      </c>
      <c r="O37" s="31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9" t="s">
        <v>46</v>
      </c>
      <c r="F38" s="9">
        <v>0</v>
      </c>
      <c r="G38" s="9">
        <v>2</v>
      </c>
      <c r="H38" s="9" t="s">
        <v>24</v>
      </c>
      <c r="I38" s="34">
        <f t="shared" si="4"/>
        <v>3</v>
      </c>
      <c r="J38" s="34">
        <f>IF(I38=MAIN!I38,3,0)</f>
        <v>0</v>
      </c>
      <c r="K38" s="35">
        <f t="shared" si="5"/>
        <v>-2</v>
      </c>
      <c r="L38" s="36">
        <f>IF(K38=MAIN!J38,1,0)</f>
        <v>0</v>
      </c>
      <c r="M38" s="36">
        <f>IF(AND(OJDP!F38=MAIN!F38,OJDP!G38=MAIN!G38),1,0)</f>
        <v>0</v>
      </c>
      <c r="N38" s="33">
        <f>IF(ISBLANK(MAIN!F38),0,J38+L38+M38)</f>
        <v>0</v>
      </c>
      <c r="O38" s="31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14" t="s">
        <v>85</v>
      </c>
      <c r="F39" s="14">
        <v>1</v>
      </c>
      <c r="G39" s="14">
        <v>2</v>
      </c>
      <c r="H39" s="14" t="s">
        <v>20</v>
      </c>
      <c r="I39" s="34">
        <f t="shared" si="4"/>
        <v>3</v>
      </c>
      <c r="J39" s="34">
        <f>IF(I39=MAIN!I39,3,0)</f>
        <v>3</v>
      </c>
      <c r="K39" s="35">
        <f t="shared" si="5"/>
        <v>-1</v>
      </c>
      <c r="L39" s="36">
        <f>IF(K39=MAIN!J39,1,0)</f>
        <v>1</v>
      </c>
      <c r="M39" s="36">
        <f>IF(AND(OJDP!F39=MAIN!F39,OJDP!G39=MAIN!G39),1,0)</f>
        <v>1</v>
      </c>
      <c r="N39" s="33">
        <f>IF(ISBLANK(MAIN!F39),0,J39+L39+M39)*2</f>
        <v>10</v>
      </c>
      <c r="O39" s="31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9" t="s">
        <v>22</v>
      </c>
      <c r="F40" s="9">
        <v>3</v>
      </c>
      <c r="G40" s="9">
        <v>0</v>
      </c>
      <c r="H40" s="9" t="s">
        <v>48</v>
      </c>
      <c r="I40" s="34">
        <f t="shared" si="4"/>
        <v>1</v>
      </c>
      <c r="J40" s="34">
        <f>IF(I40=MAIN!I40,3,0)</f>
        <v>3</v>
      </c>
      <c r="K40" s="35">
        <f t="shared" si="5"/>
        <v>3</v>
      </c>
      <c r="L40" s="36">
        <f>IF(K40=MAIN!J40,1,0)</f>
        <v>0</v>
      </c>
      <c r="M40" s="36">
        <f>IF(AND(OJDP!F40=MAIN!F40,OJDP!G40=MAIN!G40),1,0)</f>
        <v>0</v>
      </c>
      <c r="N40" s="33">
        <f>IF(ISBLANK(MAIN!F40),0,J40+L40+M40)</f>
        <v>3</v>
      </c>
      <c r="O40" s="37">
        <f>SUM(N29:N40)</f>
        <v>27</v>
      </c>
    </row>
    <row r="41" spans="1:15" ht="10.5" customHeight="1" x14ac:dyDescent="0.35">
      <c r="A41" s="116" t="s">
        <v>3</v>
      </c>
      <c r="B41" s="116"/>
      <c r="C41" s="116"/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31"/>
    </row>
    <row r="42" spans="1:15" ht="10.5" customHeight="1" x14ac:dyDescent="0.35">
      <c r="A42" s="115" t="s">
        <v>87</v>
      </c>
      <c r="B42" s="115"/>
      <c r="C42" s="115"/>
      <c r="D42" s="115"/>
      <c r="E42" s="115"/>
      <c r="F42" s="115"/>
      <c r="G42" s="115"/>
      <c r="H42" s="115"/>
      <c r="I42" s="31" t="s">
        <v>14</v>
      </c>
      <c r="J42" s="31" t="s">
        <v>15</v>
      </c>
      <c r="K42" s="31" t="s">
        <v>16</v>
      </c>
      <c r="L42" s="33" t="s">
        <v>17</v>
      </c>
      <c r="M42" s="33" t="s">
        <v>18</v>
      </c>
      <c r="N42" s="33" t="s">
        <v>6</v>
      </c>
      <c r="O42" s="31"/>
    </row>
    <row r="43" spans="1:15" ht="10.5" customHeight="1" x14ac:dyDescent="0.35">
      <c r="A43" s="9">
        <v>37</v>
      </c>
      <c r="B43" s="12" t="s">
        <v>86</v>
      </c>
      <c r="C43" s="10">
        <v>44373.75</v>
      </c>
      <c r="D43" s="11">
        <v>44373.75</v>
      </c>
      <c r="E43" s="9" t="s">
        <v>29</v>
      </c>
      <c r="F43" s="9">
        <v>1</v>
      </c>
      <c r="G43" s="9">
        <v>2</v>
      </c>
      <c r="H43" s="9" t="s">
        <v>32</v>
      </c>
      <c r="I43" s="34">
        <f t="shared" ref="I43:I50" si="6">IF(F43&gt;G43,1,IF(F43=G43,2,3))</f>
        <v>3</v>
      </c>
      <c r="J43" s="34">
        <f>IF(I43=MAIN!I43,3,0)</f>
        <v>0</v>
      </c>
      <c r="K43" s="35">
        <f t="shared" ref="K43:K50" si="7">F43-G43</f>
        <v>-1</v>
      </c>
      <c r="L43" s="36">
        <f>IF(K43=MAIN!J43,1,0)</f>
        <v>0</v>
      </c>
      <c r="M43" s="36">
        <f>IF(AND(OJDP!F43=MAIN!F43,OJDP!G43=MAIN!G43),1,0)</f>
        <v>0</v>
      </c>
      <c r="N43" s="33">
        <f>IF(ISBLANK(MAIN!F43),0,J43+L43+M43)</f>
        <v>0</v>
      </c>
      <c r="O43" s="31"/>
    </row>
    <row r="44" spans="1:15" ht="10.5" customHeight="1" x14ac:dyDescent="0.35">
      <c r="A44" s="9">
        <v>38</v>
      </c>
      <c r="B44" s="12"/>
      <c r="C44" s="10">
        <v>44373.875</v>
      </c>
      <c r="D44" s="11">
        <v>44373.875</v>
      </c>
      <c r="E44" s="9" t="s">
        <v>25</v>
      </c>
      <c r="F44" s="9">
        <v>2</v>
      </c>
      <c r="G44" s="9">
        <v>0</v>
      </c>
      <c r="H44" s="9" t="s">
        <v>39</v>
      </c>
      <c r="I44" s="34">
        <f t="shared" si="6"/>
        <v>1</v>
      </c>
      <c r="J44" s="34">
        <f>IF(I44=MAIN!I44,3,0)</f>
        <v>0</v>
      </c>
      <c r="K44" s="35">
        <f t="shared" si="7"/>
        <v>2</v>
      </c>
      <c r="L44" s="36">
        <f>IF(K44=MAIN!J44,1,0)</f>
        <v>0</v>
      </c>
      <c r="M44" s="36">
        <f>IF(AND(OJDP!F44=MAIN!F44,OJDP!G44=MAIN!G44),1,0)</f>
        <v>0</v>
      </c>
      <c r="N44" s="33">
        <f>IF(ISBLANK(MAIN!F44),0,J44+L44+M44)</f>
        <v>0</v>
      </c>
      <c r="O44" s="31"/>
    </row>
    <row r="45" spans="1:15" ht="10.5" customHeight="1" x14ac:dyDescent="0.35">
      <c r="A45" s="9">
        <v>39</v>
      </c>
      <c r="B45" s="12"/>
      <c r="C45" s="10">
        <v>44374.75</v>
      </c>
      <c r="D45" s="11">
        <v>44374.75</v>
      </c>
      <c r="E45" s="9" t="s">
        <v>26</v>
      </c>
      <c r="F45" s="9">
        <v>3</v>
      </c>
      <c r="G45" s="9">
        <v>1</v>
      </c>
      <c r="H45" s="9" t="s">
        <v>43</v>
      </c>
      <c r="I45" s="34">
        <f t="shared" si="6"/>
        <v>1</v>
      </c>
      <c r="J45" s="34">
        <f>IF(I45=MAIN!I45,3,0)</f>
        <v>0</v>
      </c>
      <c r="K45" s="35">
        <f t="shared" si="7"/>
        <v>2</v>
      </c>
      <c r="L45" s="36">
        <f>IF(K45=MAIN!J45,1,0)</f>
        <v>0</v>
      </c>
      <c r="M45" s="36">
        <f>IF(AND(OJDP!F45=MAIN!F45,OJDP!G45=MAIN!G45),1,0)</f>
        <v>0</v>
      </c>
      <c r="N45" s="33">
        <f>IF(ISBLANK(MAIN!F45),0,J45+L45+M45)</f>
        <v>0</v>
      </c>
      <c r="O45" s="31"/>
    </row>
    <row r="46" spans="1:15" ht="10.5" customHeight="1" x14ac:dyDescent="0.35">
      <c r="A46" s="9">
        <v>40</v>
      </c>
      <c r="B46" s="12"/>
      <c r="C46" s="10">
        <v>44374.875</v>
      </c>
      <c r="D46" s="11">
        <v>44374.875</v>
      </c>
      <c r="E46" s="9" t="s">
        <v>34</v>
      </c>
      <c r="F46" s="9">
        <v>2</v>
      </c>
      <c r="G46" s="9">
        <v>1</v>
      </c>
      <c r="H46" s="9" t="s">
        <v>85</v>
      </c>
      <c r="I46" s="34">
        <f t="shared" si="6"/>
        <v>1</v>
      </c>
      <c r="J46" s="34">
        <f>IF(I46=MAIN!I46,3,0)</f>
        <v>0</v>
      </c>
      <c r="K46" s="35">
        <f t="shared" si="7"/>
        <v>1</v>
      </c>
      <c r="L46" s="36">
        <f>IF(K46=MAIN!J46,1,0)</f>
        <v>0</v>
      </c>
      <c r="M46" s="36">
        <f>IF(AND(OJDP!F46=MAIN!F46,OJDP!G46=MAIN!G46),1,0)</f>
        <v>0</v>
      </c>
      <c r="N46" s="33">
        <f>IF(ISBLANK(MAIN!F46),0,J46+L46+M46)</f>
        <v>0</v>
      </c>
      <c r="O46" s="31"/>
    </row>
    <row r="47" spans="1:15" ht="10.5" customHeight="1" x14ac:dyDescent="0.35">
      <c r="A47" s="9">
        <v>41</v>
      </c>
      <c r="B47" s="12"/>
      <c r="C47" s="10">
        <v>44375.75</v>
      </c>
      <c r="D47" s="11">
        <v>44375.75</v>
      </c>
      <c r="E47" s="9" t="s">
        <v>37</v>
      </c>
      <c r="F47" s="9">
        <v>0</v>
      </c>
      <c r="G47" s="9">
        <v>1</v>
      </c>
      <c r="H47" s="9" t="s">
        <v>24</v>
      </c>
      <c r="I47" s="34">
        <f t="shared" si="6"/>
        <v>3</v>
      </c>
      <c r="J47" s="34">
        <f>IF(I47=MAIN!I47,3,0)</f>
        <v>0</v>
      </c>
      <c r="K47" s="35">
        <f t="shared" si="7"/>
        <v>-1</v>
      </c>
      <c r="L47" s="36">
        <f>IF(K47=MAIN!J47,1,0)</f>
        <v>0</v>
      </c>
      <c r="M47" s="36">
        <f>IF(AND(OJDP!F47=MAIN!F47,OJDP!G47=MAIN!G47),1,0)</f>
        <v>0</v>
      </c>
      <c r="N47" s="33">
        <f>IF(ISBLANK(MAIN!F47),0,J47+L47+M47)</f>
        <v>0</v>
      </c>
      <c r="O47" s="31"/>
    </row>
    <row r="48" spans="1:15" ht="10.5" customHeight="1" x14ac:dyDescent="0.35">
      <c r="A48" s="9">
        <v>42</v>
      </c>
      <c r="B48" s="12"/>
      <c r="C48" s="10">
        <v>44375.875</v>
      </c>
      <c r="D48" s="11">
        <v>44375.875</v>
      </c>
      <c r="E48" s="9" t="s">
        <v>20</v>
      </c>
      <c r="F48" s="9">
        <v>3</v>
      </c>
      <c r="G48" s="9">
        <v>0</v>
      </c>
      <c r="H48" s="9" t="s">
        <v>30</v>
      </c>
      <c r="I48" s="34">
        <f t="shared" si="6"/>
        <v>1</v>
      </c>
      <c r="J48" s="34">
        <f>IF(I48=MAIN!I48,3,0)</f>
        <v>0</v>
      </c>
      <c r="K48" s="35">
        <f t="shared" si="7"/>
        <v>3</v>
      </c>
      <c r="L48" s="36">
        <f>IF(K48=MAIN!J48,1,0)</f>
        <v>0</v>
      </c>
      <c r="M48" s="36">
        <f>IF(AND(OJDP!F48=MAIN!F48,OJDP!G48=MAIN!G48),1,0)</f>
        <v>0</v>
      </c>
      <c r="N48" s="33">
        <f>IF(ISBLANK(MAIN!F48),0,J48+L48+M48)</f>
        <v>0</v>
      </c>
      <c r="O48" s="31"/>
    </row>
    <row r="49" spans="1:15" ht="10.5" customHeight="1" x14ac:dyDescent="0.35">
      <c r="A49" s="9">
        <v>43</v>
      </c>
      <c r="B49" s="12"/>
      <c r="C49" s="10">
        <v>44376.75</v>
      </c>
      <c r="D49" s="11">
        <v>44376.75</v>
      </c>
      <c r="E49" s="9" t="s">
        <v>23</v>
      </c>
      <c r="F49" s="9">
        <v>1</v>
      </c>
      <c r="G49" s="9">
        <v>2</v>
      </c>
      <c r="H49" s="9" t="s">
        <v>22</v>
      </c>
      <c r="I49" s="34">
        <f t="shared" si="6"/>
        <v>3</v>
      </c>
      <c r="J49" s="34">
        <f>IF(I49=MAIN!I49,3,0)</f>
        <v>0</v>
      </c>
      <c r="K49" s="35">
        <f t="shared" si="7"/>
        <v>-1</v>
      </c>
      <c r="L49" s="36">
        <f>IF(K49=MAIN!J49,1,0)</f>
        <v>0</v>
      </c>
      <c r="M49" s="36">
        <f>IF(AND(OJDP!F49=MAIN!F49,OJDP!G49=MAIN!G49),1,0)</f>
        <v>0</v>
      </c>
      <c r="N49" s="33">
        <f>IF(ISBLANK(MAIN!F49),0,J49+L49+M49)</f>
        <v>0</v>
      </c>
      <c r="O49" s="31"/>
    </row>
    <row r="50" spans="1:15" ht="10.5" customHeight="1" x14ac:dyDescent="0.35">
      <c r="A50" s="9">
        <v>44</v>
      </c>
      <c r="B50" s="12"/>
      <c r="C50" s="10">
        <v>44376.875</v>
      </c>
      <c r="D50" s="11">
        <v>44376.875</v>
      </c>
      <c r="E50" s="9" t="s">
        <v>21</v>
      </c>
      <c r="F50" s="9">
        <v>1</v>
      </c>
      <c r="G50" s="9">
        <v>0</v>
      </c>
      <c r="H50" s="9" t="s">
        <v>41</v>
      </c>
      <c r="I50" s="34">
        <f t="shared" si="6"/>
        <v>1</v>
      </c>
      <c r="J50" s="34">
        <f>IF(I50=MAIN!I50,3,0)</f>
        <v>0</v>
      </c>
      <c r="K50" s="35">
        <f t="shared" si="7"/>
        <v>1</v>
      </c>
      <c r="L50" s="36">
        <f>IF(K50=MAIN!J50,1,0)</f>
        <v>0</v>
      </c>
      <c r="M50" s="36">
        <f>IF(AND(OJDP!F50=MAIN!F50,OJDP!G50=MAIN!G50),1,0)</f>
        <v>0</v>
      </c>
      <c r="N50" s="33">
        <f>IF(ISBLANK(MAIN!F50),0,J50+L50+M50)</f>
        <v>0</v>
      </c>
      <c r="O50" s="37">
        <f>SUM(N43:N50)*2</f>
        <v>0</v>
      </c>
    </row>
    <row r="51" spans="1:15" ht="10.5" customHeight="1" x14ac:dyDescent="0.35">
      <c r="A51" s="116" t="s">
        <v>4</v>
      </c>
      <c r="B51" s="116"/>
      <c r="C51" s="116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31"/>
    </row>
    <row r="52" spans="1:15" ht="10.5" customHeight="1" x14ac:dyDescent="0.35">
      <c r="A52" s="115" t="s">
        <v>82</v>
      </c>
      <c r="B52" s="115"/>
      <c r="C52" s="115"/>
      <c r="D52" s="115"/>
      <c r="E52" s="115"/>
      <c r="F52" s="115"/>
      <c r="G52" s="115"/>
      <c r="H52" s="115"/>
      <c r="I52" s="31" t="s">
        <v>14</v>
      </c>
      <c r="J52" s="31" t="s">
        <v>15</v>
      </c>
      <c r="K52" s="31" t="s">
        <v>16</v>
      </c>
      <c r="L52" s="33" t="s">
        <v>17</v>
      </c>
      <c r="M52" s="33" t="s">
        <v>18</v>
      </c>
      <c r="N52" s="33" t="s">
        <v>6</v>
      </c>
      <c r="O52" s="31"/>
    </row>
    <row r="53" spans="1:15" ht="10.5" customHeight="1" x14ac:dyDescent="0.35">
      <c r="A53" s="9">
        <v>45</v>
      </c>
      <c r="B53" s="12" t="s">
        <v>65</v>
      </c>
      <c r="C53" s="10">
        <v>44379.75</v>
      </c>
      <c r="D53" s="11">
        <v>44379.75</v>
      </c>
      <c r="E53" s="9" t="s">
        <v>30</v>
      </c>
      <c r="F53" s="9">
        <v>0</v>
      </c>
      <c r="G53" s="9">
        <v>2</v>
      </c>
      <c r="H53" s="9" t="s">
        <v>24</v>
      </c>
      <c r="I53" s="34">
        <f t="shared" ref="I53:I56" si="8">IF(F53&gt;G53,1,IF(F53=G53,2,3))</f>
        <v>3</v>
      </c>
      <c r="J53" s="34">
        <f>IF(I53=MAIN!I53,3,0)</f>
        <v>0</v>
      </c>
      <c r="K53" s="35">
        <f t="shared" ref="K53:K56" si="9">F53-G53</f>
        <v>-2</v>
      </c>
      <c r="L53" s="36">
        <f>IF(K53=MAIN!J53,1,0)</f>
        <v>0</v>
      </c>
      <c r="M53" s="36" t="e">
        <f>IF(AND(OJDP!F53=MAIN!#REF!,OJDP!G53=MAIN!#REF!),1,0)</f>
        <v>#REF!</v>
      </c>
      <c r="N53" s="33" t="e">
        <f>IF(ISBLANK(MAIN!#REF!),0,J53+L53+M53)</f>
        <v>#REF!</v>
      </c>
      <c r="O53" s="31"/>
    </row>
    <row r="54" spans="1:15" ht="10.5" customHeight="1" x14ac:dyDescent="0.35">
      <c r="A54" s="9">
        <v>46</v>
      </c>
      <c r="B54" s="12"/>
      <c r="C54" s="10">
        <v>44379.875</v>
      </c>
      <c r="D54" s="11">
        <v>44379.875</v>
      </c>
      <c r="E54" s="9" t="s">
        <v>34</v>
      </c>
      <c r="F54" s="9">
        <v>2</v>
      </c>
      <c r="G54" s="9">
        <v>1</v>
      </c>
      <c r="H54" s="9" t="s">
        <v>25</v>
      </c>
      <c r="I54" s="34">
        <f t="shared" si="8"/>
        <v>1</v>
      </c>
      <c r="J54" s="34">
        <f>IF(I54=MAIN!I54,3,0)</f>
        <v>0</v>
      </c>
      <c r="K54" s="35">
        <f t="shared" si="9"/>
        <v>1</v>
      </c>
      <c r="L54" s="36">
        <f>IF(K54=MAIN!J54,1,0)</f>
        <v>0</v>
      </c>
      <c r="M54" s="36">
        <f>IF(AND(OJDP!F54=MAIN!F54,OJDP!G54=MAIN!G54),1,0)</f>
        <v>0</v>
      </c>
      <c r="N54" s="33">
        <f>IF(ISBLANK(MAIN!F54),0,J54+L54+M54)</f>
        <v>0</v>
      </c>
      <c r="O54" s="31"/>
    </row>
    <row r="55" spans="1:15" ht="10.5" customHeight="1" x14ac:dyDescent="0.35">
      <c r="A55" s="9">
        <v>47</v>
      </c>
      <c r="B55" s="12"/>
      <c r="C55" s="10">
        <v>44380.75</v>
      </c>
      <c r="D55" s="11">
        <v>44380.75</v>
      </c>
      <c r="E55" s="9" t="s">
        <v>43</v>
      </c>
      <c r="F55" s="9">
        <v>1</v>
      </c>
      <c r="G55" s="9">
        <v>2</v>
      </c>
      <c r="H55" s="9" t="s">
        <v>32</v>
      </c>
      <c r="I55" s="34">
        <f t="shared" si="8"/>
        <v>3</v>
      </c>
      <c r="J55" s="34">
        <f>IF(I55=MAIN!I55,3,0)</f>
        <v>0</v>
      </c>
      <c r="K55" s="35">
        <f t="shared" si="9"/>
        <v>-1</v>
      </c>
      <c r="L55" s="36">
        <f>IF(K55=MAIN!J55,1,0)</f>
        <v>0</v>
      </c>
      <c r="M55" s="36">
        <f>IF(AND(OJDP!F55=MAIN!F53,OJDP!G55=MAIN!G53),1,0)</f>
        <v>0</v>
      </c>
      <c r="N55" s="33">
        <f>IF(ISBLANK(MAIN!F53),0,J55+L55+M55)</f>
        <v>0</v>
      </c>
      <c r="O55" s="31"/>
    </row>
    <row r="56" spans="1:15" ht="10.5" customHeight="1" x14ac:dyDescent="0.35">
      <c r="A56" s="9">
        <v>48</v>
      </c>
      <c r="B56" s="12"/>
      <c r="C56" s="10">
        <v>44380.875</v>
      </c>
      <c r="D56" s="11">
        <v>44380.875</v>
      </c>
      <c r="E56" s="9" t="s">
        <v>41</v>
      </c>
      <c r="F56" s="9">
        <v>1</v>
      </c>
      <c r="G56" s="9">
        <v>3</v>
      </c>
      <c r="H56" s="9" t="s">
        <v>23</v>
      </c>
      <c r="I56" s="34">
        <f t="shared" si="8"/>
        <v>3</v>
      </c>
      <c r="J56" s="34">
        <f>IF(I56=MAIN!I56,3,0)</f>
        <v>0</v>
      </c>
      <c r="K56" s="35">
        <f t="shared" si="9"/>
        <v>-2</v>
      </c>
      <c r="L56" s="36">
        <f>IF(K56=MAIN!J56,1,0)</f>
        <v>0</v>
      </c>
      <c r="M56" s="36">
        <f>IF(AND(OJDP!F56=MAIN!F56,OJDP!G56=MAIN!G56),1,0)</f>
        <v>0</v>
      </c>
      <c r="N56" s="33">
        <f>IF(ISBLANK(MAIN!F56),0,J56+L56+M56)</f>
        <v>0</v>
      </c>
      <c r="O56" s="37" t="e">
        <f>SUM(N53:N56)*3</f>
        <v>#REF!</v>
      </c>
    </row>
    <row r="57" spans="1:15" ht="10.5" customHeight="1" x14ac:dyDescent="0.35">
      <c r="A57" s="116" t="s">
        <v>5</v>
      </c>
      <c r="B57" s="116"/>
      <c r="C57" s="116"/>
      <c r="D57" s="116"/>
      <c r="E57" s="116"/>
      <c r="F57" s="116"/>
      <c r="G57" s="116"/>
      <c r="H57" s="116"/>
      <c r="I57" s="116"/>
      <c r="J57" s="116"/>
      <c r="K57" s="116"/>
      <c r="L57" s="116"/>
      <c r="M57" s="116"/>
      <c r="N57" s="116"/>
      <c r="O57" s="31"/>
    </row>
    <row r="58" spans="1:15" ht="10.5" customHeight="1" x14ac:dyDescent="0.35">
      <c r="A58" s="115" t="s">
        <v>83</v>
      </c>
      <c r="B58" s="115"/>
      <c r="C58" s="115"/>
      <c r="D58" s="115"/>
      <c r="E58" s="115"/>
      <c r="F58" s="115"/>
      <c r="G58" s="115"/>
      <c r="H58" s="115"/>
      <c r="I58" s="31" t="s">
        <v>14</v>
      </c>
      <c r="J58" s="31" t="s">
        <v>15</v>
      </c>
      <c r="K58" s="31" t="s">
        <v>16</v>
      </c>
      <c r="L58" s="33" t="s">
        <v>17</v>
      </c>
      <c r="M58" s="33" t="s">
        <v>18</v>
      </c>
      <c r="N58" s="33" t="s">
        <v>6</v>
      </c>
      <c r="O58" s="31"/>
    </row>
    <row r="59" spans="1:15" ht="10.5" customHeight="1" x14ac:dyDescent="0.35">
      <c r="A59" s="9">
        <v>49</v>
      </c>
      <c r="B59" s="12" t="s">
        <v>74</v>
      </c>
      <c r="C59" s="10">
        <v>44383.875</v>
      </c>
      <c r="D59" s="11">
        <v>44383.875</v>
      </c>
      <c r="E59" s="18" t="s">
        <v>24</v>
      </c>
      <c r="F59" s="18">
        <v>2</v>
      </c>
      <c r="G59" s="18">
        <v>1</v>
      </c>
      <c r="H59" s="18" t="s">
        <v>25</v>
      </c>
      <c r="I59" s="34">
        <f t="shared" ref="I59:I60" si="10">IF(F59&gt;G59,1,IF(F59=G59,2,3))</f>
        <v>1</v>
      </c>
      <c r="J59" s="34">
        <f>IF(I59=MAIN!I59,3,0)</f>
        <v>0</v>
      </c>
      <c r="K59" s="35">
        <f t="shared" ref="K59:K60" si="11">F59-G59</f>
        <v>1</v>
      </c>
      <c r="L59" s="36">
        <f>IF(K59=MAIN!J59,1,0)</f>
        <v>0</v>
      </c>
      <c r="M59" s="36">
        <f>IF(AND(OJDP!F59=MAIN!F59,OJDP!G59=MAIN!G59),1,0)</f>
        <v>0</v>
      </c>
      <c r="N59" s="33">
        <f>IF(ISBLANK(MAIN!F59),0,J59+L59+M59)</f>
        <v>0</v>
      </c>
      <c r="O59" s="31"/>
    </row>
    <row r="60" spans="1:15" ht="10.5" customHeight="1" x14ac:dyDescent="0.35">
      <c r="A60" s="9">
        <v>50</v>
      </c>
      <c r="B60" s="12"/>
      <c r="C60" s="10">
        <v>44384.875</v>
      </c>
      <c r="D60" s="11">
        <v>44384.875</v>
      </c>
      <c r="E60" s="18" t="s">
        <v>32</v>
      </c>
      <c r="F60" s="18">
        <v>2</v>
      </c>
      <c r="G60" s="18">
        <v>1</v>
      </c>
      <c r="H60" s="18" t="s">
        <v>23</v>
      </c>
      <c r="I60" s="34">
        <f t="shared" si="10"/>
        <v>1</v>
      </c>
      <c r="J60" s="34">
        <f>IF(I60=MAIN!I60,3,0)</f>
        <v>0</v>
      </c>
      <c r="K60" s="35">
        <f t="shared" si="11"/>
        <v>1</v>
      </c>
      <c r="L60" s="36">
        <f>IF(K60=MAIN!J60,1,0)</f>
        <v>0</v>
      </c>
      <c r="M60" s="36">
        <f>IF(AND(OJDP!F60=MAIN!F60,OJDP!G60=MAIN!G60),1,0)</f>
        <v>0</v>
      </c>
      <c r="N60" s="33">
        <f>IF(ISBLANK(MAIN!F60),0,J60+L60+M60)</f>
        <v>0</v>
      </c>
      <c r="O60" s="37">
        <f>SUM(N59:N60)*5</f>
        <v>0</v>
      </c>
    </row>
    <row r="61" spans="1:15" ht="10.5" customHeight="1" x14ac:dyDescent="0.35">
      <c r="A61" s="116" t="s">
        <v>13</v>
      </c>
      <c r="B61" s="116"/>
      <c r="C61" s="116"/>
      <c r="D61" s="116"/>
      <c r="E61" s="116"/>
      <c r="F61" s="116"/>
      <c r="G61" s="116"/>
      <c r="H61" s="116"/>
      <c r="I61" s="116"/>
      <c r="J61" s="116"/>
      <c r="K61" s="116"/>
      <c r="L61" s="116"/>
      <c r="M61" s="116"/>
      <c r="N61" s="116"/>
      <c r="O61" s="31"/>
    </row>
    <row r="62" spans="1:15" ht="10.5" customHeight="1" x14ac:dyDescent="0.35">
      <c r="A62" s="115" t="s">
        <v>84</v>
      </c>
      <c r="B62" s="115"/>
      <c r="C62" s="115"/>
      <c r="D62" s="115"/>
      <c r="E62" s="115"/>
      <c r="F62" s="115"/>
      <c r="G62" s="115"/>
      <c r="H62" s="115"/>
      <c r="I62" s="31" t="s">
        <v>14</v>
      </c>
      <c r="J62" s="31" t="s">
        <v>15</v>
      </c>
      <c r="K62" s="31" t="s">
        <v>16</v>
      </c>
      <c r="L62" s="33" t="s">
        <v>17</v>
      </c>
      <c r="M62" s="33" t="s">
        <v>18</v>
      </c>
      <c r="N62" s="33" t="s">
        <v>6</v>
      </c>
      <c r="O62" s="31"/>
    </row>
    <row r="63" spans="1:15" ht="10.5" customHeight="1" x14ac:dyDescent="0.35">
      <c r="A63" s="9">
        <v>51</v>
      </c>
      <c r="B63" s="13" t="s">
        <v>79</v>
      </c>
      <c r="C63" s="10">
        <v>44388.875</v>
      </c>
      <c r="D63" s="11">
        <v>44388.875</v>
      </c>
      <c r="E63" s="18" t="s">
        <v>25</v>
      </c>
      <c r="F63" s="18">
        <v>3</v>
      </c>
      <c r="G63" s="18">
        <v>2</v>
      </c>
      <c r="H63" s="18" t="s">
        <v>23</v>
      </c>
      <c r="I63" s="34">
        <f t="shared" ref="I63" si="12">IF(F63&gt;G63,1,IF(F63=G63,2,3))</f>
        <v>1</v>
      </c>
      <c r="J63" s="34">
        <f>IF(I63=MAIN!I63,3,0)</f>
        <v>0</v>
      </c>
      <c r="K63" s="35">
        <f t="shared" ref="K63" si="13">F63-G63</f>
        <v>1</v>
      </c>
      <c r="L63" s="36">
        <f>IF(K63=MAIN!J63,1,0)</f>
        <v>0</v>
      </c>
      <c r="M63" s="36">
        <f>IF(AND(OJDP!F63=MAIN!F63,OJDP!G63=MAIN!G63),1,0)</f>
        <v>0</v>
      </c>
      <c r="N63" s="33">
        <f>IF(ISBLANK(MAIN!F63),0,J63+L63+M63)</f>
        <v>0</v>
      </c>
      <c r="O63" s="37">
        <f>SUM(N63)*6</f>
        <v>0</v>
      </c>
    </row>
    <row r="64" spans="1:15" ht="10.5" customHeight="1" x14ac:dyDescent="0.35">
      <c r="H64" s="35"/>
      <c r="I64" s="38"/>
      <c r="J64" s="38"/>
      <c r="K64" s="38"/>
      <c r="L64" s="38"/>
      <c r="M64" s="38"/>
      <c r="N64" s="38"/>
      <c r="O64" s="31"/>
    </row>
    <row r="65" spans="8:15" ht="10.5" customHeight="1" x14ac:dyDescent="0.35">
      <c r="H65" s="35"/>
      <c r="I65" s="38"/>
      <c r="J65" s="38"/>
      <c r="K65" s="38"/>
      <c r="L65" s="38"/>
      <c r="M65" s="38"/>
      <c r="N65" s="38"/>
      <c r="O65" s="31"/>
    </row>
    <row r="66" spans="8:15" ht="10.5" customHeight="1" x14ac:dyDescent="0.35">
      <c r="H66" s="35"/>
      <c r="I66" s="38"/>
      <c r="J66" s="38"/>
      <c r="K66" s="38"/>
      <c r="L66" s="38"/>
      <c r="M66" s="38"/>
      <c r="N66" s="38"/>
      <c r="O66" s="31"/>
    </row>
    <row r="67" spans="8:15" ht="10.5" customHeight="1" x14ac:dyDescent="0.35">
      <c r="H67" s="35"/>
      <c r="I67" s="38"/>
      <c r="J67" s="38"/>
      <c r="K67" s="38"/>
      <c r="L67" s="38"/>
      <c r="M67" s="38"/>
      <c r="N67" s="38"/>
      <c r="O67" s="31"/>
    </row>
    <row r="68" spans="8:15" ht="10.5" customHeight="1" x14ac:dyDescent="0.35">
      <c r="H68" s="35"/>
      <c r="I68" s="38"/>
      <c r="J68" s="38"/>
      <c r="K68" s="38"/>
      <c r="L68" s="38"/>
      <c r="M68" s="38"/>
      <c r="N68" s="38"/>
      <c r="O68" s="31"/>
    </row>
    <row r="69" spans="8:15" ht="10.5" customHeight="1" x14ac:dyDescent="0.35">
      <c r="H69" s="35"/>
      <c r="I69" s="38"/>
      <c r="J69" s="38"/>
      <c r="K69" s="38"/>
      <c r="L69" s="38"/>
      <c r="M69" s="38"/>
      <c r="N69" s="38"/>
      <c r="O69" s="31"/>
    </row>
    <row r="70" spans="8:15" ht="10.5" customHeight="1" x14ac:dyDescent="0.35">
      <c r="H70" s="35"/>
      <c r="I70" s="38"/>
      <c r="J70" s="38"/>
      <c r="K70" s="38"/>
      <c r="L70" s="38"/>
      <c r="M70" s="38"/>
      <c r="N70" s="38"/>
      <c r="O70" s="31"/>
    </row>
    <row r="71" spans="8:15" ht="10.5" customHeight="1" x14ac:dyDescent="0.35">
      <c r="H71" s="35"/>
      <c r="I71" s="38"/>
      <c r="J71" s="38"/>
      <c r="K71" s="38"/>
      <c r="L71" s="38"/>
      <c r="M71" s="38"/>
      <c r="N71" s="38"/>
      <c r="O71" s="31"/>
    </row>
    <row r="72" spans="8:15" ht="10.5" customHeight="1" x14ac:dyDescent="0.35">
      <c r="H72" s="35"/>
      <c r="I72" s="38"/>
      <c r="J72" s="38"/>
      <c r="K72" s="38"/>
      <c r="L72" s="38"/>
      <c r="M72" s="38"/>
      <c r="N72" s="38"/>
      <c r="O72" s="31"/>
    </row>
    <row r="73" spans="8:15" ht="10.5" customHeight="1" x14ac:dyDescent="0.35">
      <c r="H73" s="35"/>
      <c r="I73" s="38"/>
      <c r="J73" s="38"/>
      <c r="K73" s="38"/>
      <c r="L73" s="38"/>
      <c r="M73" s="38"/>
      <c r="N73" s="38"/>
      <c r="O73" s="31"/>
    </row>
    <row r="74" spans="8:15" ht="10.5" customHeight="1" x14ac:dyDescent="0.35">
      <c r="H74" s="35"/>
      <c r="I74" s="38"/>
      <c r="J74" s="38"/>
      <c r="K74" s="38"/>
      <c r="L74" s="38"/>
      <c r="M74" s="38"/>
      <c r="N74" s="38"/>
      <c r="O74" s="31"/>
    </row>
    <row r="75" spans="8:15" ht="10.5" customHeight="1" x14ac:dyDescent="0.35">
      <c r="H75" s="35"/>
      <c r="I75" s="38"/>
      <c r="J75" s="38"/>
      <c r="K75" s="38"/>
      <c r="L75" s="38"/>
      <c r="M75" s="38"/>
      <c r="N75" s="38"/>
      <c r="O75" s="31"/>
    </row>
    <row r="76" spans="8:15" ht="10.5" customHeight="1" x14ac:dyDescent="0.35">
      <c r="H76" s="35"/>
      <c r="I76" s="38"/>
      <c r="J76" s="38"/>
      <c r="K76" s="38"/>
      <c r="L76" s="38"/>
      <c r="M76" s="38"/>
      <c r="N76" s="38"/>
      <c r="O76" s="31"/>
    </row>
    <row r="77" spans="8:15" ht="10.5" customHeight="1" x14ac:dyDescent="0.35">
      <c r="H77" s="35"/>
      <c r="I77" s="38"/>
      <c r="J77" s="38"/>
      <c r="K77" s="38"/>
      <c r="L77" s="38"/>
      <c r="M77" s="38"/>
      <c r="N77" s="38"/>
      <c r="O77" s="31"/>
    </row>
    <row r="78" spans="8:15" ht="10.5" customHeight="1" x14ac:dyDescent="0.35">
      <c r="H78" s="35"/>
      <c r="I78" s="38"/>
      <c r="J78" s="38"/>
      <c r="K78" s="38"/>
      <c r="L78" s="38"/>
      <c r="M78" s="38"/>
      <c r="N78" s="38"/>
      <c r="O78" s="31"/>
    </row>
    <row r="79" spans="8:15" ht="10.5" customHeight="1" x14ac:dyDescent="0.35">
      <c r="H79" s="35"/>
      <c r="I79" s="38"/>
      <c r="J79" s="38"/>
      <c r="K79" s="38"/>
      <c r="L79" s="38"/>
      <c r="M79" s="38"/>
      <c r="N79" s="38"/>
      <c r="O79" s="31"/>
    </row>
    <row r="80" spans="8:15" ht="10.5" customHeight="1" x14ac:dyDescent="0.35">
      <c r="H80" s="35"/>
      <c r="I80" s="38"/>
      <c r="J80" s="38"/>
      <c r="K80" s="38"/>
      <c r="L80" s="38"/>
      <c r="M80" s="38"/>
      <c r="N80" s="38"/>
      <c r="O80" s="31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59:E60">
    <cfRule type="expression" dxfId="281" priority="13">
      <formula>#REF!&gt;$I59</formula>
    </cfRule>
    <cfRule type="expression" dxfId="280" priority="14">
      <formula>#REF!&lt;$I59</formula>
    </cfRule>
    <cfRule type="expression" dxfId="279" priority="15">
      <formula>#REF!&lt;$G59</formula>
    </cfRule>
    <cfRule type="expression" dxfId="278" priority="16">
      <formula>#REF!&gt;$G59</formula>
    </cfRule>
  </conditionalFormatting>
  <conditionalFormatting sqref="E63">
    <cfRule type="expression" dxfId="277" priority="5">
      <formula>#REF!&gt;$I63</formula>
    </cfRule>
    <cfRule type="expression" dxfId="276" priority="6">
      <formula>#REF!&lt;$I63</formula>
    </cfRule>
    <cfRule type="expression" dxfId="275" priority="7">
      <formula>#REF!&lt;$G63</formula>
    </cfRule>
    <cfRule type="expression" dxfId="274" priority="8">
      <formula>#REF!&gt;$G63</formula>
    </cfRule>
  </conditionalFormatting>
  <conditionalFormatting sqref="E16:G21 E23:G27">
    <cfRule type="expression" dxfId="271" priority="2">
      <formula>#REF!&gt;$G16</formula>
    </cfRule>
    <cfRule type="expression" dxfId="270" priority="1">
      <formula>#REF!&lt;$G16</formula>
    </cfRule>
  </conditionalFormatting>
  <conditionalFormatting sqref="H16:H21 H23:H27">
    <cfRule type="expression" dxfId="267" priority="3">
      <formula>#REF!&gt;$G16</formula>
    </cfRule>
    <cfRule type="expression" dxfId="266" priority="4">
      <formula>#REF!&lt;$G16</formula>
    </cfRule>
  </conditionalFormatting>
  <conditionalFormatting sqref="H59:H60">
    <cfRule type="expression" dxfId="253" priority="20">
      <formula>#REF!&lt;$G59</formula>
    </cfRule>
    <cfRule type="expression" dxfId="252" priority="18">
      <formula>#REF!&gt;$I59</formula>
    </cfRule>
    <cfRule type="expression" dxfId="251" priority="19">
      <formula>#REF!&gt;$G59</formula>
    </cfRule>
    <cfRule type="expression" dxfId="250" priority="17">
      <formula>#REF!&lt;$I59</formula>
    </cfRule>
  </conditionalFormatting>
  <conditionalFormatting sqref="H63">
    <cfRule type="expression" dxfId="249" priority="12">
      <formula>#REF!&lt;$G63</formula>
    </cfRule>
    <cfRule type="expression" dxfId="248" priority="11">
      <formula>#REF!&gt;$G63</formula>
    </cfRule>
    <cfRule type="expression" dxfId="247" priority="10">
      <formula>#REF!&gt;$I63</formula>
    </cfRule>
    <cfRule type="expression" dxfId="246" priority="9">
      <formula>#REF!&lt;$I63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6" id="{8C9C40B6-5885-4029-862A-58CCF05A4831}">
            <xm:f>MAIN!#REF!&gt;MAIN!$G43</xm:f>
            <x14:dxf>
              <font>
                <b/>
                <i val="0"/>
              </font>
            </x14:dxf>
          </x14:cfRule>
          <x14:cfRule type="expression" priority="35" id="{7A73E877-6AA8-4FE0-A268-680C3299D17E}">
            <xm:f>MAIN!#REF!&lt;MAIN!$G43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33" id="{B2618BBE-94FE-4B2D-AAA0-228F9D2C94B0}">
            <xm:f>MAIN!#REF!&gt;MAIN!#REF!</xm:f>
            <x14:dxf>
              <font>
                <b/>
                <i val="0"/>
                <color rgb="FF0000FF"/>
              </font>
            </x14:dxf>
          </x14:cfRule>
          <x14:cfRule type="expression" priority="34" id="{2C9C1E25-81AB-4724-8096-6EB0FB030861}">
            <xm:f>MAIN!#REF!&lt;MAIN!#REF!</xm:f>
            <x14:dxf>
              <font>
                <b val="0"/>
                <i/>
                <color rgb="FF0000FF"/>
              </font>
            </x14:dxf>
          </x14:cfRule>
          <xm:sqref>E43:E50 E54 E56</xm:sqref>
        </x14:conditionalFormatting>
        <x14:conditionalFormatting xmlns:xm="http://schemas.microsoft.com/office/excel/2006/main">
          <x14:cfRule type="expression" priority="45" id="{EF17FF0A-FC70-4B9A-849B-25A88CED415B}">
            <xm:f>MAIN!#REF!&gt;MAIN!#REF!</xm:f>
            <x14:dxf>
              <font>
                <b/>
                <i val="0"/>
                <color rgb="FF0000FF"/>
              </font>
            </x14:dxf>
          </x14:cfRule>
          <x14:cfRule type="expression" priority="46" id="{6A37D333-45D8-4B12-A205-F1A9189DC057}">
            <xm:f>MAIN!#REF!&lt;MAIN!#REF!</xm:f>
            <x14:dxf>
              <font>
                <b val="0"/>
                <i/>
                <color rgb="FF0000FF"/>
              </font>
            </x14:dxf>
          </x14:cfRule>
          <x14:cfRule type="expression" priority="47" id="{67BDCF6E-4015-4B6F-93E6-C90DFCA447E6}">
            <xm:f>MAIN!#REF!&lt;MAIN!#REF!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48" id="{028A7859-796E-497A-A21E-0415B70F08FA}">
            <xm:f>MAIN!#REF!&gt;MAIN!#REF!</xm:f>
            <x14:dxf>
              <font>
                <b/>
                <i val="0"/>
              </font>
            </x14:dxf>
          </x14:cfRule>
          <xm:sqref>E53</xm:sqref>
        </x14:conditionalFormatting>
        <x14:conditionalFormatting xmlns:xm="http://schemas.microsoft.com/office/excel/2006/main">
          <x14:cfRule type="expression" priority="44" id="{7C7D72F3-46B3-4FFA-B913-54CB6A773312}">
            <xm:f>MAIN!#REF!&gt;MAIN!$G53</xm:f>
            <x14:dxf>
              <font>
                <b/>
                <i val="0"/>
              </font>
            </x14:dxf>
          </x14:cfRule>
          <x14:cfRule type="expression" priority="43" id="{3965C2D1-2545-42E9-8554-F7A18FA23735}">
            <xm:f>MAIN!#REF!&lt;MAIN!$G53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42" id="{C179B575-DA85-4121-9594-6F0F9E76A321}">
            <xm:f>MAIN!#REF!&lt;MAIN!#REF!</xm:f>
            <x14:dxf>
              <font>
                <b val="0"/>
                <i/>
                <color rgb="FF0000FF"/>
              </font>
            </x14:dxf>
          </x14:cfRule>
          <x14:cfRule type="expression" priority="41" id="{48060B07-3240-45C6-8873-4EA8078D279C}">
            <xm:f>MAIN!#REF!&gt;MAIN!#REF!</xm:f>
            <x14:dxf>
              <font>
                <b/>
                <i val="0"/>
                <color rgb="FF0000FF"/>
              </font>
            </x14:dxf>
          </x14:cfRule>
          <xm:sqref>E55</xm:sqref>
        </x14:conditionalFormatting>
        <x14:conditionalFormatting xmlns:xm="http://schemas.microsoft.com/office/excel/2006/main">
          <x14:cfRule type="expression" priority="21" id="{8B33D01D-F9FB-4EAA-A45E-481686B5B3D9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22" id="{B21591BE-6E10-4CF4-99B8-C7C12A54C238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23" id="{D49D1D12-AAB0-4C2D-A830-F537B4A37A3C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24" id="{624A1F1F-3197-4776-A338-76A0D516F4FE}">
            <xm:f>MAIN!#REF!&lt;MAIN!$G3</xm:f>
            <x14:dxf>
              <font>
                <b/>
                <i val="0"/>
              </font>
            </x14:dxf>
          </x14:cfRule>
          <xm:sqref>H3:H14 H29:H40</xm:sqref>
        </x14:conditionalFormatting>
        <x14:conditionalFormatting xmlns:xm="http://schemas.microsoft.com/office/excel/2006/main">
          <x14:cfRule type="expression" priority="39" id="{E82B7ACA-58A7-4DC9-8FC5-FD75ED4E9B81}">
            <xm:f>MAIN!#REF!&gt;MAIN!$G43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37" id="{CCFC795B-6DA4-4785-BFD6-F7C8E88F1BD0}">
            <xm:f>MAIN!#REF!&lt;MAIN!#REF!</xm:f>
            <x14:dxf>
              <font>
                <b/>
                <i val="0"/>
                <color rgb="FF0000FF"/>
              </font>
            </x14:dxf>
          </x14:cfRule>
          <x14:cfRule type="expression" priority="38" id="{4336235B-13E7-4895-A458-3E0D3C598205}">
            <xm:f>MAIN!#REF!&gt;MAIN!#REF!</xm:f>
            <x14:dxf>
              <font>
                <b val="0"/>
                <i/>
                <color rgb="FF0000FF"/>
              </font>
            </x14:dxf>
          </x14:cfRule>
          <x14:cfRule type="expression" priority="40" id="{C284C981-02CE-4922-B558-1B6C6075ED71}">
            <xm:f>MAIN!#REF!&lt;MAIN!$G43</xm:f>
            <x14:dxf>
              <font>
                <b/>
                <i val="0"/>
              </font>
            </x14:dxf>
          </x14:cfRule>
          <xm:sqref>H43:H50 H54 H56</xm:sqref>
        </x14:conditionalFormatting>
        <x14:conditionalFormatting xmlns:xm="http://schemas.microsoft.com/office/excel/2006/main">
          <x14:cfRule type="expression" priority="56" id="{B2939E3D-6728-4308-B0A7-0132728EEC61}">
            <xm:f>MAIN!#REF!&lt;MAIN!#REF!</xm:f>
            <x14:dxf>
              <font>
                <b/>
                <i val="0"/>
              </font>
            </x14:dxf>
          </x14:cfRule>
          <x14:cfRule type="expression" priority="53" id="{0B4A2254-7809-4E7C-A210-D752C6471251}">
            <xm:f>MAIN!#REF!&lt;MAIN!#REF!</xm:f>
            <x14:dxf>
              <font>
                <b/>
                <i val="0"/>
                <color rgb="FF0000FF"/>
              </font>
            </x14:dxf>
          </x14:cfRule>
          <x14:cfRule type="expression" priority="54" id="{2EE7AF48-721D-4DFD-8D26-D96B9A4494AB}">
            <xm:f>MAIN!#REF!&gt;MAIN!#REF!</xm:f>
            <x14:dxf>
              <font>
                <b val="0"/>
                <i/>
                <color rgb="FF0000FF"/>
              </font>
            </x14:dxf>
          </x14:cfRule>
          <x14:cfRule type="expression" priority="55" id="{6048B0EE-D28F-400C-BB32-3477CAB00487}">
            <xm:f>MAIN!#REF!&gt;MAIN!#REF!</xm:f>
            <x14:dxf>
              <font>
                <b val="0"/>
                <i/>
                <color theme="1" tint="0.499984740745262"/>
              </font>
            </x14:dxf>
          </x14:cfRule>
          <xm:sqref>H53</xm:sqref>
        </x14:conditionalFormatting>
        <x14:conditionalFormatting xmlns:xm="http://schemas.microsoft.com/office/excel/2006/main">
          <x14:cfRule type="expression" priority="49" id="{F9EA08FE-8C50-4229-96C0-40B8327C1A39}">
            <xm:f>MAIN!#REF!&lt;MAIN!#REF!</xm:f>
            <x14:dxf>
              <font>
                <b/>
                <i val="0"/>
                <color rgb="FF0000FF"/>
              </font>
            </x14:dxf>
          </x14:cfRule>
          <x14:cfRule type="expression" priority="51" id="{031B6AF8-B5DA-4982-A697-36A1EF884E3C}">
            <xm:f>MAIN!#REF!&gt;MAIN!$G53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52" id="{9E33D3DD-CBE5-4FA8-95A1-C058F552B8F3}">
            <xm:f>MAIN!#REF!&lt;MAIN!$G53</xm:f>
            <x14:dxf>
              <font>
                <b/>
                <i val="0"/>
              </font>
            </x14:dxf>
          </x14:cfRule>
          <x14:cfRule type="expression" priority="50" id="{2E117559-EA48-41F1-AA47-D965B01B838D}">
            <xm:f>MAIN!#REF!&gt;MAIN!#REF!</xm:f>
            <x14:dxf>
              <font>
                <b val="0"/>
                <i/>
                <color rgb="FF0000FF"/>
              </font>
            </x14:dxf>
          </x14:cfRule>
          <xm:sqref>H55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77685-6DBF-4F39-9792-784F313177C1}">
  <dimension ref="A1:O80"/>
  <sheetViews>
    <sheetView zoomScale="85" zoomScaleNormal="85" workbookViewId="0">
      <selection activeCell="N34" sqref="N34"/>
    </sheetView>
  </sheetViews>
  <sheetFormatPr defaultColWidth="14.54296875" defaultRowHeight="15" customHeight="1" x14ac:dyDescent="0.35"/>
  <cols>
    <col min="1" max="4" width="8.453125" style="38" customWidth="1"/>
    <col min="5" max="5" width="31.1796875" style="38" customWidth="1"/>
    <col min="6" max="7" width="5.81640625" style="38" customWidth="1"/>
    <col min="8" max="8" width="31.1796875" style="38" customWidth="1"/>
    <col min="9" max="15" width="11.54296875" style="32" customWidth="1"/>
    <col min="16" max="16384" width="14.54296875" style="32"/>
  </cols>
  <sheetData>
    <row r="1" spans="1:15" ht="10.5" customHeight="1" thickBot="1" x14ac:dyDescent="0.4">
      <c r="A1" s="116" t="s">
        <v>0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31"/>
    </row>
    <row r="2" spans="1:15" ht="10.5" customHeight="1" x14ac:dyDescent="0.35">
      <c r="A2" s="117" t="s">
        <v>104</v>
      </c>
      <c r="B2" s="117"/>
      <c r="C2" s="117"/>
      <c r="D2" s="117"/>
      <c r="E2" s="117"/>
      <c r="F2" s="117"/>
      <c r="G2" s="117"/>
      <c r="H2" s="117"/>
      <c r="I2" s="31" t="s">
        <v>14</v>
      </c>
      <c r="J2" s="31" t="s">
        <v>15</v>
      </c>
      <c r="K2" s="31" t="s">
        <v>16</v>
      </c>
      <c r="L2" s="33" t="s">
        <v>17</v>
      </c>
      <c r="M2" s="33" t="s">
        <v>18</v>
      </c>
      <c r="N2" s="33" t="s">
        <v>6</v>
      </c>
      <c r="O2" s="33"/>
    </row>
    <row r="3" spans="1:15" ht="10.5" customHeight="1" x14ac:dyDescent="0.35">
      <c r="A3" s="91">
        <v>1</v>
      </c>
      <c r="B3" s="91" t="s">
        <v>27</v>
      </c>
      <c r="C3" s="92">
        <v>44361.875</v>
      </c>
      <c r="D3" s="93">
        <v>44358.875</v>
      </c>
      <c r="E3" s="98" t="s">
        <v>22</v>
      </c>
      <c r="F3" s="98">
        <v>3</v>
      </c>
      <c r="G3" s="98">
        <v>1</v>
      </c>
      <c r="H3" s="98" t="s">
        <v>97</v>
      </c>
      <c r="I3" s="34">
        <f>IF(F3&gt;G3,1,IF(F3=G3,2,3))</f>
        <v>1</v>
      </c>
      <c r="J3" s="34">
        <f>IF(I3=MAIN!I3,3,0)</f>
        <v>3</v>
      </c>
      <c r="K3" s="35">
        <f t="shared" ref="K3:K14" si="0">F3-G3</f>
        <v>2</v>
      </c>
      <c r="L3" s="36">
        <f>IF(K3=MAIN!J3,1,0)</f>
        <v>0</v>
      </c>
      <c r="M3" s="36">
        <f>IF(AND(PAM!F3=MAIN!F3,PAM!G3=MAIN!G3),1,0)</f>
        <v>0</v>
      </c>
      <c r="N3" s="33">
        <f>IF(ISBLANK(MAIN!F3),0,J3+L3+M3)</f>
        <v>3</v>
      </c>
      <c r="O3" s="31"/>
    </row>
    <row r="4" spans="1:15" ht="10.5" customHeight="1" x14ac:dyDescent="0.35">
      <c r="A4" s="94">
        <v>2</v>
      </c>
      <c r="B4" s="91" t="s">
        <v>27</v>
      </c>
      <c r="C4" s="92">
        <v>44362.625</v>
      </c>
      <c r="D4" s="93">
        <v>44359.625</v>
      </c>
      <c r="E4" s="98" t="s">
        <v>48</v>
      </c>
      <c r="F4" s="98">
        <v>1</v>
      </c>
      <c r="G4" s="98">
        <v>2</v>
      </c>
      <c r="H4" s="98" t="s">
        <v>30</v>
      </c>
      <c r="I4" s="34">
        <f t="shared" ref="I4:I14" si="1">IF(F4&gt;G4,1,IF(F4=G4,2,3))</f>
        <v>3</v>
      </c>
      <c r="J4" s="34">
        <f>IF(I4=MAIN!I4,3,0)</f>
        <v>3</v>
      </c>
      <c r="K4" s="35">
        <f t="shared" si="0"/>
        <v>-1</v>
      </c>
      <c r="L4" s="36">
        <f>IF(K4=MAIN!J4,1,0)</f>
        <v>0</v>
      </c>
      <c r="M4" s="36">
        <f>IF(AND(PAM!F4=MAIN!F4,PAM!G4=MAIN!G4),1,0)</f>
        <v>0</v>
      </c>
      <c r="N4" s="33">
        <f>IF(ISBLANK(MAIN!F4),0,J4+L4+M4)</f>
        <v>3</v>
      </c>
      <c r="O4" s="31"/>
    </row>
    <row r="5" spans="1:15" ht="10.5" customHeight="1" x14ac:dyDescent="0.35">
      <c r="A5" s="94">
        <v>3</v>
      </c>
      <c r="B5" s="91" t="s">
        <v>31</v>
      </c>
      <c r="C5" s="92">
        <v>44362.75</v>
      </c>
      <c r="D5" s="93">
        <v>44359.75</v>
      </c>
      <c r="E5" s="98" t="s">
        <v>24</v>
      </c>
      <c r="F5" s="98">
        <v>1</v>
      </c>
      <c r="G5" s="98">
        <v>1</v>
      </c>
      <c r="H5" s="98" t="s">
        <v>37</v>
      </c>
      <c r="I5" s="34">
        <f t="shared" si="1"/>
        <v>2</v>
      </c>
      <c r="J5" s="34">
        <f>IF(I5=MAIN!I5,3,0)</f>
        <v>0</v>
      </c>
      <c r="K5" s="35">
        <f t="shared" si="0"/>
        <v>0</v>
      </c>
      <c r="L5" s="36">
        <f>IF(K5=MAIN!J5,1,0)</f>
        <v>0</v>
      </c>
      <c r="M5" s="36">
        <f>IF(AND(PAM!F5=MAIN!F5,PAM!G5=MAIN!G5),1,0)</f>
        <v>0</v>
      </c>
      <c r="N5" s="33">
        <f>IF(ISBLANK(MAIN!F5),0,J5+L5+M5)</f>
        <v>0</v>
      </c>
      <c r="O5" s="31"/>
    </row>
    <row r="6" spans="1:15" ht="10.5" customHeight="1" x14ac:dyDescent="0.35">
      <c r="A6" s="94">
        <v>4</v>
      </c>
      <c r="B6" s="91" t="s">
        <v>31</v>
      </c>
      <c r="C6" s="92">
        <v>44362.875</v>
      </c>
      <c r="D6" s="93">
        <v>44359.875</v>
      </c>
      <c r="E6" s="98" t="s">
        <v>25</v>
      </c>
      <c r="F6" s="98">
        <v>3</v>
      </c>
      <c r="G6" s="98">
        <v>0</v>
      </c>
      <c r="H6" s="98" t="s">
        <v>98</v>
      </c>
      <c r="I6" s="34">
        <f t="shared" si="1"/>
        <v>1</v>
      </c>
      <c r="J6" s="34">
        <f>IF(I6=MAIN!I6,3,0)</f>
        <v>3</v>
      </c>
      <c r="K6" s="35">
        <f t="shared" si="0"/>
        <v>3</v>
      </c>
      <c r="L6" s="36">
        <f>IF(K6=MAIN!J6,1,0)</f>
        <v>0</v>
      </c>
      <c r="M6" s="36">
        <f>IF(AND(PAM!F6=MAIN!F6,PAM!G6=MAIN!G6),1,0)</f>
        <v>0</v>
      </c>
      <c r="N6" s="33">
        <f>IF(ISBLANK(MAIN!F6),0,J6+L6+M6)</f>
        <v>3</v>
      </c>
      <c r="O6" s="31"/>
    </row>
    <row r="7" spans="1:15" ht="10.5" customHeight="1" x14ac:dyDescent="0.35">
      <c r="A7" s="94">
        <v>5</v>
      </c>
      <c r="B7" s="91" t="s">
        <v>36</v>
      </c>
      <c r="C7" s="92">
        <v>44363.625</v>
      </c>
      <c r="D7" s="93">
        <v>44360.625</v>
      </c>
      <c r="E7" s="98" t="s">
        <v>45</v>
      </c>
      <c r="F7" s="98">
        <v>1</v>
      </c>
      <c r="G7" s="98">
        <v>2</v>
      </c>
      <c r="H7" s="98" t="s">
        <v>26</v>
      </c>
      <c r="I7" s="34">
        <f t="shared" si="1"/>
        <v>3</v>
      </c>
      <c r="J7" s="34">
        <f>IF(I7=MAIN!I7,3,0)</f>
        <v>3</v>
      </c>
      <c r="K7" s="35">
        <f t="shared" si="0"/>
        <v>-1</v>
      </c>
      <c r="L7" s="36">
        <f>IF(K7=MAIN!J7,1,0)</f>
        <v>1</v>
      </c>
      <c r="M7" s="36">
        <f>IF(AND(PAM!F7=MAIN!F7,PAM!G7=MAIN!G7),1,0)</f>
        <v>1</v>
      </c>
      <c r="N7" s="33">
        <f>IF(ISBLANK(MAIN!F7),0,J7+L7+M7)</f>
        <v>5</v>
      </c>
      <c r="O7" s="31"/>
    </row>
    <row r="8" spans="1:15" ht="10.5" customHeight="1" x14ac:dyDescent="0.35">
      <c r="A8" s="94">
        <v>6</v>
      </c>
      <c r="B8" s="91" t="s">
        <v>38</v>
      </c>
      <c r="C8" s="92">
        <v>44363.75</v>
      </c>
      <c r="D8" s="93">
        <v>44360.75</v>
      </c>
      <c r="E8" s="98" t="s">
        <v>99</v>
      </c>
      <c r="F8" s="98">
        <v>0</v>
      </c>
      <c r="G8" s="98">
        <v>2</v>
      </c>
      <c r="H8" s="98" t="s">
        <v>32</v>
      </c>
      <c r="I8" s="34">
        <f t="shared" si="1"/>
        <v>3</v>
      </c>
      <c r="J8" s="34">
        <f>IF(I8=MAIN!I8,3,0)</f>
        <v>0</v>
      </c>
      <c r="K8" s="35">
        <f t="shared" si="0"/>
        <v>-2</v>
      </c>
      <c r="L8" s="36">
        <f>IF(K8=MAIN!J8,1,0)</f>
        <v>0</v>
      </c>
      <c r="M8" s="36">
        <f>IF(AND(PAM!F8=MAIN!F8,PAM!G8=MAIN!G8),1,0)</f>
        <v>0</v>
      </c>
      <c r="N8" s="33">
        <f>IF(ISBLANK(MAIN!F8),0,J8+L8+M8)</f>
        <v>0</v>
      </c>
      <c r="O8" s="31"/>
    </row>
    <row r="9" spans="1:15" ht="10.5" customHeight="1" x14ac:dyDescent="0.35">
      <c r="A9" s="94">
        <v>7</v>
      </c>
      <c r="B9" s="91" t="s">
        <v>38</v>
      </c>
      <c r="C9" s="92">
        <v>44363.875</v>
      </c>
      <c r="D9" s="93">
        <v>44360.875</v>
      </c>
      <c r="E9" s="98" t="s">
        <v>100</v>
      </c>
      <c r="F9" s="98">
        <v>1</v>
      </c>
      <c r="G9" s="98">
        <v>3</v>
      </c>
      <c r="H9" s="98" t="s">
        <v>23</v>
      </c>
      <c r="I9" s="34">
        <f t="shared" si="1"/>
        <v>3</v>
      </c>
      <c r="J9" s="34">
        <f>IF(I9=MAIN!I9,3,0)</f>
        <v>3</v>
      </c>
      <c r="K9" s="35">
        <f t="shared" si="0"/>
        <v>-2</v>
      </c>
      <c r="L9" s="36">
        <f>IF(K9=MAIN!J9,1,0)</f>
        <v>0</v>
      </c>
      <c r="M9" s="36">
        <f>IF(AND(PAM!F9=MAIN!F9,PAM!G9=MAIN!G9),1,0)</f>
        <v>0</v>
      </c>
      <c r="N9" s="33">
        <f>IF(ISBLANK(MAIN!F9),0,J9+L9+M9)</f>
        <v>3</v>
      </c>
      <c r="O9" s="31"/>
    </row>
    <row r="10" spans="1:15" ht="10.5" customHeight="1" x14ac:dyDescent="0.35">
      <c r="A10" s="94">
        <v>8</v>
      </c>
      <c r="B10" s="91" t="s">
        <v>44</v>
      </c>
      <c r="C10" s="92">
        <v>44364.625</v>
      </c>
      <c r="D10" s="93">
        <v>44361.625</v>
      </c>
      <c r="E10" s="98" t="s">
        <v>101</v>
      </c>
      <c r="F10" s="98">
        <v>2</v>
      </c>
      <c r="G10" s="98">
        <v>2</v>
      </c>
      <c r="H10" s="98" t="s">
        <v>41</v>
      </c>
      <c r="I10" s="34">
        <f t="shared" si="1"/>
        <v>2</v>
      </c>
      <c r="J10" s="34">
        <f>IF(I10=MAIN!I10,3,0)</f>
        <v>0</v>
      </c>
      <c r="K10" s="35">
        <f t="shared" si="0"/>
        <v>0</v>
      </c>
      <c r="L10" s="36">
        <f>IF(K10=MAIN!J10,1,0)</f>
        <v>0</v>
      </c>
      <c r="M10" s="36">
        <f>IF(AND(PAM!F10=MAIN!F10,PAM!G10=MAIN!G10),1,0)</f>
        <v>0</v>
      </c>
      <c r="N10" s="33">
        <f>IF(ISBLANK(MAIN!F10),0,J10+L10+M10)</f>
        <v>0</v>
      </c>
      <c r="O10" s="31"/>
    </row>
    <row r="11" spans="1:15" ht="10.5" customHeight="1" x14ac:dyDescent="0.35">
      <c r="A11" s="94">
        <v>9</v>
      </c>
      <c r="B11" s="91" t="s">
        <v>44</v>
      </c>
      <c r="C11" s="92">
        <v>44364.75</v>
      </c>
      <c r="D11" s="93">
        <v>44361.75</v>
      </c>
      <c r="E11" s="98" t="s">
        <v>34</v>
      </c>
      <c r="F11" s="98">
        <v>2</v>
      </c>
      <c r="G11" s="98">
        <v>0</v>
      </c>
      <c r="H11" s="98" t="s">
        <v>46</v>
      </c>
      <c r="I11" s="34">
        <f t="shared" si="1"/>
        <v>1</v>
      </c>
      <c r="J11" s="34">
        <f>IF(I11=MAIN!I11,3,0)</f>
        <v>0</v>
      </c>
      <c r="K11" s="35">
        <f t="shared" si="0"/>
        <v>2</v>
      </c>
      <c r="L11" s="36">
        <f>IF(K11=MAIN!J11,1,0)</f>
        <v>0</v>
      </c>
      <c r="M11" s="36">
        <f>IF(AND(PAM!F11=MAIN!F11,PAM!G11=MAIN!G11),1,0)</f>
        <v>0</v>
      </c>
      <c r="N11" s="33">
        <f>IF(ISBLANK(MAIN!F11),0,J11+L11+M11)</f>
        <v>0</v>
      </c>
      <c r="O11" s="31"/>
    </row>
    <row r="12" spans="1:15" ht="10.5" customHeight="1" x14ac:dyDescent="0.35">
      <c r="A12" s="94">
        <v>10</v>
      </c>
      <c r="B12" s="91" t="s">
        <v>36</v>
      </c>
      <c r="C12" s="92">
        <v>44364.875</v>
      </c>
      <c r="D12" s="93">
        <v>44361.875</v>
      </c>
      <c r="E12" s="99" t="s">
        <v>39</v>
      </c>
      <c r="F12" s="99">
        <v>1</v>
      </c>
      <c r="G12" s="99">
        <v>2</v>
      </c>
      <c r="H12" s="99" t="s">
        <v>20</v>
      </c>
      <c r="I12" s="34">
        <f t="shared" si="1"/>
        <v>3</v>
      </c>
      <c r="J12" s="34">
        <f>IF(I12=MAIN!I12,3,0)</f>
        <v>3</v>
      </c>
      <c r="K12" s="35">
        <f t="shared" si="0"/>
        <v>-1</v>
      </c>
      <c r="L12" s="36">
        <f>IF(K12=MAIN!J12,1,0)</f>
        <v>1</v>
      </c>
      <c r="M12" s="36">
        <f>IF(AND(PAM!F12=MAIN!F12,PAM!G12=MAIN!G12),1,0)</f>
        <v>0</v>
      </c>
      <c r="N12" s="33">
        <f>IF(ISBLANK(MAIN!F12),0,J12+L12+M12)*2</f>
        <v>8</v>
      </c>
      <c r="O12" s="31"/>
    </row>
    <row r="13" spans="1:15" ht="10.5" customHeight="1" x14ac:dyDescent="0.35">
      <c r="A13" s="94">
        <v>11</v>
      </c>
      <c r="B13" s="91" t="s">
        <v>47</v>
      </c>
      <c r="C13" s="92">
        <v>44365.75</v>
      </c>
      <c r="D13" s="93">
        <v>44362.75</v>
      </c>
      <c r="E13" s="90" t="s">
        <v>28</v>
      </c>
      <c r="F13" s="98">
        <v>1</v>
      </c>
      <c r="G13" s="98">
        <v>0</v>
      </c>
      <c r="H13" s="98" t="s">
        <v>103</v>
      </c>
      <c r="I13" s="34">
        <f t="shared" si="1"/>
        <v>1</v>
      </c>
      <c r="J13" s="34">
        <f>IF(I13=MAIN!I13,3,0)</f>
        <v>3</v>
      </c>
      <c r="K13" s="35">
        <f t="shared" si="0"/>
        <v>1</v>
      </c>
      <c r="L13" s="36">
        <f>IF(K13=MAIN!J13,1,0)</f>
        <v>0</v>
      </c>
      <c r="M13" s="36">
        <f>IF(AND(PAM!F13=MAIN!F13,PAM!G13=MAIN!G13),1,0)</f>
        <v>0</v>
      </c>
      <c r="N13" s="33">
        <f>IF(ISBLANK(MAIN!F13),0,J13+L13+M13)</f>
        <v>3</v>
      </c>
      <c r="O13" s="31"/>
    </row>
    <row r="14" spans="1:15" ht="10.5" customHeight="1" x14ac:dyDescent="0.35">
      <c r="A14" s="94">
        <v>12</v>
      </c>
      <c r="B14" s="91" t="s">
        <v>47</v>
      </c>
      <c r="C14" s="92">
        <v>44365.875</v>
      </c>
      <c r="D14" s="93">
        <v>44362.875</v>
      </c>
      <c r="E14" s="98" t="s">
        <v>85</v>
      </c>
      <c r="F14" s="98">
        <v>1</v>
      </c>
      <c r="G14" s="98">
        <v>0</v>
      </c>
      <c r="H14" s="98" t="s">
        <v>102</v>
      </c>
      <c r="I14" s="34">
        <f t="shared" si="1"/>
        <v>1</v>
      </c>
      <c r="J14" s="34">
        <f>IF(I14=MAIN!I14,3,0)</f>
        <v>3</v>
      </c>
      <c r="K14" s="35">
        <f t="shared" si="0"/>
        <v>1</v>
      </c>
      <c r="L14" s="36">
        <f>IF(K14=MAIN!J14,1,0)</f>
        <v>1</v>
      </c>
      <c r="M14" s="36">
        <f>IF(AND(PAM!F14=MAIN!F14,PAM!G14=MAIN!G14),1,0)</f>
        <v>0</v>
      </c>
      <c r="N14" s="33">
        <f>IF(ISBLANK(MAIN!F14),0,J14+L14+M14)</f>
        <v>4</v>
      </c>
      <c r="O14" s="37">
        <f>SUM(N3:N14)</f>
        <v>32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31" t="s">
        <v>14</v>
      </c>
      <c r="J15" s="31" t="s">
        <v>15</v>
      </c>
      <c r="K15" s="31" t="s">
        <v>16</v>
      </c>
      <c r="L15" s="33" t="s">
        <v>17</v>
      </c>
      <c r="M15" s="33" t="s">
        <v>18</v>
      </c>
      <c r="N15" s="33" t="s">
        <v>6</v>
      </c>
      <c r="O15" s="31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98" t="s">
        <v>37</v>
      </c>
      <c r="F16" s="98">
        <v>2</v>
      </c>
      <c r="G16" s="98">
        <v>1</v>
      </c>
      <c r="H16" s="98" t="s">
        <v>98</v>
      </c>
      <c r="I16" s="34">
        <f t="shared" ref="I16:I27" si="2">IF(F16&gt;G16,1,IF(F16=G16,2,3))</f>
        <v>1</v>
      </c>
      <c r="J16" s="34">
        <f>IF(I16=MAIN!I16,3,0)</f>
        <v>0</v>
      </c>
      <c r="K16" s="35">
        <f t="shared" ref="K16:K27" si="3">F16-G16</f>
        <v>1</v>
      </c>
      <c r="L16" s="36">
        <f>IF(K16=MAIN!J16,1,0)</f>
        <v>0</v>
      </c>
      <c r="M16" s="36">
        <f>IF(AND(PAM!F16=BW!F16,PAM!G16=BW!G16),1,0)</f>
        <v>0</v>
      </c>
      <c r="N16" s="33">
        <f>IF(ISBLANK(MAIN!F16),0,J16+L16+M16)</f>
        <v>0</v>
      </c>
      <c r="O16" s="31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98" t="s">
        <v>22</v>
      </c>
      <c r="F17" s="98">
        <v>4</v>
      </c>
      <c r="G17" s="98">
        <v>0</v>
      </c>
      <c r="H17" s="98" t="s">
        <v>48</v>
      </c>
      <c r="I17" s="34">
        <f t="shared" si="2"/>
        <v>1</v>
      </c>
      <c r="J17" s="34">
        <f>IF(I17=MAIN!I17,3,0)</f>
        <v>3</v>
      </c>
      <c r="K17" s="35">
        <f t="shared" si="3"/>
        <v>4</v>
      </c>
      <c r="L17" s="36">
        <f>IF(K17=MAIN!J17,1,0)</f>
        <v>0</v>
      </c>
      <c r="M17" s="36">
        <f>IF(AND(PAM!F17=BW!F17,PAM!G17=BW!G17),1,0)</f>
        <v>0</v>
      </c>
      <c r="N17" s="33">
        <f>IF(ISBLANK(MAIN!F17),0,J17+L17+M17)</f>
        <v>3</v>
      </c>
      <c r="O17" s="31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98" t="s">
        <v>97</v>
      </c>
      <c r="F18" s="98">
        <v>1</v>
      </c>
      <c r="G18" s="98">
        <v>1</v>
      </c>
      <c r="H18" s="98" t="s">
        <v>30</v>
      </c>
      <c r="I18" s="34">
        <f t="shared" si="2"/>
        <v>2</v>
      </c>
      <c r="J18" s="34">
        <f>IF(I18=MAIN!I18,3,0)</f>
        <v>3</v>
      </c>
      <c r="K18" s="35">
        <f t="shared" si="3"/>
        <v>0</v>
      </c>
      <c r="L18" s="36">
        <f>IF(K18=MAIN!J18,1,0)</f>
        <v>1</v>
      </c>
      <c r="M18" s="36">
        <f>IF(AND(PAM!F18=BW!F18,PAM!G18=BW!G18),1,0)</f>
        <v>0</v>
      </c>
      <c r="N18" s="33">
        <f>IF(ISBLANK(MAIN!F18),0,J18+L18+M18)</f>
        <v>4</v>
      </c>
      <c r="O18" s="31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98" t="s">
        <v>99</v>
      </c>
      <c r="F19" s="98">
        <v>1</v>
      </c>
      <c r="G19" s="98">
        <v>1</v>
      </c>
      <c r="H19" s="98" t="s">
        <v>100</v>
      </c>
      <c r="I19" s="34">
        <f t="shared" si="2"/>
        <v>2</v>
      </c>
      <c r="J19" s="34">
        <f>IF(I19=MAIN!I19,3,0)</f>
        <v>3</v>
      </c>
      <c r="K19" s="35">
        <f t="shared" si="3"/>
        <v>0</v>
      </c>
      <c r="L19" s="36">
        <f>IF(K19=MAIN!J19,1,0)</f>
        <v>1</v>
      </c>
      <c r="M19" s="36">
        <f>IF(AND(PAM!F19=BW!F19,PAM!G19=BW!G19),1,0)</f>
        <v>0</v>
      </c>
      <c r="N19" s="33">
        <f>IF(ISBLANK(MAIN!F19),0,J19+L19+M19)</f>
        <v>4</v>
      </c>
      <c r="O19" s="31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98" t="s">
        <v>32</v>
      </c>
      <c r="F20" s="98">
        <v>2</v>
      </c>
      <c r="G20" s="98">
        <v>2</v>
      </c>
      <c r="H20" s="98" t="s">
        <v>23</v>
      </c>
      <c r="I20" s="34">
        <f t="shared" si="2"/>
        <v>2</v>
      </c>
      <c r="J20" s="34">
        <f>IF(I20=MAIN!I20,3,0)</f>
        <v>3</v>
      </c>
      <c r="K20" s="35">
        <f t="shared" si="3"/>
        <v>0</v>
      </c>
      <c r="L20" s="36">
        <f>IF(K20=MAIN!J20,1,0)</f>
        <v>1</v>
      </c>
      <c r="M20" s="36">
        <f>IF(AND(PAM!F20=BW!F20,PAM!G20=BW!G20),1,0)</f>
        <v>0</v>
      </c>
      <c r="N20" s="33">
        <f>IF(ISBLANK(MAIN!F20),0,J20+L20+M20)</f>
        <v>4</v>
      </c>
      <c r="O20" s="31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98" t="s">
        <v>24</v>
      </c>
      <c r="F21" s="98">
        <v>0</v>
      </c>
      <c r="G21" s="98">
        <v>0</v>
      </c>
      <c r="H21" s="98" t="s">
        <v>25</v>
      </c>
      <c r="I21" s="34">
        <f t="shared" si="2"/>
        <v>2</v>
      </c>
      <c r="J21" s="34">
        <f>IF(I21=MAIN!I21,3,0)</f>
        <v>0</v>
      </c>
      <c r="K21" s="35">
        <f t="shared" si="3"/>
        <v>0</v>
      </c>
      <c r="L21" s="36">
        <f>IF(K21=MAIN!J21,1,0)</f>
        <v>0</v>
      </c>
      <c r="M21" s="36">
        <f>IF(AND(PAM!F21=BW!F21,PAM!G21=BW!G21),1,0)</f>
        <v>0</v>
      </c>
      <c r="N21" s="33">
        <f>IF(ISBLANK(MAIN!F21),0,J21+L21+M21)</f>
        <v>0</v>
      </c>
      <c r="O21" s="31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90" t="s">
        <v>46</v>
      </c>
      <c r="F22" s="90">
        <v>3</v>
      </c>
      <c r="G22" s="90">
        <v>1</v>
      </c>
      <c r="H22" s="90" t="s">
        <v>41</v>
      </c>
      <c r="I22" s="34">
        <f t="shared" si="2"/>
        <v>1</v>
      </c>
      <c r="J22" s="34">
        <f>IF(I22=MAIN!I22,3,0)</f>
        <v>0</v>
      </c>
      <c r="K22" s="35">
        <f t="shared" si="3"/>
        <v>2</v>
      </c>
      <c r="L22" s="36">
        <f>IF(K22=MAIN!J22,1,0)</f>
        <v>0</v>
      </c>
      <c r="M22" s="36">
        <f>IF(AND(PAM!F22=BW!F22,PAM!G22=BW!G22),1,0)</f>
        <v>0</v>
      </c>
      <c r="N22" s="33">
        <f>IF(ISBLANK(MAIN!F22),0,J22+L22+M22)</f>
        <v>0</v>
      </c>
      <c r="O22" s="31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98" t="s">
        <v>45</v>
      </c>
      <c r="F23" s="98">
        <v>1</v>
      </c>
      <c r="G23" s="98">
        <v>1</v>
      </c>
      <c r="H23" s="98" t="s">
        <v>39</v>
      </c>
      <c r="I23" s="34">
        <f t="shared" si="2"/>
        <v>2</v>
      </c>
      <c r="J23" s="34">
        <f>IF(I23=MAIN!I23,3,0)</f>
        <v>0</v>
      </c>
      <c r="K23" s="35">
        <f t="shared" si="3"/>
        <v>0</v>
      </c>
      <c r="L23" s="36">
        <f>IF(K23=MAIN!J23,1,0)</f>
        <v>0</v>
      </c>
      <c r="M23" s="36">
        <f>IF(AND(PAM!F23=BW!F23,PAM!G23=BW!G23),1,0)</f>
        <v>1</v>
      </c>
      <c r="N23" s="33">
        <f>IF(ISBLANK(MAIN!F23),0,J23+L23+M23)</f>
        <v>1</v>
      </c>
      <c r="O23" s="31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9" t="s">
        <v>20</v>
      </c>
      <c r="F24" s="99">
        <v>1</v>
      </c>
      <c r="G24" s="99">
        <v>2</v>
      </c>
      <c r="H24" s="99" t="s">
        <v>26</v>
      </c>
      <c r="I24" s="34">
        <f t="shared" si="2"/>
        <v>3</v>
      </c>
      <c r="J24" s="34">
        <f>IF(I24=MAIN!I24,3,0)</f>
        <v>0</v>
      </c>
      <c r="K24" s="35">
        <f t="shared" si="3"/>
        <v>-1</v>
      </c>
      <c r="L24" s="36">
        <f>IF(K24=MAIN!J24,1,0)</f>
        <v>0</v>
      </c>
      <c r="M24" s="36">
        <f>IF(AND(PAM!F24=BW!F24,PAM!G24=BW!G24),1,0)</f>
        <v>0</v>
      </c>
      <c r="N24" s="33">
        <f>IF(ISBLANK(MAIN!F24),0,J24+L24+M24)</f>
        <v>0</v>
      </c>
      <c r="O24" s="31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98" t="s">
        <v>103</v>
      </c>
      <c r="F25" s="98">
        <v>2</v>
      </c>
      <c r="G25" s="98">
        <v>1</v>
      </c>
      <c r="H25" s="98" t="s">
        <v>102</v>
      </c>
      <c r="I25" s="34">
        <f t="shared" si="2"/>
        <v>1</v>
      </c>
      <c r="J25" s="34">
        <f>IF(I25=MAIN!I25,3,0)</f>
        <v>0</v>
      </c>
      <c r="K25" s="35">
        <f t="shared" si="3"/>
        <v>1</v>
      </c>
      <c r="L25" s="36">
        <f>IF(K25=MAIN!J25,1,0)</f>
        <v>0</v>
      </c>
      <c r="M25" s="36">
        <f>IF(AND(PAM!F25=BW!F25,PAM!G25=BW!G25),1,0)</f>
        <v>0</v>
      </c>
      <c r="N25" s="33">
        <f>IF(ISBLANK(MAIN!F25),0,J25+L25+M25)</f>
        <v>0</v>
      </c>
      <c r="O25" s="31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98" t="s">
        <v>28</v>
      </c>
      <c r="F26" s="98">
        <v>2</v>
      </c>
      <c r="G26" s="98">
        <v>2</v>
      </c>
      <c r="H26" s="98" t="s">
        <v>85</v>
      </c>
      <c r="I26" s="34">
        <f t="shared" si="2"/>
        <v>2</v>
      </c>
      <c r="J26" s="34">
        <f>IF(I26=MAIN!I26,3,0)</f>
        <v>0</v>
      </c>
      <c r="K26" s="35">
        <f t="shared" si="3"/>
        <v>0</v>
      </c>
      <c r="L26" s="36">
        <f>IF(K26=MAIN!J26,1,0)</f>
        <v>0</v>
      </c>
      <c r="M26" s="36">
        <f>IF(AND(PAM!F26=BW!F26,PAM!G26=BW!G26),1,0)</f>
        <v>1</v>
      </c>
      <c r="N26" s="33">
        <f>IF(ISBLANK(MAIN!F26),0,J26+L26+M26)</f>
        <v>1</v>
      </c>
      <c r="O26" s="31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98" t="s">
        <v>34</v>
      </c>
      <c r="F27" s="98">
        <v>3</v>
      </c>
      <c r="G27" s="98">
        <v>0</v>
      </c>
      <c r="H27" s="98" t="s">
        <v>101</v>
      </c>
      <c r="I27" s="34">
        <f t="shared" si="2"/>
        <v>1</v>
      </c>
      <c r="J27" s="34">
        <f>IF(I27=MAIN!I27,3,0)</f>
        <v>3</v>
      </c>
      <c r="K27" s="35">
        <f t="shared" si="3"/>
        <v>3</v>
      </c>
      <c r="L27" s="36">
        <f>IF(K27=MAIN!J27,1,0)</f>
        <v>0</v>
      </c>
      <c r="M27" s="36">
        <f>IF(AND(PAM!F27=BW!F27,PAM!G27=BW!G27),1,0)</f>
        <v>0</v>
      </c>
      <c r="N27" s="33">
        <f>IF(ISBLANK(MAIN!F27),0,J27+L27+M27)</f>
        <v>3</v>
      </c>
      <c r="O27" s="37">
        <f>SUM(N16:N27)</f>
        <v>20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31" t="s">
        <v>14</v>
      </c>
      <c r="J28" s="31" t="s">
        <v>15</v>
      </c>
      <c r="K28" s="31" t="s">
        <v>16</v>
      </c>
      <c r="L28" s="33" t="s">
        <v>17</v>
      </c>
      <c r="M28" s="33" t="s">
        <v>18</v>
      </c>
      <c r="N28" s="33" t="s">
        <v>6</v>
      </c>
      <c r="O28" s="31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9" t="s">
        <v>30</v>
      </c>
      <c r="F29" s="9">
        <v>1</v>
      </c>
      <c r="G29" s="9">
        <v>0</v>
      </c>
      <c r="H29" s="9" t="s">
        <v>28</v>
      </c>
      <c r="I29" s="34">
        <f t="shared" ref="I29:I40" si="4">IF(F29&gt;G29,1,IF(F29=G29,2,3))</f>
        <v>1</v>
      </c>
      <c r="J29" s="34">
        <f>IF(I29=MAIN!I29,3,0)</f>
        <v>0</v>
      </c>
      <c r="K29" s="35">
        <f t="shared" ref="K29:K40" si="5">F29-G29</f>
        <v>1</v>
      </c>
      <c r="L29" s="36">
        <f>IF(K29=MAIN!J29,1,0)</f>
        <v>0</v>
      </c>
      <c r="M29" s="36">
        <f>IF(AND(PAM!F29=MAIN!F29,PAM!G29=MAIN!G29),1,0)</f>
        <v>0</v>
      </c>
      <c r="N29" s="33">
        <f>IF(ISBLANK(MAIN!F29),0,J29+L29+M29)</f>
        <v>0</v>
      </c>
      <c r="O29" s="31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9" t="s">
        <v>25</v>
      </c>
      <c r="F30" s="9">
        <v>0</v>
      </c>
      <c r="G30" s="9">
        <v>0</v>
      </c>
      <c r="H30" s="9" t="s">
        <v>29</v>
      </c>
      <c r="I30" s="34">
        <f t="shared" si="4"/>
        <v>2</v>
      </c>
      <c r="J30" s="34">
        <f>IF(I30=MAIN!I30,3,0)</f>
        <v>0</v>
      </c>
      <c r="K30" s="35">
        <f t="shared" si="5"/>
        <v>0</v>
      </c>
      <c r="L30" s="36">
        <f>IF(K30=MAIN!J30,1,0)</f>
        <v>0</v>
      </c>
      <c r="M30" s="36">
        <f>IF(AND(PAM!F30=MAIN!F30,PAM!G30=MAIN!G30),1,0)</f>
        <v>0</v>
      </c>
      <c r="N30" s="33">
        <f>IF(ISBLANK(MAIN!F30),0,J30+L30+M30)</f>
        <v>0</v>
      </c>
      <c r="O30" s="31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9" t="s">
        <v>40</v>
      </c>
      <c r="F31" s="9">
        <v>0</v>
      </c>
      <c r="G31" s="9">
        <v>2</v>
      </c>
      <c r="H31" s="9" t="s">
        <v>26</v>
      </c>
      <c r="I31" s="34">
        <f t="shared" si="4"/>
        <v>3</v>
      </c>
      <c r="J31" s="34">
        <f>IF(I31=MAIN!I31,3,0)</f>
        <v>0</v>
      </c>
      <c r="K31" s="35">
        <f t="shared" si="5"/>
        <v>-2</v>
      </c>
      <c r="L31" s="36">
        <f>IF(K31=MAIN!J31,1,0)</f>
        <v>0</v>
      </c>
      <c r="M31" s="36">
        <f>IF(AND(PAM!F31=MAIN!F31,PAM!G31=MAIN!G31),1,0)</f>
        <v>0</v>
      </c>
      <c r="N31" s="33">
        <f>IF(ISBLANK(MAIN!F31),0,J31+L31+M31)</f>
        <v>0</v>
      </c>
      <c r="O31" s="31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9" t="s">
        <v>41</v>
      </c>
      <c r="F32" s="9">
        <v>2</v>
      </c>
      <c r="G32" s="9">
        <v>1</v>
      </c>
      <c r="H32" s="9" t="s">
        <v>39</v>
      </c>
      <c r="I32" s="34">
        <f t="shared" si="4"/>
        <v>1</v>
      </c>
      <c r="J32" s="34">
        <f>IF(I32=MAIN!I32,3,0)</f>
        <v>0</v>
      </c>
      <c r="K32" s="35">
        <f t="shared" si="5"/>
        <v>1</v>
      </c>
      <c r="L32" s="36">
        <f>IF(K32=MAIN!J32,1,0)</f>
        <v>0</v>
      </c>
      <c r="M32" s="36">
        <f>IF(AND(PAM!F32=MAIN!F32,PAM!G32=MAIN!G32),1,0)</f>
        <v>0</v>
      </c>
      <c r="N32" s="33">
        <f>IF(ISBLANK(MAIN!F32),0,J32+L32+M32)</f>
        <v>0</v>
      </c>
      <c r="O32" s="31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9" t="s">
        <v>35</v>
      </c>
      <c r="F33" s="9">
        <v>0</v>
      </c>
      <c r="G33" s="9">
        <v>1</v>
      </c>
      <c r="H33" s="9" t="s">
        <v>32</v>
      </c>
      <c r="I33" s="34">
        <f t="shared" si="4"/>
        <v>3</v>
      </c>
      <c r="J33" s="34">
        <f>IF(I33=MAIN!I33,3,0)</f>
        <v>3</v>
      </c>
      <c r="K33" s="35">
        <f t="shared" si="5"/>
        <v>-1</v>
      </c>
      <c r="L33" s="36">
        <f>IF(K33=MAIN!J33,1,0)</f>
        <v>1</v>
      </c>
      <c r="M33" s="36">
        <f>IF(AND(PAM!F33=MAIN!F33,PAM!G33=MAIN!G33),1,0)</f>
        <v>0</v>
      </c>
      <c r="N33" s="33">
        <f>IF(ISBLANK(MAIN!F33),0,J33+L33+M33)</f>
        <v>4</v>
      </c>
      <c r="O33" s="31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" t="s">
        <v>33</v>
      </c>
      <c r="F34" s="9">
        <v>1</v>
      </c>
      <c r="G34" s="9">
        <v>1</v>
      </c>
      <c r="H34" s="9" t="s">
        <v>34</v>
      </c>
      <c r="I34" s="34">
        <f t="shared" si="4"/>
        <v>2</v>
      </c>
      <c r="J34" s="34">
        <f>IF(I34=MAIN!I34,3,0)</f>
        <v>3</v>
      </c>
      <c r="K34" s="35">
        <f t="shared" si="5"/>
        <v>0</v>
      </c>
      <c r="L34" s="36">
        <f>IF(K34=MAIN!J34,1,0)</f>
        <v>1</v>
      </c>
      <c r="M34" s="36">
        <f>IF(AND(PAM!F34=MAIN!F34,PAM!G34=MAIN!G34),1,0)</f>
        <v>1</v>
      </c>
      <c r="N34" s="33">
        <f>IF(ISBLANK(MAIN!F34),0,J34+L34+M34)</f>
        <v>5</v>
      </c>
      <c r="O34" s="31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9" t="s">
        <v>37</v>
      </c>
      <c r="F35" s="9">
        <v>2</v>
      </c>
      <c r="G35" s="9">
        <v>1</v>
      </c>
      <c r="H35" s="9" t="s">
        <v>42</v>
      </c>
      <c r="I35" s="34">
        <f t="shared" si="4"/>
        <v>1</v>
      </c>
      <c r="J35" s="34">
        <f>IF(I35=MAIN!I35,3,0)</f>
        <v>0</v>
      </c>
      <c r="K35" s="35">
        <f t="shared" si="5"/>
        <v>1</v>
      </c>
      <c r="L35" s="36">
        <f>IF(K35=MAIN!J35,1,0)</f>
        <v>0</v>
      </c>
      <c r="M35" s="36">
        <f>IF(AND(PAM!F35=MAIN!F35,PAM!G35=MAIN!G35),1,0)</f>
        <v>0</v>
      </c>
      <c r="N35" s="33">
        <f>IF(ISBLANK(MAIN!F35),0,J35+L35+M35)</f>
        <v>0</v>
      </c>
      <c r="O35" s="31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9" t="s">
        <v>43</v>
      </c>
      <c r="F36" s="9">
        <v>0</v>
      </c>
      <c r="G36" s="9">
        <v>1</v>
      </c>
      <c r="H36" s="9" t="s">
        <v>23</v>
      </c>
      <c r="I36" s="34">
        <f t="shared" si="4"/>
        <v>3</v>
      </c>
      <c r="J36" s="34">
        <f>IF(I36=MAIN!I36,3,0)</f>
        <v>0</v>
      </c>
      <c r="K36" s="35">
        <f t="shared" si="5"/>
        <v>-1</v>
      </c>
      <c r="L36" s="36">
        <f>IF(K36=MAIN!J36,1,0)</f>
        <v>0</v>
      </c>
      <c r="M36" s="36">
        <f>IF(AND(PAM!F36=MAIN!F36,PAM!G36=MAIN!G36),1,0)</f>
        <v>0</v>
      </c>
      <c r="N36" s="33">
        <f>IF(ISBLANK(MAIN!F36),0,J36+L36+M36)</f>
        <v>0</v>
      </c>
      <c r="O36" s="31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9" t="s">
        <v>21</v>
      </c>
      <c r="F37" s="9">
        <v>1</v>
      </c>
      <c r="G37" s="9">
        <v>1</v>
      </c>
      <c r="H37" s="9" t="s">
        <v>45</v>
      </c>
      <c r="I37" s="34">
        <f t="shared" si="4"/>
        <v>2</v>
      </c>
      <c r="J37" s="34">
        <f>IF(I37=MAIN!I37,3,0)</f>
        <v>3</v>
      </c>
      <c r="K37" s="35">
        <f t="shared" si="5"/>
        <v>0</v>
      </c>
      <c r="L37" s="36">
        <f>IF(K37=MAIN!J37,1,0)</f>
        <v>1</v>
      </c>
      <c r="M37" s="36">
        <f>IF(AND(PAM!F37=MAIN!F37,PAM!G37=MAIN!G37),1,0)</f>
        <v>1</v>
      </c>
      <c r="N37" s="33">
        <f>IF(ISBLANK(MAIN!F37),0,J37+L37+M37)</f>
        <v>5</v>
      </c>
      <c r="O37" s="31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9" t="s">
        <v>46</v>
      </c>
      <c r="F38" s="9">
        <v>0</v>
      </c>
      <c r="G38" s="9">
        <v>2</v>
      </c>
      <c r="H38" s="9" t="s">
        <v>24</v>
      </c>
      <c r="I38" s="34">
        <f t="shared" si="4"/>
        <v>3</v>
      </c>
      <c r="J38" s="34">
        <f>IF(I38=MAIN!I38,3,0)</f>
        <v>0</v>
      </c>
      <c r="K38" s="35">
        <f t="shared" si="5"/>
        <v>-2</v>
      </c>
      <c r="L38" s="36">
        <f>IF(K38=MAIN!J38,1,0)</f>
        <v>0</v>
      </c>
      <c r="M38" s="36">
        <f>IF(AND(PAM!F38=MAIN!F38,PAM!G38=MAIN!G38),1,0)</f>
        <v>0</v>
      </c>
      <c r="N38" s="33">
        <f>IF(ISBLANK(MAIN!F38),0,J38+L38+M38)</f>
        <v>0</v>
      </c>
      <c r="O38" s="31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14" t="s">
        <v>85</v>
      </c>
      <c r="F39" s="14">
        <v>1</v>
      </c>
      <c r="G39" s="14">
        <v>2</v>
      </c>
      <c r="H39" s="14" t="s">
        <v>20</v>
      </c>
      <c r="I39" s="34">
        <f t="shared" si="4"/>
        <v>3</v>
      </c>
      <c r="J39" s="34">
        <f>IF(I39=MAIN!I39,3,0)</f>
        <v>3</v>
      </c>
      <c r="K39" s="35">
        <f t="shared" si="5"/>
        <v>-1</v>
      </c>
      <c r="L39" s="36">
        <f>IF(K39=MAIN!J39,1,0)</f>
        <v>1</v>
      </c>
      <c r="M39" s="36">
        <f>IF(AND(PAM!F39=MAIN!F39,PAM!G39=MAIN!G39),1,0)</f>
        <v>1</v>
      </c>
      <c r="N39" s="33">
        <f>IF(ISBLANK(MAIN!F39),0,J39+L39+M39)*2</f>
        <v>10</v>
      </c>
      <c r="O39" s="31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9" t="s">
        <v>22</v>
      </c>
      <c r="F40" s="9">
        <v>3</v>
      </c>
      <c r="G40" s="9">
        <v>0</v>
      </c>
      <c r="H40" s="9" t="s">
        <v>48</v>
      </c>
      <c r="I40" s="34">
        <f t="shared" si="4"/>
        <v>1</v>
      </c>
      <c r="J40" s="34">
        <f>IF(I40=MAIN!I40,3,0)</f>
        <v>3</v>
      </c>
      <c r="K40" s="35">
        <f t="shared" si="5"/>
        <v>3</v>
      </c>
      <c r="L40" s="36">
        <f>IF(K40=MAIN!J40,1,0)</f>
        <v>0</v>
      </c>
      <c r="M40" s="36">
        <f>IF(AND(PAM!F40=MAIN!F40,PAM!G40=MAIN!G40),1,0)</f>
        <v>0</v>
      </c>
      <c r="N40" s="33">
        <f>IF(ISBLANK(MAIN!F40),0,J40+L40+M40)</f>
        <v>3</v>
      </c>
      <c r="O40" s="37">
        <f>SUM(N29:N40)</f>
        <v>27</v>
      </c>
    </row>
    <row r="41" spans="1:15" ht="10.5" customHeight="1" x14ac:dyDescent="0.35">
      <c r="A41" s="116" t="s">
        <v>3</v>
      </c>
      <c r="B41" s="116"/>
      <c r="C41" s="116"/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31"/>
    </row>
    <row r="42" spans="1:15" ht="10.5" customHeight="1" x14ac:dyDescent="0.35">
      <c r="A42" s="115" t="s">
        <v>87</v>
      </c>
      <c r="B42" s="115"/>
      <c r="C42" s="115"/>
      <c r="D42" s="115"/>
      <c r="E42" s="115"/>
      <c r="F42" s="115"/>
      <c r="G42" s="115"/>
      <c r="H42" s="115"/>
      <c r="I42" s="31" t="s">
        <v>14</v>
      </c>
      <c r="J42" s="31" t="s">
        <v>15</v>
      </c>
      <c r="K42" s="31" t="s">
        <v>16</v>
      </c>
      <c r="L42" s="33" t="s">
        <v>17</v>
      </c>
      <c r="M42" s="33" t="s">
        <v>18</v>
      </c>
      <c r="N42" s="33" t="s">
        <v>6</v>
      </c>
      <c r="O42" s="31"/>
    </row>
    <row r="43" spans="1:15" ht="10.5" customHeight="1" x14ac:dyDescent="0.35">
      <c r="A43" s="9">
        <v>37</v>
      </c>
      <c r="B43" s="12" t="s">
        <v>86</v>
      </c>
      <c r="C43" s="10">
        <v>44373.75</v>
      </c>
      <c r="D43" s="11">
        <v>44373.75</v>
      </c>
      <c r="E43" s="9" t="s">
        <v>29</v>
      </c>
      <c r="F43" s="9">
        <v>1</v>
      </c>
      <c r="G43" s="9">
        <v>2</v>
      </c>
      <c r="H43" s="9" t="s">
        <v>32</v>
      </c>
      <c r="I43" s="34">
        <f t="shared" ref="I43:I50" si="6">IF(F43&gt;G43,1,IF(F43=G43,2,3))</f>
        <v>3</v>
      </c>
      <c r="J43" s="34">
        <f>IF(I43=MAIN!I43,3,0)</f>
        <v>0</v>
      </c>
      <c r="K43" s="35">
        <f t="shared" ref="K43:K50" si="7">F43-G43</f>
        <v>-1</v>
      </c>
      <c r="L43" s="36">
        <f>IF(K43=MAIN!J43,1,0)</f>
        <v>0</v>
      </c>
      <c r="M43" s="36">
        <f>IF(AND(PAM!F43=MAIN!F43,PAM!G43=MAIN!G43),1,0)</f>
        <v>0</v>
      </c>
      <c r="N43" s="33">
        <f>IF(ISBLANK(MAIN!F43),0,J43+L43+M43)</f>
        <v>0</v>
      </c>
      <c r="O43" s="31"/>
    </row>
    <row r="44" spans="1:15" ht="10.5" customHeight="1" x14ac:dyDescent="0.35">
      <c r="A44" s="9">
        <v>38</v>
      </c>
      <c r="B44" s="12"/>
      <c r="C44" s="10">
        <v>44373.875</v>
      </c>
      <c r="D44" s="11">
        <v>44373.875</v>
      </c>
      <c r="E44" s="9" t="s">
        <v>25</v>
      </c>
      <c r="F44" s="9">
        <v>2</v>
      </c>
      <c r="G44" s="9">
        <v>0</v>
      </c>
      <c r="H44" s="9" t="s">
        <v>39</v>
      </c>
      <c r="I44" s="34">
        <f t="shared" si="6"/>
        <v>1</v>
      </c>
      <c r="J44" s="34">
        <f>IF(I44=MAIN!I44,3,0)</f>
        <v>0</v>
      </c>
      <c r="K44" s="35">
        <f t="shared" si="7"/>
        <v>2</v>
      </c>
      <c r="L44" s="36">
        <f>IF(K44=MAIN!J44,1,0)</f>
        <v>0</v>
      </c>
      <c r="M44" s="36">
        <f>IF(AND(PAM!F44=MAIN!F44,PAM!G44=MAIN!G44),1,0)</f>
        <v>0</v>
      </c>
      <c r="N44" s="33">
        <f>IF(ISBLANK(MAIN!F44),0,J44+L44+M44)</f>
        <v>0</v>
      </c>
      <c r="O44" s="31"/>
    </row>
    <row r="45" spans="1:15" ht="10.5" customHeight="1" x14ac:dyDescent="0.35">
      <c r="A45" s="9">
        <v>39</v>
      </c>
      <c r="B45" s="12"/>
      <c r="C45" s="10">
        <v>44374.75</v>
      </c>
      <c r="D45" s="11">
        <v>44374.75</v>
      </c>
      <c r="E45" s="9" t="s">
        <v>26</v>
      </c>
      <c r="F45" s="9">
        <v>3</v>
      </c>
      <c r="G45" s="9">
        <v>1</v>
      </c>
      <c r="H45" s="9" t="s">
        <v>43</v>
      </c>
      <c r="I45" s="34">
        <f t="shared" si="6"/>
        <v>1</v>
      </c>
      <c r="J45" s="34">
        <f>IF(I45=MAIN!I45,3,0)</f>
        <v>0</v>
      </c>
      <c r="K45" s="35">
        <f t="shared" si="7"/>
        <v>2</v>
      </c>
      <c r="L45" s="36">
        <f>IF(K45=MAIN!J45,1,0)</f>
        <v>0</v>
      </c>
      <c r="M45" s="36">
        <f>IF(AND(PAM!F45=MAIN!F45,PAM!G45=MAIN!G45),1,0)</f>
        <v>0</v>
      </c>
      <c r="N45" s="33">
        <f>IF(ISBLANK(MAIN!F45),0,J45+L45+M45)</f>
        <v>0</v>
      </c>
      <c r="O45" s="31"/>
    </row>
    <row r="46" spans="1:15" ht="10.5" customHeight="1" x14ac:dyDescent="0.35">
      <c r="A46" s="9">
        <v>40</v>
      </c>
      <c r="B46" s="12"/>
      <c r="C46" s="10">
        <v>44374.875</v>
      </c>
      <c r="D46" s="11">
        <v>44374.875</v>
      </c>
      <c r="E46" s="9" t="s">
        <v>34</v>
      </c>
      <c r="F46" s="9">
        <v>2</v>
      </c>
      <c r="G46" s="9">
        <v>1</v>
      </c>
      <c r="H46" s="9" t="s">
        <v>85</v>
      </c>
      <c r="I46" s="34">
        <f t="shared" si="6"/>
        <v>1</v>
      </c>
      <c r="J46" s="34">
        <f>IF(I46=MAIN!I46,3,0)</f>
        <v>0</v>
      </c>
      <c r="K46" s="35">
        <f t="shared" si="7"/>
        <v>1</v>
      </c>
      <c r="L46" s="36">
        <f>IF(K46=MAIN!J46,1,0)</f>
        <v>0</v>
      </c>
      <c r="M46" s="36">
        <f>IF(AND(PAM!F46=MAIN!F46,PAM!G46=MAIN!G46),1,0)</f>
        <v>0</v>
      </c>
      <c r="N46" s="33">
        <f>IF(ISBLANK(MAIN!F46),0,J46+L46+M46)</f>
        <v>0</v>
      </c>
      <c r="O46" s="31"/>
    </row>
    <row r="47" spans="1:15" ht="10.5" customHeight="1" x14ac:dyDescent="0.35">
      <c r="A47" s="9">
        <v>41</v>
      </c>
      <c r="B47" s="12"/>
      <c r="C47" s="10">
        <v>44375.75</v>
      </c>
      <c r="D47" s="11">
        <v>44375.75</v>
      </c>
      <c r="E47" s="9" t="s">
        <v>37</v>
      </c>
      <c r="F47" s="9">
        <v>0</v>
      </c>
      <c r="G47" s="9">
        <v>1</v>
      </c>
      <c r="H47" s="9" t="s">
        <v>24</v>
      </c>
      <c r="I47" s="34">
        <f t="shared" si="6"/>
        <v>3</v>
      </c>
      <c r="J47" s="34">
        <f>IF(I47=MAIN!I47,3,0)</f>
        <v>0</v>
      </c>
      <c r="K47" s="35">
        <f t="shared" si="7"/>
        <v>-1</v>
      </c>
      <c r="L47" s="36">
        <f>IF(K47=MAIN!J47,1,0)</f>
        <v>0</v>
      </c>
      <c r="M47" s="36">
        <f>IF(AND(PAM!F47=MAIN!F47,PAM!G47=MAIN!G47),1,0)</f>
        <v>0</v>
      </c>
      <c r="N47" s="33">
        <f>IF(ISBLANK(MAIN!F47),0,J47+L47+M47)</f>
        <v>0</v>
      </c>
      <c r="O47" s="31"/>
    </row>
    <row r="48" spans="1:15" ht="10.5" customHeight="1" x14ac:dyDescent="0.35">
      <c r="A48" s="9">
        <v>42</v>
      </c>
      <c r="B48" s="12"/>
      <c r="C48" s="10">
        <v>44375.875</v>
      </c>
      <c r="D48" s="11">
        <v>44375.875</v>
      </c>
      <c r="E48" s="9" t="s">
        <v>20</v>
      </c>
      <c r="F48" s="9">
        <v>3</v>
      </c>
      <c r="G48" s="9">
        <v>0</v>
      </c>
      <c r="H48" s="9" t="s">
        <v>30</v>
      </c>
      <c r="I48" s="34">
        <f t="shared" si="6"/>
        <v>1</v>
      </c>
      <c r="J48" s="34">
        <f>IF(I48=MAIN!I48,3,0)</f>
        <v>0</v>
      </c>
      <c r="K48" s="35">
        <f t="shared" si="7"/>
        <v>3</v>
      </c>
      <c r="L48" s="36">
        <f>IF(K48=MAIN!J48,1,0)</f>
        <v>0</v>
      </c>
      <c r="M48" s="36">
        <f>IF(AND(PAM!F48=MAIN!F48,PAM!G48=MAIN!G48),1,0)</f>
        <v>0</v>
      </c>
      <c r="N48" s="33">
        <f>IF(ISBLANK(MAIN!F48),0,J48+L48+M48)</f>
        <v>0</v>
      </c>
      <c r="O48" s="31"/>
    </row>
    <row r="49" spans="1:15" ht="10.5" customHeight="1" x14ac:dyDescent="0.35">
      <c r="A49" s="9">
        <v>43</v>
      </c>
      <c r="B49" s="12"/>
      <c r="C49" s="10">
        <v>44376.75</v>
      </c>
      <c r="D49" s="11">
        <v>44376.75</v>
      </c>
      <c r="E49" s="9" t="s">
        <v>23</v>
      </c>
      <c r="F49" s="9">
        <v>1</v>
      </c>
      <c r="G49" s="9">
        <v>2</v>
      </c>
      <c r="H49" s="9" t="s">
        <v>22</v>
      </c>
      <c r="I49" s="34">
        <f t="shared" si="6"/>
        <v>3</v>
      </c>
      <c r="J49" s="34">
        <f>IF(I49=MAIN!I49,3,0)</f>
        <v>0</v>
      </c>
      <c r="K49" s="35">
        <f t="shared" si="7"/>
        <v>-1</v>
      </c>
      <c r="L49" s="36">
        <f>IF(K49=MAIN!J49,1,0)</f>
        <v>0</v>
      </c>
      <c r="M49" s="36">
        <f>IF(AND(PAM!F49=MAIN!F49,PAM!G49=MAIN!G49),1,0)</f>
        <v>0</v>
      </c>
      <c r="N49" s="33">
        <f>IF(ISBLANK(MAIN!F49),0,J49+L49+M49)</f>
        <v>0</v>
      </c>
      <c r="O49" s="31"/>
    </row>
    <row r="50" spans="1:15" ht="10.5" customHeight="1" x14ac:dyDescent="0.35">
      <c r="A50" s="9">
        <v>44</v>
      </c>
      <c r="B50" s="12"/>
      <c r="C50" s="10">
        <v>44376.875</v>
      </c>
      <c r="D50" s="11">
        <v>44376.875</v>
      </c>
      <c r="E50" s="9" t="s">
        <v>21</v>
      </c>
      <c r="F50" s="9">
        <v>1</v>
      </c>
      <c r="G50" s="9">
        <v>0</v>
      </c>
      <c r="H50" s="9" t="s">
        <v>41</v>
      </c>
      <c r="I50" s="34">
        <f t="shared" si="6"/>
        <v>1</v>
      </c>
      <c r="J50" s="34">
        <f>IF(I50=MAIN!I50,3,0)</f>
        <v>0</v>
      </c>
      <c r="K50" s="35">
        <f t="shared" si="7"/>
        <v>1</v>
      </c>
      <c r="L50" s="36">
        <f>IF(K50=MAIN!J50,1,0)</f>
        <v>0</v>
      </c>
      <c r="M50" s="36">
        <f>IF(AND(PAM!F50=MAIN!F50,PAM!G50=MAIN!G50),1,0)</f>
        <v>0</v>
      </c>
      <c r="N50" s="33">
        <f>IF(ISBLANK(MAIN!F50),0,J50+L50+M50)</f>
        <v>0</v>
      </c>
      <c r="O50" s="37">
        <f>SUM(N43:N50)*2</f>
        <v>0</v>
      </c>
    </row>
    <row r="51" spans="1:15" ht="10.5" customHeight="1" x14ac:dyDescent="0.35">
      <c r="A51" s="116" t="s">
        <v>4</v>
      </c>
      <c r="B51" s="116"/>
      <c r="C51" s="116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31"/>
    </row>
    <row r="52" spans="1:15" ht="10.5" customHeight="1" x14ac:dyDescent="0.35">
      <c r="A52" s="115" t="s">
        <v>82</v>
      </c>
      <c r="B52" s="115"/>
      <c r="C52" s="115"/>
      <c r="D52" s="115"/>
      <c r="E52" s="115"/>
      <c r="F52" s="115"/>
      <c r="G52" s="115"/>
      <c r="H52" s="115"/>
      <c r="I52" s="31" t="s">
        <v>14</v>
      </c>
      <c r="J52" s="31" t="s">
        <v>15</v>
      </c>
      <c r="K52" s="31" t="s">
        <v>16</v>
      </c>
      <c r="L52" s="33" t="s">
        <v>17</v>
      </c>
      <c r="M52" s="33" t="s">
        <v>18</v>
      </c>
      <c r="N52" s="33" t="s">
        <v>6</v>
      </c>
      <c r="O52" s="31"/>
    </row>
    <row r="53" spans="1:15" ht="10.5" customHeight="1" x14ac:dyDescent="0.35">
      <c r="A53" s="9">
        <v>45</v>
      </c>
      <c r="B53" s="12" t="s">
        <v>65</v>
      </c>
      <c r="C53" s="10">
        <v>44379.75</v>
      </c>
      <c r="D53" s="11">
        <v>44379.75</v>
      </c>
      <c r="E53" s="9" t="s">
        <v>30</v>
      </c>
      <c r="F53" s="9">
        <v>0</v>
      </c>
      <c r="G53" s="9">
        <v>2</v>
      </c>
      <c r="H53" s="9" t="s">
        <v>24</v>
      </c>
      <c r="I53" s="34">
        <f t="shared" ref="I53:I56" si="8">IF(F53&gt;G53,1,IF(F53=G53,2,3))</f>
        <v>3</v>
      </c>
      <c r="J53" s="34">
        <f>IF(I53=MAIN!I53,3,0)</f>
        <v>0</v>
      </c>
      <c r="K53" s="35">
        <f t="shared" ref="K53:K56" si="9">F53-G53</f>
        <v>-2</v>
      </c>
      <c r="L53" s="36">
        <f>IF(K53=MAIN!J53,1,0)</f>
        <v>0</v>
      </c>
      <c r="M53" s="36" t="e">
        <f>IF(AND(PAM!F53=MAIN!#REF!,PAM!G53=MAIN!#REF!),1,0)</f>
        <v>#REF!</v>
      </c>
      <c r="N53" s="33" t="e">
        <f>IF(ISBLANK(MAIN!#REF!),0,J53+L53+M53)</f>
        <v>#REF!</v>
      </c>
      <c r="O53" s="31"/>
    </row>
    <row r="54" spans="1:15" ht="10.5" customHeight="1" x14ac:dyDescent="0.35">
      <c r="A54" s="9">
        <v>46</v>
      </c>
      <c r="B54" s="12"/>
      <c r="C54" s="10">
        <v>44379.875</v>
      </c>
      <c r="D54" s="11">
        <v>44379.875</v>
      </c>
      <c r="E54" s="9" t="s">
        <v>34</v>
      </c>
      <c r="F54" s="9">
        <v>2</v>
      </c>
      <c r="G54" s="9">
        <v>1</v>
      </c>
      <c r="H54" s="9" t="s">
        <v>25</v>
      </c>
      <c r="I54" s="34">
        <f t="shared" si="8"/>
        <v>1</v>
      </c>
      <c r="J54" s="34">
        <f>IF(I54=MAIN!I54,3,0)</f>
        <v>0</v>
      </c>
      <c r="K54" s="35">
        <f t="shared" si="9"/>
        <v>1</v>
      </c>
      <c r="L54" s="36">
        <f>IF(K54=MAIN!J54,1,0)</f>
        <v>0</v>
      </c>
      <c r="M54" s="36">
        <f>IF(AND(PAM!F54=MAIN!F54,PAM!G54=MAIN!G54),1,0)</f>
        <v>0</v>
      </c>
      <c r="N54" s="33">
        <f>IF(ISBLANK(MAIN!F54),0,J54+L54+M54)</f>
        <v>0</v>
      </c>
      <c r="O54" s="31"/>
    </row>
    <row r="55" spans="1:15" ht="10.5" customHeight="1" x14ac:dyDescent="0.35">
      <c r="A55" s="9">
        <v>47</v>
      </c>
      <c r="B55" s="12"/>
      <c r="C55" s="10">
        <v>44380.75</v>
      </c>
      <c r="D55" s="11">
        <v>44380.75</v>
      </c>
      <c r="E55" s="9" t="s">
        <v>43</v>
      </c>
      <c r="F55" s="9">
        <v>1</v>
      </c>
      <c r="G55" s="9">
        <v>2</v>
      </c>
      <c r="H55" s="9" t="s">
        <v>32</v>
      </c>
      <c r="I55" s="34">
        <f t="shared" si="8"/>
        <v>3</v>
      </c>
      <c r="J55" s="34">
        <f>IF(I55=MAIN!I55,3,0)</f>
        <v>0</v>
      </c>
      <c r="K55" s="35">
        <f t="shared" si="9"/>
        <v>-1</v>
      </c>
      <c r="L55" s="36">
        <f>IF(K55=MAIN!J55,1,0)</f>
        <v>0</v>
      </c>
      <c r="M55" s="36">
        <f>IF(AND(PAM!F55=MAIN!F53,PAM!G55=MAIN!G53),1,0)</f>
        <v>0</v>
      </c>
      <c r="N55" s="33">
        <f>IF(ISBLANK(MAIN!F53),0,J55+L55+M55)</f>
        <v>0</v>
      </c>
      <c r="O55" s="31"/>
    </row>
    <row r="56" spans="1:15" ht="10.5" customHeight="1" x14ac:dyDescent="0.35">
      <c r="A56" s="9">
        <v>48</v>
      </c>
      <c r="B56" s="12"/>
      <c r="C56" s="10">
        <v>44380.875</v>
      </c>
      <c r="D56" s="11">
        <v>44380.875</v>
      </c>
      <c r="E56" s="9" t="s">
        <v>41</v>
      </c>
      <c r="F56" s="9">
        <v>1</v>
      </c>
      <c r="G56" s="9">
        <v>3</v>
      </c>
      <c r="H56" s="9" t="s">
        <v>23</v>
      </c>
      <c r="I56" s="34">
        <f t="shared" si="8"/>
        <v>3</v>
      </c>
      <c r="J56" s="34">
        <f>IF(I56=MAIN!I56,3,0)</f>
        <v>0</v>
      </c>
      <c r="K56" s="35">
        <f t="shared" si="9"/>
        <v>-2</v>
      </c>
      <c r="L56" s="36">
        <f>IF(K56=MAIN!J56,1,0)</f>
        <v>0</v>
      </c>
      <c r="M56" s="36">
        <f>IF(AND(PAM!F56=MAIN!F56,PAM!G56=MAIN!G56),1,0)</f>
        <v>0</v>
      </c>
      <c r="N56" s="33">
        <f>IF(ISBLANK(MAIN!F56),0,J56+L56+M56)</f>
        <v>0</v>
      </c>
      <c r="O56" s="37" t="e">
        <f>SUM(N53:N56)*3</f>
        <v>#REF!</v>
      </c>
    </row>
    <row r="57" spans="1:15" ht="10.5" customHeight="1" x14ac:dyDescent="0.35">
      <c r="A57" s="116" t="s">
        <v>5</v>
      </c>
      <c r="B57" s="116"/>
      <c r="C57" s="116"/>
      <c r="D57" s="116"/>
      <c r="E57" s="116"/>
      <c r="F57" s="116"/>
      <c r="G57" s="116"/>
      <c r="H57" s="116"/>
      <c r="I57" s="116"/>
      <c r="J57" s="116"/>
      <c r="K57" s="116"/>
      <c r="L57" s="116"/>
      <c r="M57" s="116"/>
      <c r="N57" s="116"/>
      <c r="O57" s="31"/>
    </row>
    <row r="58" spans="1:15" ht="10.5" customHeight="1" x14ac:dyDescent="0.35">
      <c r="A58" s="115" t="s">
        <v>83</v>
      </c>
      <c r="B58" s="115"/>
      <c r="C58" s="115"/>
      <c r="D58" s="115"/>
      <c r="E58" s="115"/>
      <c r="F58" s="115"/>
      <c r="G58" s="115"/>
      <c r="H58" s="115"/>
      <c r="I58" s="31" t="s">
        <v>14</v>
      </c>
      <c r="J58" s="31" t="s">
        <v>15</v>
      </c>
      <c r="K58" s="31" t="s">
        <v>16</v>
      </c>
      <c r="L58" s="33" t="s">
        <v>17</v>
      </c>
      <c r="M58" s="33" t="s">
        <v>18</v>
      </c>
      <c r="N58" s="33" t="s">
        <v>6</v>
      </c>
      <c r="O58" s="31"/>
    </row>
    <row r="59" spans="1:15" ht="10.5" customHeight="1" x14ac:dyDescent="0.35">
      <c r="A59" s="9">
        <v>49</v>
      </c>
      <c r="B59" s="12" t="s">
        <v>74</v>
      </c>
      <c r="C59" s="10">
        <v>44383.875</v>
      </c>
      <c r="D59" s="11">
        <v>44383.875</v>
      </c>
      <c r="E59" s="18" t="s">
        <v>24</v>
      </c>
      <c r="F59" s="18">
        <v>2</v>
      </c>
      <c r="G59" s="18">
        <v>1</v>
      </c>
      <c r="H59" s="18" t="s">
        <v>25</v>
      </c>
      <c r="I59" s="34">
        <f t="shared" ref="I59:I60" si="10">IF(F59&gt;G59,1,IF(F59=G59,2,3))</f>
        <v>1</v>
      </c>
      <c r="J59" s="34">
        <f>IF(I59=MAIN!I59,3,0)</f>
        <v>0</v>
      </c>
      <c r="K59" s="35">
        <f t="shared" ref="K59:K60" si="11">F59-G59</f>
        <v>1</v>
      </c>
      <c r="L59" s="36">
        <f>IF(K59=MAIN!J59,1,0)</f>
        <v>0</v>
      </c>
      <c r="M59" s="36">
        <f>IF(AND(PAM!F59=MAIN!F59,PAM!G59=MAIN!G59),1,0)</f>
        <v>0</v>
      </c>
      <c r="N59" s="33">
        <f>IF(ISBLANK(MAIN!F59),0,J59+L59+M59)</f>
        <v>0</v>
      </c>
      <c r="O59" s="31"/>
    </row>
    <row r="60" spans="1:15" ht="10.5" customHeight="1" x14ac:dyDescent="0.35">
      <c r="A60" s="9">
        <v>50</v>
      </c>
      <c r="B60" s="12"/>
      <c r="C60" s="10">
        <v>44384.875</v>
      </c>
      <c r="D60" s="11">
        <v>44384.875</v>
      </c>
      <c r="E60" s="18" t="s">
        <v>32</v>
      </c>
      <c r="F60" s="18">
        <v>2</v>
      </c>
      <c r="G60" s="18">
        <v>1</v>
      </c>
      <c r="H60" s="18" t="s">
        <v>23</v>
      </c>
      <c r="I60" s="34">
        <f t="shared" si="10"/>
        <v>1</v>
      </c>
      <c r="J60" s="34">
        <f>IF(I60=MAIN!I60,3,0)</f>
        <v>0</v>
      </c>
      <c r="K60" s="35">
        <f t="shared" si="11"/>
        <v>1</v>
      </c>
      <c r="L60" s="36">
        <f>IF(K60=MAIN!J60,1,0)</f>
        <v>0</v>
      </c>
      <c r="M60" s="36">
        <f>IF(AND(PAM!F60=MAIN!F60,PAM!G60=MAIN!G60),1,0)</f>
        <v>0</v>
      </c>
      <c r="N60" s="33">
        <f>IF(ISBLANK(MAIN!F60),0,J60+L60+M60)</f>
        <v>0</v>
      </c>
      <c r="O60" s="37">
        <f>SUM(N59:N60)*5</f>
        <v>0</v>
      </c>
    </row>
    <row r="61" spans="1:15" ht="10.5" customHeight="1" x14ac:dyDescent="0.35">
      <c r="A61" s="116" t="s">
        <v>13</v>
      </c>
      <c r="B61" s="116"/>
      <c r="C61" s="116"/>
      <c r="D61" s="116"/>
      <c r="E61" s="116"/>
      <c r="F61" s="116"/>
      <c r="G61" s="116"/>
      <c r="H61" s="116"/>
      <c r="I61" s="116"/>
      <c r="J61" s="116"/>
      <c r="K61" s="116"/>
      <c r="L61" s="116"/>
      <c r="M61" s="116"/>
      <c r="N61" s="116"/>
      <c r="O61" s="31"/>
    </row>
    <row r="62" spans="1:15" ht="10.5" customHeight="1" x14ac:dyDescent="0.35">
      <c r="A62" s="115" t="s">
        <v>84</v>
      </c>
      <c r="B62" s="115"/>
      <c r="C62" s="115"/>
      <c r="D62" s="115"/>
      <c r="E62" s="115"/>
      <c r="F62" s="115"/>
      <c r="G62" s="115"/>
      <c r="H62" s="115"/>
      <c r="I62" s="31" t="s">
        <v>14</v>
      </c>
      <c r="J62" s="31" t="s">
        <v>15</v>
      </c>
      <c r="K62" s="31" t="s">
        <v>16</v>
      </c>
      <c r="L62" s="33" t="s">
        <v>17</v>
      </c>
      <c r="M62" s="33" t="s">
        <v>18</v>
      </c>
      <c r="N62" s="33" t="s">
        <v>6</v>
      </c>
      <c r="O62" s="31"/>
    </row>
    <row r="63" spans="1:15" ht="10.5" customHeight="1" x14ac:dyDescent="0.35">
      <c r="A63" s="9">
        <v>51</v>
      </c>
      <c r="B63" s="13" t="s">
        <v>79</v>
      </c>
      <c r="C63" s="10">
        <v>44388.875</v>
      </c>
      <c r="D63" s="11">
        <v>44388.875</v>
      </c>
      <c r="E63" s="18" t="s">
        <v>25</v>
      </c>
      <c r="F63" s="18">
        <v>3</v>
      </c>
      <c r="G63" s="18">
        <v>2</v>
      </c>
      <c r="H63" s="18" t="s">
        <v>23</v>
      </c>
      <c r="I63" s="34">
        <f t="shared" ref="I63" si="12">IF(F63&gt;G63,1,IF(F63=G63,2,3))</f>
        <v>1</v>
      </c>
      <c r="J63" s="34">
        <f>IF(I63=MAIN!I63,3,0)</f>
        <v>0</v>
      </c>
      <c r="K63" s="35">
        <f t="shared" ref="K63" si="13">F63-G63</f>
        <v>1</v>
      </c>
      <c r="L63" s="36">
        <f>IF(K63=MAIN!J63,1,0)</f>
        <v>0</v>
      </c>
      <c r="M63" s="36">
        <f>IF(AND(PAM!F63=MAIN!F63,PAM!G63=MAIN!G63),1,0)</f>
        <v>0</v>
      </c>
      <c r="N63" s="33">
        <f>IF(ISBLANK(MAIN!F63),0,J63+L63+M63)</f>
        <v>0</v>
      </c>
      <c r="O63" s="37">
        <f>SUM(N63)*6</f>
        <v>0</v>
      </c>
    </row>
    <row r="64" spans="1:15" ht="10.5" customHeight="1" x14ac:dyDescent="0.35">
      <c r="H64" s="35"/>
      <c r="I64" s="38"/>
      <c r="J64" s="38"/>
      <c r="K64" s="38"/>
      <c r="L64" s="38"/>
      <c r="M64" s="38"/>
      <c r="N64" s="38"/>
      <c r="O64" s="31"/>
    </row>
    <row r="65" spans="8:15" ht="10.5" customHeight="1" x14ac:dyDescent="0.35">
      <c r="H65" s="35"/>
      <c r="I65" s="38"/>
      <c r="J65" s="38"/>
      <c r="K65" s="38"/>
      <c r="L65" s="38"/>
      <c r="M65" s="38"/>
      <c r="N65" s="38"/>
      <c r="O65" s="31"/>
    </row>
    <row r="66" spans="8:15" ht="10.5" customHeight="1" x14ac:dyDescent="0.35">
      <c r="H66" s="35"/>
      <c r="I66" s="38"/>
      <c r="J66" s="38"/>
      <c r="K66" s="38"/>
      <c r="L66" s="38"/>
      <c r="M66" s="38"/>
      <c r="N66" s="38"/>
      <c r="O66" s="31"/>
    </row>
    <row r="67" spans="8:15" ht="10.5" customHeight="1" x14ac:dyDescent="0.35">
      <c r="H67" s="35"/>
      <c r="I67" s="38"/>
      <c r="J67" s="38"/>
      <c r="K67" s="38"/>
      <c r="L67" s="38"/>
      <c r="M67" s="38"/>
      <c r="N67" s="38"/>
      <c r="O67" s="31"/>
    </row>
    <row r="68" spans="8:15" ht="10.5" customHeight="1" x14ac:dyDescent="0.35">
      <c r="H68" s="35"/>
      <c r="I68" s="38"/>
      <c r="J68" s="38"/>
      <c r="K68" s="38"/>
      <c r="L68" s="38"/>
      <c r="M68" s="38"/>
      <c r="N68" s="38"/>
      <c r="O68" s="31"/>
    </row>
    <row r="69" spans="8:15" ht="10.5" customHeight="1" x14ac:dyDescent="0.35">
      <c r="H69" s="35"/>
      <c r="I69" s="38"/>
      <c r="J69" s="38"/>
      <c r="K69" s="38"/>
      <c r="L69" s="38"/>
      <c r="M69" s="38"/>
      <c r="N69" s="38"/>
      <c r="O69" s="31"/>
    </row>
    <row r="70" spans="8:15" ht="10.5" customHeight="1" x14ac:dyDescent="0.35">
      <c r="H70" s="35"/>
      <c r="I70" s="38"/>
      <c r="J70" s="38"/>
      <c r="K70" s="38"/>
      <c r="L70" s="38"/>
      <c r="M70" s="38"/>
      <c r="N70" s="38"/>
      <c r="O70" s="31"/>
    </row>
    <row r="71" spans="8:15" ht="10.5" customHeight="1" x14ac:dyDescent="0.35">
      <c r="H71" s="35"/>
      <c r="I71" s="38"/>
      <c r="J71" s="38"/>
      <c r="K71" s="38"/>
      <c r="L71" s="38"/>
      <c r="M71" s="38"/>
      <c r="N71" s="38"/>
      <c r="O71" s="31"/>
    </row>
    <row r="72" spans="8:15" ht="10.5" customHeight="1" x14ac:dyDescent="0.35">
      <c r="H72" s="35"/>
      <c r="I72" s="38"/>
      <c r="J72" s="38"/>
      <c r="K72" s="38"/>
      <c r="L72" s="38"/>
      <c r="M72" s="38"/>
      <c r="N72" s="38"/>
      <c r="O72" s="31"/>
    </row>
    <row r="73" spans="8:15" ht="10.5" customHeight="1" x14ac:dyDescent="0.35">
      <c r="H73" s="35"/>
      <c r="I73" s="38"/>
      <c r="J73" s="38"/>
      <c r="K73" s="38"/>
      <c r="L73" s="38"/>
      <c r="M73" s="38"/>
      <c r="N73" s="38"/>
      <c r="O73" s="31"/>
    </row>
    <row r="74" spans="8:15" ht="10.5" customHeight="1" x14ac:dyDescent="0.35">
      <c r="H74" s="35"/>
      <c r="I74" s="38"/>
      <c r="J74" s="38"/>
      <c r="K74" s="38"/>
      <c r="L74" s="38"/>
      <c r="M74" s="38"/>
      <c r="N74" s="38"/>
      <c r="O74" s="31"/>
    </row>
    <row r="75" spans="8:15" ht="10.5" customHeight="1" x14ac:dyDescent="0.35">
      <c r="H75" s="35"/>
      <c r="I75" s="38"/>
      <c r="J75" s="38"/>
      <c r="K75" s="38"/>
      <c r="L75" s="38"/>
      <c r="M75" s="38"/>
      <c r="N75" s="38"/>
      <c r="O75" s="31"/>
    </row>
    <row r="76" spans="8:15" ht="10.5" customHeight="1" x14ac:dyDescent="0.35">
      <c r="H76" s="35"/>
      <c r="I76" s="38"/>
      <c r="J76" s="38"/>
      <c r="K76" s="38"/>
      <c r="L76" s="38"/>
      <c r="M76" s="38"/>
      <c r="N76" s="38"/>
      <c r="O76" s="31"/>
    </row>
    <row r="77" spans="8:15" ht="10.5" customHeight="1" x14ac:dyDescent="0.35">
      <c r="H77" s="35"/>
      <c r="I77" s="38"/>
      <c r="J77" s="38"/>
      <c r="K77" s="38"/>
      <c r="L77" s="38"/>
      <c r="M77" s="38"/>
      <c r="N77" s="38"/>
      <c r="O77" s="31"/>
    </row>
    <row r="78" spans="8:15" ht="10.5" customHeight="1" x14ac:dyDescent="0.35">
      <c r="H78" s="35"/>
      <c r="I78" s="38"/>
      <c r="J78" s="38"/>
      <c r="K78" s="38"/>
      <c r="L78" s="38"/>
      <c r="M78" s="38"/>
      <c r="N78" s="38"/>
      <c r="O78" s="31"/>
    </row>
    <row r="79" spans="8:15" ht="10.5" customHeight="1" x14ac:dyDescent="0.35">
      <c r="H79" s="35"/>
      <c r="I79" s="38"/>
      <c r="J79" s="38"/>
      <c r="K79" s="38"/>
      <c r="L79" s="38"/>
      <c r="M79" s="38"/>
      <c r="N79" s="38"/>
      <c r="O79" s="31"/>
    </row>
    <row r="80" spans="8:15" ht="10.5" customHeight="1" x14ac:dyDescent="0.35">
      <c r="H80" s="35"/>
      <c r="I80" s="38"/>
      <c r="J80" s="38"/>
      <c r="K80" s="38"/>
      <c r="L80" s="38"/>
      <c r="M80" s="38"/>
      <c r="N80" s="38"/>
      <c r="O80" s="31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59:E60">
    <cfRule type="expression" dxfId="233" priority="13">
      <formula>#REF!&gt;$I59</formula>
    </cfRule>
    <cfRule type="expression" dxfId="232" priority="14">
      <formula>#REF!&lt;$I59</formula>
    </cfRule>
    <cfRule type="expression" dxfId="231" priority="15">
      <formula>#REF!&lt;$G59</formula>
    </cfRule>
    <cfRule type="expression" dxfId="230" priority="16">
      <formula>#REF!&gt;$G59</formula>
    </cfRule>
  </conditionalFormatting>
  <conditionalFormatting sqref="E63">
    <cfRule type="expression" dxfId="229" priority="5">
      <formula>#REF!&gt;$I63</formula>
    </cfRule>
    <cfRule type="expression" dxfId="228" priority="6">
      <formula>#REF!&lt;$I63</formula>
    </cfRule>
    <cfRule type="expression" dxfId="227" priority="7">
      <formula>#REF!&lt;$G63</formula>
    </cfRule>
    <cfRule type="expression" dxfId="226" priority="8">
      <formula>#REF!&gt;$G63</formula>
    </cfRule>
  </conditionalFormatting>
  <conditionalFormatting sqref="E16:G21 E23:G27">
    <cfRule type="expression" dxfId="223" priority="2">
      <formula>#REF!&gt;$G16</formula>
    </cfRule>
    <cfRule type="expression" dxfId="222" priority="1">
      <formula>#REF!&lt;$G16</formula>
    </cfRule>
  </conditionalFormatting>
  <conditionalFormatting sqref="H16:H21 H23:H27">
    <cfRule type="expression" dxfId="219" priority="3">
      <formula>#REF!&gt;$G16</formula>
    </cfRule>
    <cfRule type="expression" dxfId="218" priority="4">
      <formula>#REF!&lt;$G16</formula>
    </cfRule>
  </conditionalFormatting>
  <conditionalFormatting sqref="H59:H60">
    <cfRule type="expression" dxfId="205" priority="20">
      <formula>#REF!&lt;$G59</formula>
    </cfRule>
    <cfRule type="expression" dxfId="204" priority="18">
      <formula>#REF!&gt;$I59</formula>
    </cfRule>
    <cfRule type="expression" dxfId="203" priority="19">
      <formula>#REF!&gt;$G59</formula>
    </cfRule>
    <cfRule type="expression" dxfId="202" priority="17">
      <formula>#REF!&lt;$I59</formula>
    </cfRule>
  </conditionalFormatting>
  <conditionalFormatting sqref="H63">
    <cfRule type="expression" dxfId="201" priority="12">
      <formula>#REF!&lt;$G63</formula>
    </cfRule>
    <cfRule type="expression" dxfId="200" priority="11">
      <formula>#REF!&gt;$G63</formula>
    </cfRule>
    <cfRule type="expression" dxfId="199" priority="10">
      <formula>#REF!&gt;$I63</formula>
    </cfRule>
    <cfRule type="expression" dxfId="198" priority="9">
      <formula>#REF!&lt;$I63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6" id="{6EA7911D-BB9D-4229-B059-395869076AC5}">
            <xm:f>MAIN!#REF!&gt;MAIN!$G43</xm:f>
            <x14:dxf>
              <font>
                <b/>
                <i val="0"/>
              </font>
            </x14:dxf>
          </x14:cfRule>
          <x14:cfRule type="expression" priority="35" id="{E4C60128-C6CB-4E42-8535-AE21E368A130}">
            <xm:f>MAIN!#REF!&lt;MAIN!$G43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33" id="{9127C224-2546-4BF2-A68A-FD4BDF2CFA64}">
            <xm:f>MAIN!#REF!&gt;MAIN!#REF!</xm:f>
            <x14:dxf>
              <font>
                <b/>
                <i val="0"/>
                <color rgb="FF0000FF"/>
              </font>
            </x14:dxf>
          </x14:cfRule>
          <x14:cfRule type="expression" priority="34" id="{AB5F5893-02AE-462D-AF1F-7905B6065817}">
            <xm:f>MAIN!#REF!&lt;MAIN!#REF!</xm:f>
            <x14:dxf>
              <font>
                <b val="0"/>
                <i/>
                <color rgb="FF0000FF"/>
              </font>
            </x14:dxf>
          </x14:cfRule>
          <xm:sqref>E43:E50 E54 E56</xm:sqref>
        </x14:conditionalFormatting>
        <x14:conditionalFormatting xmlns:xm="http://schemas.microsoft.com/office/excel/2006/main">
          <x14:cfRule type="expression" priority="45" id="{905FE5D5-B34C-4384-974D-585968157FE9}">
            <xm:f>MAIN!#REF!&gt;MAIN!#REF!</xm:f>
            <x14:dxf>
              <font>
                <b/>
                <i val="0"/>
                <color rgb="FF0000FF"/>
              </font>
            </x14:dxf>
          </x14:cfRule>
          <x14:cfRule type="expression" priority="46" id="{D0DCA934-03D5-4FE7-91E5-779A536C0363}">
            <xm:f>MAIN!#REF!&lt;MAIN!#REF!</xm:f>
            <x14:dxf>
              <font>
                <b val="0"/>
                <i/>
                <color rgb="FF0000FF"/>
              </font>
            </x14:dxf>
          </x14:cfRule>
          <x14:cfRule type="expression" priority="47" id="{9EC8D00F-4848-4D0D-93D2-1FB156C6854D}">
            <xm:f>MAIN!#REF!&lt;MAIN!#REF!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48" id="{907C55C8-B2FE-477A-A8DC-26B2E9795E89}">
            <xm:f>MAIN!#REF!&gt;MAIN!#REF!</xm:f>
            <x14:dxf>
              <font>
                <b/>
                <i val="0"/>
              </font>
            </x14:dxf>
          </x14:cfRule>
          <xm:sqref>E53</xm:sqref>
        </x14:conditionalFormatting>
        <x14:conditionalFormatting xmlns:xm="http://schemas.microsoft.com/office/excel/2006/main">
          <x14:cfRule type="expression" priority="44" id="{BCDF9A5D-A9E8-45D5-A856-E466C8373BAB}">
            <xm:f>MAIN!#REF!&gt;MAIN!$G53</xm:f>
            <x14:dxf>
              <font>
                <b/>
                <i val="0"/>
              </font>
            </x14:dxf>
          </x14:cfRule>
          <x14:cfRule type="expression" priority="43" id="{64CC9204-2E02-4675-A3CB-67E4976B2AB0}">
            <xm:f>MAIN!#REF!&lt;MAIN!$G53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42" id="{1F94A087-EDFD-4FBC-8B4A-D5DD25E5BB18}">
            <xm:f>MAIN!#REF!&lt;MAIN!#REF!</xm:f>
            <x14:dxf>
              <font>
                <b val="0"/>
                <i/>
                <color rgb="FF0000FF"/>
              </font>
            </x14:dxf>
          </x14:cfRule>
          <x14:cfRule type="expression" priority="41" id="{E860709A-5749-43EA-9C4A-8144E55D9799}">
            <xm:f>MAIN!#REF!&gt;MAIN!#REF!</xm:f>
            <x14:dxf>
              <font>
                <b/>
                <i val="0"/>
                <color rgb="FF0000FF"/>
              </font>
            </x14:dxf>
          </x14:cfRule>
          <xm:sqref>E55</xm:sqref>
        </x14:conditionalFormatting>
        <x14:conditionalFormatting xmlns:xm="http://schemas.microsoft.com/office/excel/2006/main">
          <x14:cfRule type="expression" priority="21" id="{C7A3EF48-1798-4DD8-B6C0-4DEC01A758A5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22" id="{DF8023F7-A924-45E2-B210-AA8256C47AC8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23" id="{6CDAF76F-02E8-455B-9462-08473A4E77DA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24" id="{57A07A9A-1A44-4711-BB5D-61769CED7B34}">
            <xm:f>MAIN!#REF!&lt;MAIN!$G3</xm:f>
            <x14:dxf>
              <font>
                <b/>
                <i val="0"/>
              </font>
            </x14:dxf>
          </x14:cfRule>
          <xm:sqref>H3:H14 H29:H40</xm:sqref>
        </x14:conditionalFormatting>
        <x14:conditionalFormatting xmlns:xm="http://schemas.microsoft.com/office/excel/2006/main">
          <x14:cfRule type="expression" priority="39" id="{6999166E-0B41-4697-81D0-9312C0C7E614}">
            <xm:f>MAIN!#REF!&gt;MAIN!$G43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37" id="{E801AEBF-D2FB-493F-8AD3-EE94CC6AC612}">
            <xm:f>MAIN!#REF!&lt;MAIN!#REF!</xm:f>
            <x14:dxf>
              <font>
                <b/>
                <i val="0"/>
                <color rgb="FF0000FF"/>
              </font>
            </x14:dxf>
          </x14:cfRule>
          <x14:cfRule type="expression" priority="38" id="{C847EF3C-BC96-4CC2-BD4E-C7DCE9FADB17}">
            <xm:f>MAIN!#REF!&gt;MAIN!#REF!</xm:f>
            <x14:dxf>
              <font>
                <b val="0"/>
                <i/>
                <color rgb="FF0000FF"/>
              </font>
            </x14:dxf>
          </x14:cfRule>
          <x14:cfRule type="expression" priority="40" id="{F0AE7DD3-A543-43C0-BC15-082B400E73D3}">
            <xm:f>MAIN!#REF!&lt;MAIN!$G43</xm:f>
            <x14:dxf>
              <font>
                <b/>
                <i val="0"/>
              </font>
            </x14:dxf>
          </x14:cfRule>
          <xm:sqref>H43:H50 H54 H56</xm:sqref>
        </x14:conditionalFormatting>
        <x14:conditionalFormatting xmlns:xm="http://schemas.microsoft.com/office/excel/2006/main">
          <x14:cfRule type="expression" priority="56" id="{DC8C6355-A987-487D-A28C-996513FDAFF4}">
            <xm:f>MAIN!#REF!&lt;MAIN!#REF!</xm:f>
            <x14:dxf>
              <font>
                <b/>
                <i val="0"/>
              </font>
            </x14:dxf>
          </x14:cfRule>
          <x14:cfRule type="expression" priority="53" id="{39151321-2445-4B41-BA90-A05735058928}">
            <xm:f>MAIN!#REF!&lt;MAIN!#REF!</xm:f>
            <x14:dxf>
              <font>
                <b/>
                <i val="0"/>
                <color rgb="FF0000FF"/>
              </font>
            </x14:dxf>
          </x14:cfRule>
          <x14:cfRule type="expression" priority="54" id="{188C4D7C-2EFC-460B-A7E7-758CB94230E0}">
            <xm:f>MAIN!#REF!&gt;MAIN!#REF!</xm:f>
            <x14:dxf>
              <font>
                <b val="0"/>
                <i/>
                <color rgb="FF0000FF"/>
              </font>
            </x14:dxf>
          </x14:cfRule>
          <x14:cfRule type="expression" priority="55" id="{529C1714-197D-49F4-AC57-2CC85905B872}">
            <xm:f>MAIN!#REF!&gt;MAIN!#REF!</xm:f>
            <x14:dxf>
              <font>
                <b val="0"/>
                <i/>
                <color theme="1" tint="0.499984740745262"/>
              </font>
            </x14:dxf>
          </x14:cfRule>
          <xm:sqref>H53</xm:sqref>
        </x14:conditionalFormatting>
        <x14:conditionalFormatting xmlns:xm="http://schemas.microsoft.com/office/excel/2006/main">
          <x14:cfRule type="expression" priority="49" id="{D93591DE-46BF-4C87-9382-3153EC0E34FB}">
            <xm:f>MAIN!#REF!&lt;MAIN!#REF!</xm:f>
            <x14:dxf>
              <font>
                <b/>
                <i val="0"/>
                <color rgb="FF0000FF"/>
              </font>
            </x14:dxf>
          </x14:cfRule>
          <x14:cfRule type="expression" priority="51" id="{6BC8F299-73AB-4BE3-B366-D8E2F9F1A5BC}">
            <xm:f>MAIN!#REF!&gt;MAIN!$G53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52" id="{4E2F1298-C024-45A6-8AAA-075F2A1F303D}">
            <xm:f>MAIN!#REF!&lt;MAIN!$G53</xm:f>
            <x14:dxf>
              <font>
                <b/>
                <i val="0"/>
              </font>
            </x14:dxf>
          </x14:cfRule>
          <x14:cfRule type="expression" priority="50" id="{977DE29D-5823-4852-9119-244D146CB62A}">
            <xm:f>MAIN!#REF!&gt;MAIN!#REF!</xm:f>
            <x14:dxf>
              <font>
                <b val="0"/>
                <i/>
                <color rgb="FF0000FF"/>
              </font>
            </x14:dxf>
          </x14:cfRule>
          <xm:sqref>H55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D7EF4-4693-44FD-89EF-22F7D42C0572}">
  <dimension ref="A1:O80"/>
  <sheetViews>
    <sheetView topLeftCell="A14" zoomScale="85" zoomScaleNormal="85" workbookViewId="0">
      <selection activeCell="N30" sqref="N30"/>
    </sheetView>
  </sheetViews>
  <sheetFormatPr defaultColWidth="14.54296875" defaultRowHeight="15" customHeight="1" x14ac:dyDescent="0.35"/>
  <cols>
    <col min="1" max="4" width="8.453125" style="38" customWidth="1"/>
    <col min="5" max="5" width="31.1796875" style="38" customWidth="1"/>
    <col min="6" max="7" width="5.81640625" style="38" customWidth="1"/>
    <col min="8" max="8" width="31.1796875" style="38" customWidth="1"/>
    <col min="9" max="15" width="11.54296875" style="32" customWidth="1"/>
    <col min="16" max="16384" width="14.54296875" style="32"/>
  </cols>
  <sheetData>
    <row r="1" spans="1:15" ht="10.5" customHeight="1" thickBot="1" x14ac:dyDescent="0.4">
      <c r="A1" s="116" t="s">
        <v>0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31"/>
    </row>
    <row r="2" spans="1:15" ht="10.5" customHeight="1" x14ac:dyDescent="0.35">
      <c r="A2" s="117" t="s">
        <v>104</v>
      </c>
      <c r="B2" s="117"/>
      <c r="C2" s="117"/>
      <c r="D2" s="117"/>
      <c r="E2" s="117"/>
      <c r="F2" s="117"/>
      <c r="G2" s="117"/>
      <c r="H2" s="117"/>
      <c r="I2" s="31" t="s">
        <v>14</v>
      </c>
      <c r="J2" s="31" t="s">
        <v>15</v>
      </c>
      <c r="K2" s="31" t="s">
        <v>16</v>
      </c>
      <c r="L2" s="33" t="s">
        <v>17</v>
      </c>
      <c r="M2" s="33" t="s">
        <v>18</v>
      </c>
      <c r="N2" s="33" t="s">
        <v>6</v>
      </c>
      <c r="O2" s="33"/>
    </row>
    <row r="3" spans="1:15" ht="10.5" customHeight="1" x14ac:dyDescent="0.35">
      <c r="A3" s="91">
        <v>1</v>
      </c>
      <c r="B3" s="91" t="s">
        <v>27</v>
      </c>
      <c r="C3" s="92">
        <v>44361.875</v>
      </c>
      <c r="D3" s="93">
        <v>44358.875</v>
      </c>
      <c r="E3" s="98" t="s">
        <v>22</v>
      </c>
      <c r="F3" s="91">
        <v>2</v>
      </c>
      <c r="G3" s="91">
        <v>0</v>
      </c>
      <c r="H3" s="98" t="s">
        <v>97</v>
      </c>
      <c r="I3" s="34">
        <f>IF(F3&gt;G3,1,IF(F3=G3,2,3))</f>
        <v>1</v>
      </c>
      <c r="J3" s="34">
        <f>IF(I3=MAIN!I3,3,0)</f>
        <v>3</v>
      </c>
      <c r="K3" s="35">
        <f t="shared" ref="K3:K14" si="0">F3-G3</f>
        <v>2</v>
      </c>
      <c r="L3" s="36">
        <f>IF(K3=MAIN!J3,1,0)</f>
        <v>0</v>
      </c>
      <c r="M3" s="36">
        <f>IF(AND(PH!F3=MAIN!F3,PH!G3=MAIN!G3),1,0)</f>
        <v>0</v>
      </c>
      <c r="N3" s="33">
        <f>IF(ISBLANK(MAIN!F3),0,J3+L3+M3)</f>
        <v>3</v>
      </c>
      <c r="O3" s="31"/>
    </row>
    <row r="4" spans="1:15" ht="10.5" customHeight="1" x14ac:dyDescent="0.35">
      <c r="A4" s="94">
        <v>2</v>
      </c>
      <c r="B4" s="91" t="s">
        <v>27</v>
      </c>
      <c r="C4" s="92">
        <v>44362.625</v>
      </c>
      <c r="D4" s="93">
        <v>44359.625</v>
      </c>
      <c r="E4" s="98" t="s">
        <v>48</v>
      </c>
      <c r="F4" s="91">
        <v>1</v>
      </c>
      <c r="G4" s="91">
        <v>2</v>
      </c>
      <c r="H4" s="98" t="s">
        <v>30</v>
      </c>
      <c r="I4" s="34">
        <f t="shared" ref="I4:I14" si="1">IF(F4&gt;G4,1,IF(F4=G4,2,3))</f>
        <v>3</v>
      </c>
      <c r="J4" s="34">
        <f>IF(I4=MAIN!I4,3,0)</f>
        <v>3</v>
      </c>
      <c r="K4" s="35">
        <f t="shared" si="0"/>
        <v>-1</v>
      </c>
      <c r="L4" s="36">
        <f>IF(K4=MAIN!J4,1,0)</f>
        <v>0</v>
      </c>
      <c r="M4" s="36">
        <f>IF(AND(PH!F4=MAIN!F4,PH!G4=MAIN!G4),1,0)</f>
        <v>0</v>
      </c>
      <c r="N4" s="33">
        <f>IF(ISBLANK(MAIN!F4),0,J4+L4+M4)</f>
        <v>3</v>
      </c>
      <c r="O4" s="31"/>
    </row>
    <row r="5" spans="1:15" ht="10.5" customHeight="1" x14ac:dyDescent="0.35">
      <c r="A5" s="94">
        <v>3</v>
      </c>
      <c r="B5" s="91" t="s">
        <v>31</v>
      </c>
      <c r="C5" s="92">
        <v>44362.75</v>
      </c>
      <c r="D5" s="93">
        <v>44359.75</v>
      </c>
      <c r="E5" s="98" t="s">
        <v>24</v>
      </c>
      <c r="F5" s="91">
        <v>2</v>
      </c>
      <c r="G5" s="91">
        <v>1</v>
      </c>
      <c r="H5" s="98" t="s">
        <v>37</v>
      </c>
      <c r="I5" s="34">
        <f t="shared" si="1"/>
        <v>1</v>
      </c>
      <c r="J5" s="34">
        <f>IF(I5=MAIN!I5,3,0)</f>
        <v>3</v>
      </c>
      <c r="K5" s="35">
        <f t="shared" si="0"/>
        <v>1</v>
      </c>
      <c r="L5" s="36">
        <f>IF(K5=MAIN!J5,1,0)</f>
        <v>0</v>
      </c>
      <c r="M5" s="36">
        <f>IF(AND(PH!F5=MAIN!F5,PH!G5=MAIN!G5),1,0)</f>
        <v>0</v>
      </c>
      <c r="N5" s="33">
        <f>IF(ISBLANK(MAIN!F5),0,J5+L5+M5)</f>
        <v>3</v>
      </c>
      <c r="O5" s="31"/>
    </row>
    <row r="6" spans="1:15" ht="10.5" customHeight="1" x14ac:dyDescent="0.35">
      <c r="A6" s="94">
        <v>4</v>
      </c>
      <c r="B6" s="91" t="s">
        <v>31</v>
      </c>
      <c r="C6" s="92">
        <v>44362.875</v>
      </c>
      <c r="D6" s="93">
        <v>44359.875</v>
      </c>
      <c r="E6" s="98" t="s">
        <v>25</v>
      </c>
      <c r="F6" s="91">
        <v>3</v>
      </c>
      <c r="G6" s="91">
        <v>0</v>
      </c>
      <c r="H6" s="98" t="s">
        <v>98</v>
      </c>
      <c r="I6" s="34">
        <f t="shared" si="1"/>
        <v>1</v>
      </c>
      <c r="J6" s="34">
        <f>IF(I6=MAIN!I6,3,0)</f>
        <v>3</v>
      </c>
      <c r="K6" s="35">
        <f t="shared" si="0"/>
        <v>3</v>
      </c>
      <c r="L6" s="36">
        <f>IF(K6=MAIN!J6,1,0)</f>
        <v>0</v>
      </c>
      <c r="M6" s="36">
        <f>IF(AND(PH!F6=MAIN!F6,PH!G6=MAIN!G6),1,0)</f>
        <v>0</v>
      </c>
      <c r="N6" s="33">
        <f>IF(ISBLANK(MAIN!F6),0,J6+L6+M6)</f>
        <v>3</v>
      </c>
      <c r="O6" s="31"/>
    </row>
    <row r="7" spans="1:15" ht="10.5" customHeight="1" x14ac:dyDescent="0.35">
      <c r="A7" s="94">
        <v>5</v>
      </c>
      <c r="B7" s="91" t="s">
        <v>36</v>
      </c>
      <c r="C7" s="92">
        <v>44363.625</v>
      </c>
      <c r="D7" s="93">
        <v>44360.625</v>
      </c>
      <c r="E7" s="98" t="s">
        <v>45</v>
      </c>
      <c r="F7" s="91">
        <v>1</v>
      </c>
      <c r="G7" s="91">
        <v>1</v>
      </c>
      <c r="H7" s="98" t="s">
        <v>26</v>
      </c>
      <c r="I7" s="34">
        <f t="shared" si="1"/>
        <v>2</v>
      </c>
      <c r="J7" s="34">
        <f>IF(I7=MAIN!I7,3,0)</f>
        <v>0</v>
      </c>
      <c r="K7" s="35">
        <f t="shared" si="0"/>
        <v>0</v>
      </c>
      <c r="L7" s="36">
        <f>IF(K7=MAIN!J7,1,0)</f>
        <v>0</v>
      </c>
      <c r="M7" s="36">
        <f>IF(AND(PH!F7=MAIN!F7,PH!G7=MAIN!G7),1,0)</f>
        <v>0</v>
      </c>
      <c r="N7" s="33">
        <f>IF(ISBLANK(MAIN!F7),0,J7+L7+M7)</f>
        <v>0</v>
      </c>
      <c r="O7" s="31"/>
    </row>
    <row r="8" spans="1:15" ht="10.5" customHeight="1" x14ac:dyDescent="0.35">
      <c r="A8" s="94">
        <v>6</v>
      </c>
      <c r="B8" s="91" t="s">
        <v>38</v>
      </c>
      <c r="C8" s="92">
        <v>44363.75</v>
      </c>
      <c r="D8" s="93">
        <v>44360.75</v>
      </c>
      <c r="E8" s="98" t="s">
        <v>99</v>
      </c>
      <c r="F8" s="91">
        <v>1</v>
      </c>
      <c r="G8" s="91">
        <v>2</v>
      </c>
      <c r="H8" s="98" t="s">
        <v>32</v>
      </c>
      <c r="I8" s="34">
        <f t="shared" si="1"/>
        <v>3</v>
      </c>
      <c r="J8" s="34">
        <f>IF(I8=MAIN!I8,3,0)</f>
        <v>0</v>
      </c>
      <c r="K8" s="35">
        <f t="shared" si="0"/>
        <v>-1</v>
      </c>
      <c r="L8" s="36">
        <f>IF(K8=MAIN!J8,1,0)</f>
        <v>0</v>
      </c>
      <c r="M8" s="36">
        <f>IF(AND(PH!F8=MAIN!F8,PH!G8=MAIN!G8),1,0)</f>
        <v>0</v>
      </c>
      <c r="N8" s="33">
        <f>IF(ISBLANK(MAIN!F8),0,J8+L8+M8)</f>
        <v>0</v>
      </c>
      <c r="O8" s="31"/>
    </row>
    <row r="9" spans="1:15" ht="10.5" customHeight="1" x14ac:dyDescent="0.35">
      <c r="A9" s="94">
        <v>7</v>
      </c>
      <c r="B9" s="91" t="s">
        <v>38</v>
      </c>
      <c r="C9" s="92">
        <v>44363.875</v>
      </c>
      <c r="D9" s="93">
        <v>44360.875</v>
      </c>
      <c r="E9" s="98" t="s">
        <v>100</v>
      </c>
      <c r="F9" s="91">
        <v>1</v>
      </c>
      <c r="G9" s="91">
        <v>1</v>
      </c>
      <c r="H9" s="98" t="s">
        <v>23</v>
      </c>
      <c r="I9" s="34">
        <f t="shared" si="1"/>
        <v>2</v>
      </c>
      <c r="J9" s="34">
        <f>IF(I9=MAIN!I9,3,0)</f>
        <v>0</v>
      </c>
      <c r="K9" s="35">
        <f t="shared" si="0"/>
        <v>0</v>
      </c>
      <c r="L9" s="36">
        <f>IF(K9=MAIN!J9,1,0)</f>
        <v>0</v>
      </c>
      <c r="M9" s="36">
        <f>IF(AND(PH!F9=MAIN!F9,PH!G9=MAIN!G9),1,0)</f>
        <v>0</v>
      </c>
      <c r="N9" s="33">
        <f>IF(ISBLANK(MAIN!F9),0,J9+L9+M9)</f>
        <v>0</v>
      </c>
      <c r="O9" s="31"/>
    </row>
    <row r="10" spans="1:15" ht="10.5" customHeight="1" x14ac:dyDescent="0.35">
      <c r="A10" s="94">
        <v>8</v>
      </c>
      <c r="B10" s="91" t="s">
        <v>44</v>
      </c>
      <c r="C10" s="92">
        <v>44364.625</v>
      </c>
      <c r="D10" s="93">
        <v>44361.625</v>
      </c>
      <c r="E10" s="98" t="s">
        <v>101</v>
      </c>
      <c r="F10" s="91">
        <v>2</v>
      </c>
      <c r="G10" s="91">
        <v>1</v>
      </c>
      <c r="H10" s="98" t="s">
        <v>41</v>
      </c>
      <c r="I10" s="34">
        <f t="shared" si="1"/>
        <v>1</v>
      </c>
      <c r="J10" s="34">
        <f>IF(I10=MAIN!I10,3,0)</f>
        <v>3</v>
      </c>
      <c r="K10" s="35">
        <f t="shared" si="0"/>
        <v>1</v>
      </c>
      <c r="L10" s="36">
        <f>IF(K10=MAIN!J10,1,0)</f>
        <v>0</v>
      </c>
      <c r="M10" s="36">
        <f>IF(AND(PH!F10=MAIN!F10,PH!G10=MAIN!G10),1,0)</f>
        <v>0</v>
      </c>
      <c r="N10" s="33">
        <f>IF(ISBLANK(MAIN!F10),0,J10+L10+M10)</f>
        <v>3</v>
      </c>
      <c r="O10" s="31"/>
    </row>
    <row r="11" spans="1:15" ht="10.5" customHeight="1" x14ac:dyDescent="0.35">
      <c r="A11" s="94">
        <v>9</v>
      </c>
      <c r="B11" s="91" t="s">
        <v>44</v>
      </c>
      <c r="C11" s="92">
        <v>44364.75</v>
      </c>
      <c r="D11" s="93">
        <v>44361.75</v>
      </c>
      <c r="E11" s="98" t="s">
        <v>34</v>
      </c>
      <c r="F11" s="91">
        <v>2</v>
      </c>
      <c r="G11" s="91">
        <v>0</v>
      </c>
      <c r="H11" s="98" t="s">
        <v>46</v>
      </c>
      <c r="I11" s="34">
        <f t="shared" si="1"/>
        <v>1</v>
      </c>
      <c r="J11" s="34">
        <f>IF(I11=MAIN!I11,3,0)</f>
        <v>0</v>
      </c>
      <c r="K11" s="35">
        <f t="shared" si="0"/>
        <v>2</v>
      </c>
      <c r="L11" s="36">
        <f>IF(K11=MAIN!J11,1,0)</f>
        <v>0</v>
      </c>
      <c r="M11" s="36">
        <f>IF(AND(PH!F11=MAIN!F11,PH!G11=MAIN!G11),1,0)</f>
        <v>0</v>
      </c>
      <c r="N11" s="33">
        <f>IF(ISBLANK(MAIN!F11),0,J11+L11+M11)</f>
        <v>0</v>
      </c>
      <c r="O11" s="31"/>
    </row>
    <row r="12" spans="1:15" ht="10.5" customHeight="1" x14ac:dyDescent="0.35">
      <c r="A12" s="94">
        <v>10</v>
      </c>
      <c r="B12" s="91" t="s">
        <v>36</v>
      </c>
      <c r="C12" s="92">
        <v>44364.875</v>
      </c>
      <c r="D12" s="93">
        <v>44361.875</v>
      </c>
      <c r="E12" s="99" t="s">
        <v>39</v>
      </c>
      <c r="F12" s="95">
        <v>1</v>
      </c>
      <c r="G12" s="95">
        <v>3</v>
      </c>
      <c r="H12" s="99" t="s">
        <v>20</v>
      </c>
      <c r="I12" s="34">
        <f t="shared" si="1"/>
        <v>3</v>
      </c>
      <c r="J12" s="34">
        <f>IF(I12=MAIN!I12,3,0)</f>
        <v>3</v>
      </c>
      <c r="K12" s="35">
        <f t="shared" si="0"/>
        <v>-2</v>
      </c>
      <c r="L12" s="36">
        <f>IF(K12=MAIN!J12,1,0)</f>
        <v>0</v>
      </c>
      <c r="M12" s="36">
        <f>IF(AND(PH!F12=MAIN!F12,PH!G12=MAIN!G12),1,0)</f>
        <v>0</v>
      </c>
      <c r="N12" s="33">
        <f>IF(ISBLANK(MAIN!F12),0,J12+L12+M12)*2</f>
        <v>6</v>
      </c>
      <c r="O12" s="31"/>
    </row>
    <row r="13" spans="1:15" ht="10.5" customHeight="1" x14ac:dyDescent="0.35">
      <c r="A13" s="94">
        <v>11</v>
      </c>
      <c r="B13" s="91" t="s">
        <v>47</v>
      </c>
      <c r="C13" s="92">
        <v>44365.75</v>
      </c>
      <c r="D13" s="93">
        <v>44362.75</v>
      </c>
      <c r="E13" s="90" t="s">
        <v>28</v>
      </c>
      <c r="F13" s="91">
        <v>2</v>
      </c>
      <c r="G13" s="91">
        <v>0</v>
      </c>
      <c r="H13" s="98" t="s">
        <v>103</v>
      </c>
      <c r="I13" s="34">
        <f t="shared" si="1"/>
        <v>1</v>
      </c>
      <c r="J13" s="34">
        <f>IF(I13=MAIN!I13,3,0)</f>
        <v>3</v>
      </c>
      <c r="K13" s="35">
        <f t="shared" si="0"/>
        <v>2</v>
      </c>
      <c r="L13" s="36">
        <f>IF(K13=MAIN!J13,1,0)</f>
        <v>1</v>
      </c>
      <c r="M13" s="36">
        <f>IF(AND(PH!F13=MAIN!F13,PH!G13=MAIN!G13),1,0)</f>
        <v>0</v>
      </c>
      <c r="N13" s="33">
        <f>IF(ISBLANK(MAIN!F13),0,J13+L13+M13)</f>
        <v>4</v>
      </c>
      <c r="O13" s="31"/>
    </row>
    <row r="14" spans="1:15" ht="10.5" customHeight="1" x14ac:dyDescent="0.35">
      <c r="A14" s="94">
        <v>12</v>
      </c>
      <c r="B14" s="91" t="s">
        <v>47</v>
      </c>
      <c r="C14" s="92">
        <v>44365.875</v>
      </c>
      <c r="D14" s="93">
        <v>44362.875</v>
      </c>
      <c r="E14" s="98" t="s">
        <v>85</v>
      </c>
      <c r="F14" s="91">
        <v>3</v>
      </c>
      <c r="G14" s="91">
        <v>0</v>
      </c>
      <c r="H14" s="98" t="s">
        <v>102</v>
      </c>
      <c r="I14" s="34">
        <f t="shared" si="1"/>
        <v>1</v>
      </c>
      <c r="J14" s="34">
        <f>IF(I14=MAIN!I14,3,0)</f>
        <v>3</v>
      </c>
      <c r="K14" s="35">
        <f t="shared" si="0"/>
        <v>3</v>
      </c>
      <c r="L14" s="36">
        <f>IF(K14=MAIN!J14,1,0)</f>
        <v>0</v>
      </c>
      <c r="M14" s="36">
        <f>IF(AND(PH!F14=MAIN!F14,PH!G14=MAIN!G14),1,0)</f>
        <v>0</v>
      </c>
      <c r="N14" s="33">
        <f>IF(ISBLANK(MAIN!F14),0,J14+L14+M14)</f>
        <v>3</v>
      </c>
      <c r="O14" s="37">
        <f>SUM(N3:N14)</f>
        <v>28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31" t="s">
        <v>14</v>
      </c>
      <c r="J15" s="31" t="s">
        <v>15</v>
      </c>
      <c r="K15" s="31" t="s">
        <v>16</v>
      </c>
      <c r="L15" s="33" t="s">
        <v>17</v>
      </c>
      <c r="M15" s="33" t="s">
        <v>18</v>
      </c>
      <c r="N15" s="33" t="s">
        <v>6</v>
      </c>
      <c r="O15" s="31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91" t="s">
        <v>37</v>
      </c>
      <c r="F16" s="91">
        <v>2</v>
      </c>
      <c r="G16" s="91">
        <v>1</v>
      </c>
      <c r="H16" s="91" t="s">
        <v>98</v>
      </c>
      <c r="I16" s="34">
        <f t="shared" ref="I16:I27" si="2">IF(F16&gt;G16,1,IF(F16=G16,2,3))</f>
        <v>1</v>
      </c>
      <c r="J16" s="34">
        <f>IF(I16=MAIN!I16,3,0)</f>
        <v>0</v>
      </c>
      <c r="K16" s="35">
        <f t="shared" ref="K16:K27" si="3">F16-G16</f>
        <v>1</v>
      </c>
      <c r="L16" s="36">
        <f>IF(K16=MAIN!J16,1,0)</f>
        <v>0</v>
      </c>
      <c r="M16" s="36">
        <f>IF(AND(PH!F16=BW!F16,PH!G16=BW!G16),1,0)</f>
        <v>0</v>
      </c>
      <c r="N16" s="33">
        <f>IF(ISBLANK(MAIN!F16),0,J16+L16+M16)</f>
        <v>0</v>
      </c>
      <c r="O16" s="31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91" t="s">
        <v>22</v>
      </c>
      <c r="F17" s="91">
        <v>3</v>
      </c>
      <c r="G17" s="91">
        <v>0</v>
      </c>
      <c r="H17" s="91" t="s">
        <v>48</v>
      </c>
      <c r="I17" s="34">
        <f t="shared" si="2"/>
        <v>1</v>
      </c>
      <c r="J17" s="34">
        <f>IF(I17=MAIN!I17,3,0)</f>
        <v>3</v>
      </c>
      <c r="K17" s="35">
        <f t="shared" si="3"/>
        <v>3</v>
      </c>
      <c r="L17" s="36">
        <f>IF(K17=MAIN!J17,1,0)</f>
        <v>0</v>
      </c>
      <c r="M17" s="36">
        <f>IF(AND(PH!F17=BW!F17,PH!G17=BW!G17),1,0)</f>
        <v>0</v>
      </c>
      <c r="N17" s="33">
        <f>IF(ISBLANK(MAIN!F17),0,J17+L17+M17)</f>
        <v>3</v>
      </c>
      <c r="O17" s="31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91" t="s">
        <v>97</v>
      </c>
      <c r="F18" s="91">
        <v>0</v>
      </c>
      <c r="G18" s="91">
        <v>1</v>
      </c>
      <c r="H18" s="91" t="s">
        <v>30</v>
      </c>
      <c r="I18" s="34">
        <f t="shared" si="2"/>
        <v>3</v>
      </c>
      <c r="J18" s="34">
        <f>IF(I18=MAIN!I18,3,0)</f>
        <v>0</v>
      </c>
      <c r="K18" s="35">
        <f t="shared" si="3"/>
        <v>-1</v>
      </c>
      <c r="L18" s="36">
        <f>IF(K18=MAIN!J18,1,0)</f>
        <v>0</v>
      </c>
      <c r="M18" s="36">
        <f>IF(AND(PH!F18=BW!F18,PH!G18=BW!G18),1,0)</f>
        <v>0</v>
      </c>
      <c r="N18" s="33">
        <f>IF(ISBLANK(MAIN!F18),0,J18+L18+M18)</f>
        <v>0</v>
      </c>
      <c r="O18" s="31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91" t="s">
        <v>99</v>
      </c>
      <c r="F19" s="91">
        <v>1</v>
      </c>
      <c r="G19" s="91">
        <v>1</v>
      </c>
      <c r="H19" s="91" t="s">
        <v>100</v>
      </c>
      <c r="I19" s="34">
        <f t="shared" si="2"/>
        <v>2</v>
      </c>
      <c r="J19" s="34">
        <f>IF(I19=MAIN!I19,3,0)</f>
        <v>3</v>
      </c>
      <c r="K19" s="35">
        <f t="shared" si="3"/>
        <v>0</v>
      </c>
      <c r="L19" s="36">
        <f>IF(K19=MAIN!J19,1,0)</f>
        <v>1</v>
      </c>
      <c r="M19" s="36">
        <f>IF(AND(PH!F19=BW!F19,PH!G19=BW!G19),1,0)</f>
        <v>0</v>
      </c>
      <c r="N19" s="33">
        <f>IF(ISBLANK(MAIN!F19),0,J19+L19+M19)</f>
        <v>4</v>
      </c>
      <c r="O19" s="31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91" t="s">
        <v>32</v>
      </c>
      <c r="F20" s="91">
        <v>1</v>
      </c>
      <c r="G20" s="91">
        <v>1</v>
      </c>
      <c r="H20" s="91" t="s">
        <v>23</v>
      </c>
      <c r="I20" s="34">
        <f t="shared" si="2"/>
        <v>2</v>
      </c>
      <c r="J20" s="34">
        <f>IF(I20=MAIN!I20,3,0)</f>
        <v>3</v>
      </c>
      <c r="K20" s="35">
        <f t="shared" si="3"/>
        <v>0</v>
      </c>
      <c r="L20" s="36">
        <f>IF(K20=MAIN!J20,1,0)</f>
        <v>1</v>
      </c>
      <c r="M20" s="36">
        <f>IF(AND(PH!F20=BW!F20,PH!G20=BW!G20),1,0)</f>
        <v>0</v>
      </c>
      <c r="N20" s="33">
        <f>IF(ISBLANK(MAIN!F20),0,J20+L20+M20)</f>
        <v>4</v>
      </c>
      <c r="O20" s="31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91" t="s">
        <v>24</v>
      </c>
      <c r="F21" s="91">
        <v>2</v>
      </c>
      <c r="G21" s="91">
        <v>0</v>
      </c>
      <c r="H21" s="91" t="s">
        <v>25</v>
      </c>
      <c r="I21" s="34">
        <f t="shared" si="2"/>
        <v>1</v>
      </c>
      <c r="J21" s="34">
        <f>IF(I21=MAIN!I21,3,0)</f>
        <v>3</v>
      </c>
      <c r="K21" s="35">
        <f t="shared" si="3"/>
        <v>2</v>
      </c>
      <c r="L21" s="36">
        <f>IF(K21=MAIN!J21,1,0)</f>
        <v>0</v>
      </c>
      <c r="M21" s="36">
        <f>IF(AND(PH!F21=BW!F21,PH!G21=BW!G21),1,0)</f>
        <v>0</v>
      </c>
      <c r="N21" s="33">
        <f>IF(ISBLANK(MAIN!F21),0,J21+L21+M21)</f>
        <v>3</v>
      </c>
      <c r="O21" s="31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90" t="s">
        <v>46</v>
      </c>
      <c r="F22" s="90">
        <v>0</v>
      </c>
      <c r="G22" s="90">
        <v>1</v>
      </c>
      <c r="H22" s="90" t="s">
        <v>41</v>
      </c>
      <c r="I22" s="34">
        <f t="shared" si="2"/>
        <v>3</v>
      </c>
      <c r="J22" s="34">
        <f>IF(I22=MAIN!I22,3,0)</f>
        <v>3</v>
      </c>
      <c r="K22" s="35">
        <f t="shared" si="3"/>
        <v>-1</v>
      </c>
      <c r="L22" s="36">
        <f>IF(K22=MAIN!J22,1,0)</f>
        <v>1</v>
      </c>
      <c r="M22" s="36">
        <f>IF(AND(PH!F22=BW!F22,PH!G22=BW!G22),1,0)</f>
        <v>0</v>
      </c>
      <c r="N22" s="33">
        <f>IF(ISBLANK(MAIN!F22),0,J22+L22+M22)</f>
        <v>4</v>
      </c>
      <c r="O22" s="31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91" t="s">
        <v>45</v>
      </c>
      <c r="F23" s="91">
        <v>1</v>
      </c>
      <c r="G23" s="91">
        <v>1</v>
      </c>
      <c r="H23" s="91" t="s">
        <v>39</v>
      </c>
      <c r="I23" s="34">
        <f t="shared" si="2"/>
        <v>2</v>
      </c>
      <c r="J23" s="34">
        <f>IF(I23=MAIN!I23,3,0)</f>
        <v>0</v>
      </c>
      <c r="K23" s="35">
        <f t="shared" si="3"/>
        <v>0</v>
      </c>
      <c r="L23" s="36">
        <f>IF(K23=MAIN!J23,1,0)</f>
        <v>0</v>
      </c>
      <c r="M23" s="36">
        <f>IF(AND(PH!F23=BW!F23,PH!G23=BW!G23),1,0)</f>
        <v>1</v>
      </c>
      <c r="N23" s="33">
        <f>IF(ISBLANK(MAIN!F23),0,J23+L23+M23)</f>
        <v>1</v>
      </c>
      <c r="O23" s="31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5" t="s">
        <v>20</v>
      </c>
      <c r="F24" s="95">
        <v>1</v>
      </c>
      <c r="G24" s="95">
        <v>0</v>
      </c>
      <c r="H24" s="95" t="s">
        <v>26</v>
      </c>
      <c r="I24" s="34">
        <f t="shared" si="2"/>
        <v>1</v>
      </c>
      <c r="J24" s="34">
        <f>IF(I24=MAIN!I24,3,0)</f>
        <v>0</v>
      </c>
      <c r="K24" s="35">
        <f t="shared" si="3"/>
        <v>1</v>
      </c>
      <c r="L24" s="36">
        <f>IF(K24=MAIN!J24,1,0)</f>
        <v>0</v>
      </c>
      <c r="M24" s="36">
        <f>IF(AND(PH!F24=BW!F24,PH!G24=BW!G24),1,0)</f>
        <v>0</v>
      </c>
      <c r="N24" s="33">
        <f>IF(ISBLANK(MAIN!F24),0,J24+L24+M24)</f>
        <v>0</v>
      </c>
      <c r="O24" s="31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91" t="s">
        <v>103</v>
      </c>
      <c r="F25" s="91">
        <v>1</v>
      </c>
      <c r="G25" s="91">
        <v>0</v>
      </c>
      <c r="H25" s="91" t="s">
        <v>102</v>
      </c>
      <c r="I25" s="34">
        <f t="shared" si="2"/>
        <v>1</v>
      </c>
      <c r="J25" s="34">
        <f>IF(I25=MAIN!I25,3,0)</f>
        <v>0</v>
      </c>
      <c r="K25" s="35">
        <f t="shared" si="3"/>
        <v>1</v>
      </c>
      <c r="L25" s="36">
        <f>IF(K25=MAIN!J25,1,0)</f>
        <v>0</v>
      </c>
      <c r="M25" s="36">
        <f>IF(AND(PH!F25=BW!F25,PH!G25=BW!G25),1,0)</f>
        <v>0</v>
      </c>
      <c r="N25" s="33">
        <f>IF(ISBLANK(MAIN!F25),0,J25+L25+M25)</f>
        <v>0</v>
      </c>
      <c r="O25" s="31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91" t="s">
        <v>28</v>
      </c>
      <c r="F26" s="91">
        <v>0</v>
      </c>
      <c r="G26" s="91">
        <v>1</v>
      </c>
      <c r="H26" s="91" t="s">
        <v>85</v>
      </c>
      <c r="I26" s="34">
        <f t="shared" si="2"/>
        <v>3</v>
      </c>
      <c r="J26" s="34">
        <f>IF(I26=MAIN!I26,3,0)</f>
        <v>3</v>
      </c>
      <c r="K26" s="35">
        <f t="shared" si="3"/>
        <v>-1</v>
      </c>
      <c r="L26" s="36">
        <f>IF(K26=MAIN!J26,1,0)</f>
        <v>0</v>
      </c>
      <c r="M26" s="36">
        <f>IF(AND(PH!F26=BW!F26,PH!G26=BW!G26),1,0)</f>
        <v>0</v>
      </c>
      <c r="N26" s="33">
        <f>IF(ISBLANK(MAIN!F26),0,J26+L26+M26)</f>
        <v>3</v>
      </c>
      <c r="O26" s="31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91" t="s">
        <v>34</v>
      </c>
      <c r="F27" s="91">
        <v>1</v>
      </c>
      <c r="G27" s="91">
        <v>0</v>
      </c>
      <c r="H27" s="91" t="s">
        <v>101</v>
      </c>
      <c r="I27" s="34">
        <f t="shared" si="2"/>
        <v>1</v>
      </c>
      <c r="J27" s="34">
        <f>IF(I27=MAIN!I27,3,0)</f>
        <v>3</v>
      </c>
      <c r="K27" s="35">
        <f t="shared" si="3"/>
        <v>1</v>
      </c>
      <c r="L27" s="36">
        <f>IF(K27=MAIN!J27,1,0)</f>
        <v>0</v>
      </c>
      <c r="M27" s="36">
        <f>IF(AND(PH!F27=BW!F27,PH!G27=BW!G27),1,0)</f>
        <v>0</v>
      </c>
      <c r="N27" s="33">
        <f>IF(ISBLANK(MAIN!F27),0,J27+L27+M27)</f>
        <v>3</v>
      </c>
      <c r="O27" s="37">
        <f>SUM(N16:N27)</f>
        <v>25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31" t="s">
        <v>14</v>
      </c>
      <c r="J28" s="31" t="s">
        <v>15</v>
      </c>
      <c r="K28" s="31" t="s">
        <v>16</v>
      </c>
      <c r="L28" s="33" t="s">
        <v>17</v>
      </c>
      <c r="M28" s="33" t="s">
        <v>18</v>
      </c>
      <c r="N28" s="33" t="s">
        <v>6</v>
      </c>
      <c r="O28" s="31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91" t="s">
        <v>30</v>
      </c>
      <c r="F29" s="91"/>
      <c r="G29" s="91"/>
      <c r="H29" s="91" t="s">
        <v>22</v>
      </c>
      <c r="I29" s="34">
        <f t="shared" ref="I29:I40" si="4">IF(F29&gt;G29,1,IF(F29=G29,2,3))</f>
        <v>2</v>
      </c>
      <c r="J29" s="34">
        <f>IF(I29=MAIN!I29,3,0)</f>
        <v>3</v>
      </c>
      <c r="K29" s="35">
        <f t="shared" ref="K29:K40" si="5">F29-G29</f>
        <v>0</v>
      </c>
      <c r="L29" s="36">
        <f>IF(K29=MAIN!J29,1,0)</f>
        <v>1</v>
      </c>
      <c r="M29" s="36">
        <f>IF(AND(PH!F29=MAIN!F29,PH!G29=MAIN!G29),1,0)</f>
        <v>0</v>
      </c>
      <c r="N29" s="33">
        <v>0</v>
      </c>
      <c r="O29" s="31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91" t="s">
        <v>97</v>
      </c>
      <c r="F30" s="91"/>
      <c r="G30" s="91"/>
      <c r="H30" s="91" t="s">
        <v>48</v>
      </c>
      <c r="I30" s="34">
        <f t="shared" si="4"/>
        <v>2</v>
      </c>
      <c r="J30" s="34">
        <f>IF(I30=MAIN!I30,3,0)</f>
        <v>0</v>
      </c>
      <c r="K30" s="35">
        <f t="shared" si="5"/>
        <v>0</v>
      </c>
      <c r="L30" s="36">
        <f>IF(K30=MAIN!J30,1,0)</f>
        <v>0</v>
      </c>
      <c r="M30" s="36">
        <f>IF(AND(PH!F30=MAIN!F30,PH!G30=MAIN!G30),1,0)</f>
        <v>0</v>
      </c>
      <c r="N30" s="33">
        <f>IF(ISBLANK(MAIN!F30),0,J30+L30+M30)</f>
        <v>0</v>
      </c>
      <c r="O30" s="31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91" t="s">
        <v>37</v>
      </c>
      <c r="F31" s="91">
        <v>2</v>
      </c>
      <c r="G31" s="91">
        <v>1</v>
      </c>
      <c r="H31" s="91" t="s">
        <v>25</v>
      </c>
      <c r="I31" s="34">
        <f t="shared" si="4"/>
        <v>1</v>
      </c>
      <c r="J31" s="34">
        <f>IF(I31=MAIN!I31,3,0)</f>
        <v>0</v>
      </c>
      <c r="K31" s="35">
        <f t="shared" si="5"/>
        <v>1</v>
      </c>
      <c r="L31" s="36">
        <f>IF(K31=MAIN!J31,1,0)</f>
        <v>0</v>
      </c>
      <c r="M31" s="36">
        <f>IF(AND(PH!F31=MAIN!F31,PH!G31=MAIN!G31),1,0)</f>
        <v>0</v>
      </c>
      <c r="N31" s="33">
        <f>IF(ISBLANK(MAIN!F31),0,J31+L31+M31)</f>
        <v>0</v>
      </c>
      <c r="O31" s="31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91" t="s">
        <v>98</v>
      </c>
      <c r="F32" s="91">
        <v>0</v>
      </c>
      <c r="G32" s="91">
        <v>2</v>
      </c>
      <c r="H32" s="91" t="s">
        <v>24</v>
      </c>
      <c r="I32" s="34">
        <f t="shared" si="4"/>
        <v>3</v>
      </c>
      <c r="J32" s="34">
        <f>IF(I32=MAIN!I32,3,0)</f>
        <v>3</v>
      </c>
      <c r="K32" s="35">
        <f t="shared" si="5"/>
        <v>-2</v>
      </c>
      <c r="L32" s="36">
        <f>IF(K32=MAIN!J32,1,0)</f>
        <v>0</v>
      </c>
      <c r="M32" s="36">
        <f>IF(AND(PH!F32=MAIN!F32,PH!G32=MAIN!G32),1,0)</f>
        <v>0</v>
      </c>
      <c r="N32" s="33">
        <f>IF(ISBLANK(MAIN!F32),0,J32+L32+M32)</f>
        <v>3</v>
      </c>
      <c r="O32" s="31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91" t="s">
        <v>26</v>
      </c>
      <c r="F33" s="91">
        <v>1</v>
      </c>
      <c r="G33" s="91">
        <v>2</v>
      </c>
      <c r="H33" s="91" t="s">
        <v>39</v>
      </c>
      <c r="I33" s="34">
        <f t="shared" si="4"/>
        <v>3</v>
      </c>
      <c r="J33" s="34">
        <f>IF(I33=MAIN!I33,3,0)</f>
        <v>3</v>
      </c>
      <c r="K33" s="35">
        <f t="shared" si="5"/>
        <v>-1</v>
      </c>
      <c r="L33" s="36">
        <f>IF(K33=MAIN!J33,1,0)</f>
        <v>1</v>
      </c>
      <c r="M33" s="36">
        <f>IF(AND(PH!F33=MAIN!F33,PH!G33=MAIN!G33),1,0)</f>
        <v>0</v>
      </c>
      <c r="N33" s="33">
        <f>IF(ISBLANK(MAIN!F33),0,J33+L33+M33)</f>
        <v>4</v>
      </c>
      <c r="O33" s="31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5" t="s">
        <v>20</v>
      </c>
      <c r="F34" s="95">
        <v>1</v>
      </c>
      <c r="G34" s="95">
        <v>0</v>
      </c>
      <c r="H34" s="95" t="s">
        <v>45</v>
      </c>
      <c r="I34" s="34">
        <f t="shared" si="4"/>
        <v>1</v>
      </c>
      <c r="J34" s="34">
        <f>IF(I34=MAIN!I34,3,0)</f>
        <v>0</v>
      </c>
      <c r="K34" s="35">
        <f t="shared" si="5"/>
        <v>1</v>
      </c>
      <c r="L34" s="36">
        <f>IF(K34=MAIN!J34,1,0)</f>
        <v>0</v>
      </c>
      <c r="M34" s="36">
        <f>IF(AND(PH!F34=MAIN!F34,PH!G34=MAIN!G34),1,0)</f>
        <v>0</v>
      </c>
      <c r="N34" s="33">
        <f>IF(ISBLANK(MAIN!F34),0,J34+L34+M34)</f>
        <v>0</v>
      </c>
      <c r="O34" s="31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91" t="s">
        <v>23</v>
      </c>
      <c r="F35" s="91">
        <v>1</v>
      </c>
      <c r="G35" s="91">
        <v>1</v>
      </c>
      <c r="H35" s="91" t="s">
        <v>99</v>
      </c>
      <c r="I35" s="34">
        <f t="shared" si="4"/>
        <v>2</v>
      </c>
      <c r="J35" s="34">
        <f>IF(I35=MAIN!I35,3,0)</f>
        <v>3</v>
      </c>
      <c r="K35" s="35">
        <f t="shared" si="5"/>
        <v>0</v>
      </c>
      <c r="L35" s="36">
        <f>IF(K35=MAIN!J35,1,0)</f>
        <v>1</v>
      </c>
      <c r="M35" s="36">
        <f>IF(AND(PH!F35=MAIN!F35,PH!G35=MAIN!G35),1,0)</f>
        <v>0</v>
      </c>
      <c r="N35" s="33">
        <f>IF(ISBLANK(MAIN!F35),0,J35+L35+M35)</f>
        <v>4</v>
      </c>
      <c r="O35" s="31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91" t="s">
        <v>32</v>
      </c>
      <c r="F36" s="91">
        <v>2</v>
      </c>
      <c r="G36" s="91">
        <v>1</v>
      </c>
      <c r="H36" s="91" t="s">
        <v>100</v>
      </c>
      <c r="I36" s="34">
        <f t="shared" si="4"/>
        <v>1</v>
      </c>
      <c r="J36" s="34">
        <f>IF(I36=MAIN!I36,3,0)</f>
        <v>0</v>
      </c>
      <c r="K36" s="35">
        <f t="shared" si="5"/>
        <v>1</v>
      </c>
      <c r="L36" s="36">
        <f>IF(K36=MAIN!J36,1,0)</f>
        <v>0</v>
      </c>
      <c r="M36" s="36">
        <f>IF(AND(PH!F36=MAIN!F36,PH!G36=MAIN!G36),1,0)</f>
        <v>0</v>
      </c>
      <c r="N36" s="33">
        <f>IF(ISBLANK(MAIN!F36),0,J36+L36+M36)</f>
        <v>0</v>
      </c>
      <c r="O36" s="31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91" t="s">
        <v>46</v>
      </c>
      <c r="F37" s="91">
        <v>1</v>
      </c>
      <c r="G37" s="91">
        <v>1</v>
      </c>
      <c r="H37" s="91" t="s">
        <v>101</v>
      </c>
      <c r="I37" s="34">
        <f t="shared" si="4"/>
        <v>2</v>
      </c>
      <c r="J37" s="34">
        <f>IF(I37=MAIN!I37,3,0)</f>
        <v>3</v>
      </c>
      <c r="K37" s="35">
        <f t="shared" si="5"/>
        <v>0</v>
      </c>
      <c r="L37" s="36">
        <f>IF(K37=MAIN!J37,1,0)</f>
        <v>1</v>
      </c>
      <c r="M37" s="36">
        <f>IF(AND(PH!F37=MAIN!F37,PH!G37=MAIN!G37),1,0)</f>
        <v>1</v>
      </c>
      <c r="N37" s="33">
        <f>IF(ISBLANK(MAIN!F37),0,J37+L37+M37)</f>
        <v>5</v>
      </c>
      <c r="O37" s="31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91" t="s">
        <v>41</v>
      </c>
      <c r="F38" s="91">
        <v>0</v>
      </c>
      <c r="G38" s="91">
        <v>1</v>
      </c>
      <c r="H38" s="91" t="s">
        <v>34</v>
      </c>
      <c r="I38" s="34">
        <f t="shared" si="4"/>
        <v>3</v>
      </c>
      <c r="J38" s="34">
        <f>IF(I38=MAIN!I38,3,0)</f>
        <v>0</v>
      </c>
      <c r="K38" s="35">
        <f t="shared" si="5"/>
        <v>-1</v>
      </c>
      <c r="L38" s="36">
        <f>IF(K38=MAIN!J38,1,0)</f>
        <v>0</v>
      </c>
      <c r="M38" s="36">
        <f>IF(AND(PH!F38=MAIN!F38,PH!G38=MAIN!G38),1,0)</f>
        <v>0</v>
      </c>
      <c r="N38" s="33">
        <f>IF(ISBLANK(MAIN!F38),0,J38+L38+M38)</f>
        <v>0</v>
      </c>
      <c r="O38" s="31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91" t="s">
        <v>102</v>
      </c>
      <c r="F39" s="91">
        <v>0</v>
      </c>
      <c r="G39" s="91">
        <v>2</v>
      </c>
      <c r="H39" s="91" t="s">
        <v>28</v>
      </c>
      <c r="I39" s="34">
        <f t="shared" si="4"/>
        <v>3</v>
      </c>
      <c r="J39" s="34">
        <f>IF(I39=MAIN!I39,3,0)</f>
        <v>3</v>
      </c>
      <c r="K39" s="35">
        <f t="shared" si="5"/>
        <v>-2</v>
      </c>
      <c r="L39" s="36">
        <f>IF(K39=MAIN!J39,1,0)</f>
        <v>0</v>
      </c>
      <c r="M39" s="36">
        <f>IF(AND(PH!F39=MAIN!F39,PH!G39=MAIN!G39),1,0)</f>
        <v>0</v>
      </c>
      <c r="N39" s="33">
        <f>IF(ISBLANK(MAIN!F39),0,J39+L39+M39)*2</f>
        <v>6</v>
      </c>
      <c r="O39" s="31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91" t="s">
        <v>103</v>
      </c>
      <c r="F40" s="91">
        <v>0</v>
      </c>
      <c r="G40" s="91">
        <v>2</v>
      </c>
      <c r="H40" s="91" t="s">
        <v>85</v>
      </c>
      <c r="I40" s="34">
        <f t="shared" si="4"/>
        <v>3</v>
      </c>
      <c r="J40" s="34">
        <f>IF(I40=MAIN!I40,3,0)</f>
        <v>0</v>
      </c>
      <c r="K40" s="35">
        <f t="shared" si="5"/>
        <v>-2</v>
      </c>
      <c r="L40" s="36">
        <f>IF(K40=MAIN!J40,1,0)</f>
        <v>0</v>
      </c>
      <c r="M40" s="36">
        <f>IF(AND(PH!F40=MAIN!F40,PH!G40=MAIN!G40),1,0)</f>
        <v>0</v>
      </c>
      <c r="N40" s="33">
        <f>IF(ISBLANK(MAIN!F40),0,J40+L40+M40)</f>
        <v>0</v>
      </c>
      <c r="O40" s="37">
        <f>SUM(N29:N40)</f>
        <v>22</v>
      </c>
    </row>
    <row r="41" spans="1:15" ht="10.5" customHeight="1" x14ac:dyDescent="0.35">
      <c r="A41" s="116" t="s">
        <v>3</v>
      </c>
      <c r="B41" s="116"/>
      <c r="C41" s="116"/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31"/>
    </row>
    <row r="42" spans="1:15" ht="10.5" customHeight="1" x14ac:dyDescent="0.35">
      <c r="A42" s="115" t="s">
        <v>87</v>
      </c>
      <c r="B42" s="115"/>
      <c r="C42" s="115"/>
      <c r="D42" s="115"/>
      <c r="E42" s="115"/>
      <c r="F42" s="115"/>
      <c r="G42" s="115"/>
      <c r="H42" s="115"/>
      <c r="I42" s="31" t="s">
        <v>14</v>
      </c>
      <c r="J42" s="31" t="s">
        <v>15</v>
      </c>
      <c r="K42" s="31" t="s">
        <v>16</v>
      </c>
      <c r="L42" s="33" t="s">
        <v>17</v>
      </c>
      <c r="M42" s="33" t="s">
        <v>18</v>
      </c>
      <c r="N42" s="33" t="s">
        <v>6</v>
      </c>
      <c r="O42" s="31"/>
    </row>
    <row r="43" spans="1:15" ht="10.5" customHeight="1" x14ac:dyDescent="0.35">
      <c r="A43" s="9">
        <v>37</v>
      </c>
      <c r="B43" s="12" t="s">
        <v>86</v>
      </c>
      <c r="C43" s="10">
        <v>44373.75</v>
      </c>
      <c r="D43" s="11">
        <v>44373.75</v>
      </c>
      <c r="E43" s="9" t="s">
        <v>29</v>
      </c>
      <c r="F43" s="9">
        <v>1</v>
      </c>
      <c r="G43" s="9">
        <v>2</v>
      </c>
      <c r="H43" s="9" t="s">
        <v>32</v>
      </c>
      <c r="I43" s="34">
        <f t="shared" ref="I43:I50" si="6">IF(F43&gt;G43,1,IF(F43=G43,2,3))</f>
        <v>3</v>
      </c>
      <c r="J43" s="34">
        <f>IF(I43=MAIN!I43,3,0)</f>
        <v>0</v>
      </c>
      <c r="K43" s="35">
        <f t="shared" ref="K43:K50" si="7">F43-G43</f>
        <v>-1</v>
      </c>
      <c r="L43" s="36">
        <f>IF(K43=MAIN!J43,1,0)</f>
        <v>0</v>
      </c>
      <c r="M43" s="36">
        <f>IF(AND(PH!F43=MAIN!F43,PH!G43=MAIN!G43),1,0)</f>
        <v>0</v>
      </c>
      <c r="N43" s="33">
        <f>IF(ISBLANK(MAIN!F43),0,J43+L43+M43)</f>
        <v>0</v>
      </c>
      <c r="O43" s="31"/>
    </row>
    <row r="44" spans="1:15" ht="10.5" customHeight="1" x14ac:dyDescent="0.35">
      <c r="A44" s="9">
        <v>38</v>
      </c>
      <c r="B44" s="12"/>
      <c r="C44" s="10">
        <v>44373.875</v>
      </c>
      <c r="D44" s="11">
        <v>44373.875</v>
      </c>
      <c r="E44" s="9" t="s">
        <v>25</v>
      </c>
      <c r="F44" s="9">
        <v>2</v>
      </c>
      <c r="G44" s="9">
        <v>0</v>
      </c>
      <c r="H44" s="9" t="s">
        <v>39</v>
      </c>
      <c r="I44" s="34">
        <f t="shared" si="6"/>
        <v>1</v>
      </c>
      <c r="J44" s="34">
        <f>IF(I44=MAIN!I44,3,0)</f>
        <v>0</v>
      </c>
      <c r="K44" s="35">
        <f t="shared" si="7"/>
        <v>2</v>
      </c>
      <c r="L44" s="36">
        <f>IF(K44=MAIN!J44,1,0)</f>
        <v>0</v>
      </c>
      <c r="M44" s="36">
        <f>IF(AND(PH!F44=MAIN!F44,PH!G44=MAIN!G44),1,0)</f>
        <v>0</v>
      </c>
      <c r="N44" s="33">
        <f>IF(ISBLANK(MAIN!F44),0,J44+L44+M44)</f>
        <v>0</v>
      </c>
      <c r="O44" s="31"/>
    </row>
    <row r="45" spans="1:15" ht="10.5" customHeight="1" x14ac:dyDescent="0.35">
      <c r="A45" s="9">
        <v>39</v>
      </c>
      <c r="B45" s="12"/>
      <c r="C45" s="10">
        <v>44374.75</v>
      </c>
      <c r="D45" s="11">
        <v>44374.75</v>
      </c>
      <c r="E45" s="9" t="s">
        <v>26</v>
      </c>
      <c r="F45" s="9">
        <v>3</v>
      </c>
      <c r="G45" s="9">
        <v>1</v>
      </c>
      <c r="H45" s="9" t="s">
        <v>43</v>
      </c>
      <c r="I45" s="34">
        <f t="shared" si="6"/>
        <v>1</v>
      </c>
      <c r="J45" s="34">
        <f>IF(I45=MAIN!I45,3,0)</f>
        <v>0</v>
      </c>
      <c r="K45" s="35">
        <f t="shared" si="7"/>
        <v>2</v>
      </c>
      <c r="L45" s="36">
        <f>IF(K45=MAIN!J45,1,0)</f>
        <v>0</v>
      </c>
      <c r="M45" s="36">
        <f>IF(AND(PH!F45=MAIN!F45,PH!G45=MAIN!G45),1,0)</f>
        <v>0</v>
      </c>
      <c r="N45" s="33">
        <f>IF(ISBLANK(MAIN!F45),0,J45+L45+M45)</f>
        <v>0</v>
      </c>
      <c r="O45" s="31"/>
    </row>
    <row r="46" spans="1:15" ht="10.5" customHeight="1" x14ac:dyDescent="0.35">
      <c r="A46" s="9">
        <v>40</v>
      </c>
      <c r="B46" s="12"/>
      <c r="C46" s="10">
        <v>44374.875</v>
      </c>
      <c r="D46" s="11">
        <v>44374.875</v>
      </c>
      <c r="E46" s="9" t="s">
        <v>34</v>
      </c>
      <c r="F46" s="9">
        <v>2</v>
      </c>
      <c r="G46" s="9">
        <v>1</v>
      </c>
      <c r="H46" s="9" t="s">
        <v>85</v>
      </c>
      <c r="I46" s="34">
        <f t="shared" si="6"/>
        <v>1</v>
      </c>
      <c r="J46" s="34">
        <f>IF(I46=MAIN!I46,3,0)</f>
        <v>0</v>
      </c>
      <c r="K46" s="35">
        <f t="shared" si="7"/>
        <v>1</v>
      </c>
      <c r="L46" s="36">
        <f>IF(K46=MAIN!J46,1,0)</f>
        <v>0</v>
      </c>
      <c r="M46" s="36">
        <f>IF(AND(PH!F46=MAIN!F46,PH!G46=MAIN!G46),1,0)</f>
        <v>0</v>
      </c>
      <c r="N46" s="33">
        <f>IF(ISBLANK(MAIN!F46),0,J46+L46+M46)</f>
        <v>0</v>
      </c>
      <c r="O46" s="31"/>
    </row>
    <row r="47" spans="1:15" ht="10.5" customHeight="1" x14ac:dyDescent="0.35">
      <c r="A47" s="9">
        <v>41</v>
      </c>
      <c r="B47" s="12"/>
      <c r="C47" s="10">
        <v>44375.75</v>
      </c>
      <c r="D47" s="11">
        <v>44375.75</v>
      </c>
      <c r="E47" s="9" t="s">
        <v>37</v>
      </c>
      <c r="F47" s="9">
        <v>0</v>
      </c>
      <c r="G47" s="9">
        <v>1</v>
      </c>
      <c r="H47" s="9" t="s">
        <v>24</v>
      </c>
      <c r="I47" s="34">
        <f t="shared" si="6"/>
        <v>3</v>
      </c>
      <c r="J47" s="34">
        <f>IF(I47=MAIN!I47,3,0)</f>
        <v>0</v>
      </c>
      <c r="K47" s="35">
        <f t="shared" si="7"/>
        <v>-1</v>
      </c>
      <c r="L47" s="36">
        <f>IF(K47=MAIN!J47,1,0)</f>
        <v>0</v>
      </c>
      <c r="M47" s="36">
        <f>IF(AND(PH!F47=MAIN!F47,PH!G47=MAIN!G47),1,0)</f>
        <v>0</v>
      </c>
      <c r="N47" s="33">
        <f>IF(ISBLANK(MAIN!F47),0,J47+L47+M47)</f>
        <v>0</v>
      </c>
      <c r="O47" s="31"/>
    </row>
    <row r="48" spans="1:15" ht="10.5" customHeight="1" x14ac:dyDescent="0.35">
      <c r="A48" s="9">
        <v>42</v>
      </c>
      <c r="B48" s="12"/>
      <c r="C48" s="10">
        <v>44375.875</v>
      </c>
      <c r="D48" s="11">
        <v>44375.875</v>
      </c>
      <c r="E48" s="9" t="s">
        <v>20</v>
      </c>
      <c r="F48" s="9">
        <v>3</v>
      </c>
      <c r="G48" s="9">
        <v>0</v>
      </c>
      <c r="H48" s="9" t="s">
        <v>30</v>
      </c>
      <c r="I48" s="34">
        <f t="shared" si="6"/>
        <v>1</v>
      </c>
      <c r="J48" s="34">
        <f>IF(I48=MAIN!I48,3,0)</f>
        <v>0</v>
      </c>
      <c r="K48" s="35">
        <f t="shared" si="7"/>
        <v>3</v>
      </c>
      <c r="L48" s="36">
        <f>IF(K48=MAIN!J48,1,0)</f>
        <v>0</v>
      </c>
      <c r="M48" s="36">
        <f>IF(AND(PH!F48=MAIN!F48,PH!G48=MAIN!G48),1,0)</f>
        <v>0</v>
      </c>
      <c r="N48" s="33">
        <f>IF(ISBLANK(MAIN!F48),0,J48+L48+M48)</f>
        <v>0</v>
      </c>
      <c r="O48" s="31"/>
    </row>
    <row r="49" spans="1:15" ht="10.5" customHeight="1" x14ac:dyDescent="0.35">
      <c r="A49" s="9">
        <v>43</v>
      </c>
      <c r="B49" s="12"/>
      <c r="C49" s="10">
        <v>44376.75</v>
      </c>
      <c r="D49" s="11">
        <v>44376.75</v>
      </c>
      <c r="E49" s="9" t="s">
        <v>23</v>
      </c>
      <c r="F49" s="9">
        <v>1</v>
      </c>
      <c r="G49" s="9">
        <v>2</v>
      </c>
      <c r="H49" s="9" t="s">
        <v>22</v>
      </c>
      <c r="I49" s="34">
        <f t="shared" si="6"/>
        <v>3</v>
      </c>
      <c r="J49" s="34">
        <f>IF(I49=MAIN!I49,3,0)</f>
        <v>0</v>
      </c>
      <c r="K49" s="35">
        <f t="shared" si="7"/>
        <v>-1</v>
      </c>
      <c r="L49" s="36">
        <f>IF(K49=MAIN!J49,1,0)</f>
        <v>0</v>
      </c>
      <c r="M49" s="36">
        <f>IF(AND(PH!F49=MAIN!F49,PH!G49=MAIN!G49),1,0)</f>
        <v>0</v>
      </c>
      <c r="N49" s="33">
        <f>IF(ISBLANK(MAIN!F49),0,J49+L49+M49)</f>
        <v>0</v>
      </c>
      <c r="O49" s="31"/>
    </row>
    <row r="50" spans="1:15" ht="10.5" customHeight="1" x14ac:dyDescent="0.35">
      <c r="A50" s="9">
        <v>44</v>
      </c>
      <c r="B50" s="12"/>
      <c r="C50" s="10">
        <v>44376.875</v>
      </c>
      <c r="D50" s="11">
        <v>44376.875</v>
      </c>
      <c r="E50" s="9" t="s">
        <v>21</v>
      </c>
      <c r="F50" s="9">
        <v>1</v>
      </c>
      <c r="G50" s="9">
        <v>0</v>
      </c>
      <c r="H50" s="9" t="s">
        <v>41</v>
      </c>
      <c r="I50" s="34">
        <f t="shared" si="6"/>
        <v>1</v>
      </c>
      <c r="J50" s="34">
        <f>IF(I50=MAIN!I50,3,0)</f>
        <v>0</v>
      </c>
      <c r="K50" s="35">
        <f t="shared" si="7"/>
        <v>1</v>
      </c>
      <c r="L50" s="36">
        <f>IF(K50=MAIN!J50,1,0)</f>
        <v>0</v>
      </c>
      <c r="M50" s="36">
        <f>IF(AND(PH!F50=MAIN!F50,PH!G50=MAIN!G50),1,0)</f>
        <v>0</v>
      </c>
      <c r="N50" s="33">
        <f>IF(ISBLANK(MAIN!F50),0,J50+L50+M50)</f>
        <v>0</v>
      </c>
      <c r="O50" s="37">
        <f>SUM(N43:N50)*2</f>
        <v>0</v>
      </c>
    </row>
    <row r="51" spans="1:15" ht="10.5" customHeight="1" x14ac:dyDescent="0.35">
      <c r="A51" s="116" t="s">
        <v>4</v>
      </c>
      <c r="B51" s="116"/>
      <c r="C51" s="116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31"/>
    </row>
    <row r="52" spans="1:15" ht="10.5" customHeight="1" x14ac:dyDescent="0.35">
      <c r="A52" s="115" t="s">
        <v>82</v>
      </c>
      <c r="B52" s="115"/>
      <c r="C52" s="115"/>
      <c r="D52" s="115"/>
      <c r="E52" s="115"/>
      <c r="F52" s="115"/>
      <c r="G52" s="115"/>
      <c r="H52" s="115"/>
      <c r="I52" s="31" t="s">
        <v>14</v>
      </c>
      <c r="J52" s="31" t="s">
        <v>15</v>
      </c>
      <c r="K52" s="31" t="s">
        <v>16</v>
      </c>
      <c r="L52" s="33" t="s">
        <v>17</v>
      </c>
      <c r="M52" s="33" t="s">
        <v>18</v>
      </c>
      <c r="N52" s="33" t="s">
        <v>6</v>
      </c>
      <c r="O52" s="31"/>
    </row>
    <row r="53" spans="1:15" ht="10.5" customHeight="1" x14ac:dyDescent="0.35">
      <c r="A53" s="9">
        <v>45</v>
      </c>
      <c r="B53" s="12" t="s">
        <v>65</v>
      </c>
      <c r="C53" s="10">
        <v>44379.75</v>
      </c>
      <c r="D53" s="11">
        <v>44379.75</v>
      </c>
      <c r="E53" s="9" t="s">
        <v>30</v>
      </c>
      <c r="F53" s="9">
        <v>0</v>
      </c>
      <c r="G53" s="9">
        <v>2</v>
      </c>
      <c r="H53" s="9" t="s">
        <v>24</v>
      </c>
      <c r="I53" s="34">
        <f t="shared" ref="I53:I56" si="8">IF(F53&gt;G53,1,IF(F53=G53,2,3))</f>
        <v>3</v>
      </c>
      <c r="J53" s="34">
        <f>IF(I53=MAIN!I53,3,0)</f>
        <v>0</v>
      </c>
      <c r="K53" s="35">
        <f t="shared" ref="K53:K56" si="9">F53-G53</f>
        <v>-2</v>
      </c>
      <c r="L53" s="36">
        <f>IF(K53=MAIN!J53,1,0)</f>
        <v>0</v>
      </c>
      <c r="M53" s="36" t="e">
        <f>IF(AND(PH!F53=MAIN!#REF!,PH!G53=MAIN!#REF!),1,0)</f>
        <v>#REF!</v>
      </c>
      <c r="N53" s="33" t="e">
        <f>IF(ISBLANK(MAIN!#REF!),0,J53+L53+M53)</f>
        <v>#REF!</v>
      </c>
      <c r="O53" s="31"/>
    </row>
    <row r="54" spans="1:15" ht="10.5" customHeight="1" x14ac:dyDescent="0.35">
      <c r="A54" s="9">
        <v>46</v>
      </c>
      <c r="B54" s="12"/>
      <c r="C54" s="10">
        <v>44379.875</v>
      </c>
      <c r="D54" s="11">
        <v>44379.875</v>
      </c>
      <c r="E54" s="9" t="s">
        <v>34</v>
      </c>
      <c r="F54" s="9">
        <v>2</v>
      </c>
      <c r="G54" s="9">
        <v>1</v>
      </c>
      <c r="H54" s="9" t="s">
        <v>25</v>
      </c>
      <c r="I54" s="34">
        <f t="shared" si="8"/>
        <v>1</v>
      </c>
      <c r="J54" s="34">
        <f>IF(I54=MAIN!I54,3,0)</f>
        <v>0</v>
      </c>
      <c r="K54" s="35">
        <f t="shared" si="9"/>
        <v>1</v>
      </c>
      <c r="L54" s="36">
        <f>IF(K54=MAIN!J54,1,0)</f>
        <v>0</v>
      </c>
      <c r="M54" s="36">
        <f>IF(AND(PH!F54=MAIN!F54,PH!G54=MAIN!G54),1,0)</f>
        <v>0</v>
      </c>
      <c r="N54" s="33">
        <f>IF(ISBLANK(MAIN!F54),0,J54+L54+M54)</f>
        <v>0</v>
      </c>
      <c r="O54" s="31"/>
    </row>
    <row r="55" spans="1:15" ht="10.5" customHeight="1" x14ac:dyDescent="0.35">
      <c r="A55" s="9">
        <v>47</v>
      </c>
      <c r="B55" s="12"/>
      <c r="C55" s="10">
        <v>44380.75</v>
      </c>
      <c r="D55" s="11">
        <v>44380.75</v>
      </c>
      <c r="E55" s="9" t="s">
        <v>43</v>
      </c>
      <c r="F55" s="9">
        <v>1</v>
      </c>
      <c r="G55" s="9">
        <v>2</v>
      </c>
      <c r="H55" s="9" t="s">
        <v>32</v>
      </c>
      <c r="I55" s="34">
        <f t="shared" si="8"/>
        <v>3</v>
      </c>
      <c r="J55" s="34">
        <f>IF(I55=MAIN!I55,3,0)</f>
        <v>0</v>
      </c>
      <c r="K55" s="35">
        <f t="shared" si="9"/>
        <v>-1</v>
      </c>
      <c r="L55" s="36">
        <f>IF(K55=MAIN!J55,1,0)</f>
        <v>0</v>
      </c>
      <c r="M55" s="36">
        <f>IF(AND(PH!F55=MAIN!F53,PH!G55=MAIN!G53),1,0)</f>
        <v>0</v>
      </c>
      <c r="N55" s="33">
        <f>IF(ISBLANK(MAIN!F53),0,J55+L55+M55)</f>
        <v>0</v>
      </c>
      <c r="O55" s="31"/>
    </row>
    <row r="56" spans="1:15" ht="10.5" customHeight="1" x14ac:dyDescent="0.35">
      <c r="A56" s="9">
        <v>48</v>
      </c>
      <c r="B56" s="12"/>
      <c r="C56" s="10">
        <v>44380.875</v>
      </c>
      <c r="D56" s="11">
        <v>44380.875</v>
      </c>
      <c r="E56" s="9" t="s">
        <v>41</v>
      </c>
      <c r="F56" s="9">
        <v>1</v>
      </c>
      <c r="G56" s="9">
        <v>3</v>
      </c>
      <c r="H56" s="9" t="s">
        <v>23</v>
      </c>
      <c r="I56" s="34">
        <f t="shared" si="8"/>
        <v>3</v>
      </c>
      <c r="J56" s="34">
        <f>IF(I56=MAIN!I56,3,0)</f>
        <v>0</v>
      </c>
      <c r="K56" s="35">
        <f t="shared" si="9"/>
        <v>-2</v>
      </c>
      <c r="L56" s="36">
        <f>IF(K56=MAIN!J56,1,0)</f>
        <v>0</v>
      </c>
      <c r="M56" s="36">
        <f>IF(AND(PH!F56=MAIN!F56,PH!G56=MAIN!G56),1,0)</f>
        <v>0</v>
      </c>
      <c r="N56" s="33">
        <f>IF(ISBLANK(MAIN!F56),0,J56+L56+M56)</f>
        <v>0</v>
      </c>
      <c r="O56" s="37" t="e">
        <f>SUM(N53:N56)*3</f>
        <v>#REF!</v>
      </c>
    </row>
    <row r="57" spans="1:15" ht="10.5" customHeight="1" x14ac:dyDescent="0.35">
      <c r="A57" s="116" t="s">
        <v>5</v>
      </c>
      <c r="B57" s="116"/>
      <c r="C57" s="116"/>
      <c r="D57" s="116"/>
      <c r="E57" s="116"/>
      <c r="F57" s="116"/>
      <c r="G57" s="116"/>
      <c r="H57" s="116"/>
      <c r="I57" s="116"/>
      <c r="J57" s="116"/>
      <c r="K57" s="116"/>
      <c r="L57" s="116"/>
      <c r="M57" s="116"/>
      <c r="N57" s="116"/>
      <c r="O57" s="31"/>
    </row>
    <row r="58" spans="1:15" ht="10.5" customHeight="1" x14ac:dyDescent="0.35">
      <c r="A58" s="115" t="s">
        <v>83</v>
      </c>
      <c r="B58" s="115"/>
      <c r="C58" s="115"/>
      <c r="D58" s="115"/>
      <c r="E58" s="115"/>
      <c r="F58" s="115"/>
      <c r="G58" s="115"/>
      <c r="H58" s="115"/>
      <c r="I58" s="31" t="s">
        <v>14</v>
      </c>
      <c r="J58" s="31" t="s">
        <v>15</v>
      </c>
      <c r="K58" s="31" t="s">
        <v>16</v>
      </c>
      <c r="L58" s="33" t="s">
        <v>17</v>
      </c>
      <c r="M58" s="33" t="s">
        <v>18</v>
      </c>
      <c r="N58" s="33" t="s">
        <v>6</v>
      </c>
      <c r="O58" s="31"/>
    </row>
    <row r="59" spans="1:15" ht="10.5" customHeight="1" x14ac:dyDescent="0.35">
      <c r="A59" s="9">
        <v>49</v>
      </c>
      <c r="B59" s="12" t="s">
        <v>74</v>
      </c>
      <c r="C59" s="10">
        <v>44383.875</v>
      </c>
      <c r="D59" s="11">
        <v>44383.875</v>
      </c>
      <c r="E59" s="18" t="s">
        <v>24</v>
      </c>
      <c r="F59" s="18">
        <v>2</v>
      </c>
      <c r="G59" s="18">
        <v>1</v>
      </c>
      <c r="H59" s="18" t="s">
        <v>25</v>
      </c>
      <c r="I59" s="34">
        <f t="shared" ref="I59:I60" si="10">IF(F59&gt;G59,1,IF(F59=G59,2,3))</f>
        <v>1</v>
      </c>
      <c r="J59" s="34">
        <f>IF(I59=MAIN!I59,3,0)</f>
        <v>0</v>
      </c>
      <c r="K59" s="35">
        <f t="shared" ref="K59:K60" si="11">F59-G59</f>
        <v>1</v>
      </c>
      <c r="L59" s="36">
        <f>IF(K59=MAIN!J59,1,0)</f>
        <v>0</v>
      </c>
      <c r="M59" s="36">
        <f>IF(AND(PH!F59=MAIN!F59,PH!G59=MAIN!G59),1,0)</f>
        <v>0</v>
      </c>
      <c r="N59" s="33">
        <f>IF(ISBLANK(MAIN!F59),0,J59+L59+M59)</f>
        <v>0</v>
      </c>
      <c r="O59" s="31"/>
    </row>
    <row r="60" spans="1:15" ht="10.5" customHeight="1" x14ac:dyDescent="0.35">
      <c r="A60" s="9">
        <v>50</v>
      </c>
      <c r="B60" s="12"/>
      <c r="C60" s="10">
        <v>44384.875</v>
      </c>
      <c r="D60" s="11">
        <v>44384.875</v>
      </c>
      <c r="E60" s="18" t="s">
        <v>32</v>
      </c>
      <c r="F60" s="18">
        <v>2</v>
      </c>
      <c r="G60" s="18">
        <v>1</v>
      </c>
      <c r="H60" s="18" t="s">
        <v>23</v>
      </c>
      <c r="I60" s="34">
        <f t="shared" si="10"/>
        <v>1</v>
      </c>
      <c r="J60" s="34">
        <f>IF(I60=MAIN!I60,3,0)</f>
        <v>0</v>
      </c>
      <c r="K60" s="35">
        <f t="shared" si="11"/>
        <v>1</v>
      </c>
      <c r="L60" s="36">
        <f>IF(K60=MAIN!J60,1,0)</f>
        <v>0</v>
      </c>
      <c r="M60" s="36">
        <f>IF(AND(PH!F60=MAIN!F60,PH!G60=MAIN!G60),1,0)</f>
        <v>0</v>
      </c>
      <c r="N60" s="33">
        <f>IF(ISBLANK(MAIN!F60),0,J60+L60+M60)</f>
        <v>0</v>
      </c>
      <c r="O60" s="37">
        <f>SUM(N59:N60)*5</f>
        <v>0</v>
      </c>
    </row>
    <row r="61" spans="1:15" ht="10.5" customHeight="1" x14ac:dyDescent="0.35">
      <c r="A61" s="116" t="s">
        <v>13</v>
      </c>
      <c r="B61" s="116"/>
      <c r="C61" s="116"/>
      <c r="D61" s="116"/>
      <c r="E61" s="116"/>
      <c r="F61" s="116"/>
      <c r="G61" s="116"/>
      <c r="H61" s="116"/>
      <c r="I61" s="116"/>
      <c r="J61" s="116"/>
      <c r="K61" s="116"/>
      <c r="L61" s="116"/>
      <c r="M61" s="116"/>
      <c r="N61" s="116"/>
      <c r="O61" s="31"/>
    </row>
    <row r="62" spans="1:15" ht="10.5" customHeight="1" x14ac:dyDescent="0.35">
      <c r="A62" s="115" t="s">
        <v>84</v>
      </c>
      <c r="B62" s="115"/>
      <c r="C62" s="115"/>
      <c r="D62" s="115"/>
      <c r="E62" s="115"/>
      <c r="F62" s="115"/>
      <c r="G62" s="115"/>
      <c r="H62" s="115"/>
      <c r="I62" s="31" t="s">
        <v>14</v>
      </c>
      <c r="J62" s="31" t="s">
        <v>15</v>
      </c>
      <c r="K62" s="31" t="s">
        <v>16</v>
      </c>
      <c r="L62" s="33" t="s">
        <v>17</v>
      </c>
      <c r="M62" s="33" t="s">
        <v>18</v>
      </c>
      <c r="N62" s="33" t="s">
        <v>6</v>
      </c>
      <c r="O62" s="31"/>
    </row>
    <row r="63" spans="1:15" ht="10.5" customHeight="1" x14ac:dyDescent="0.35">
      <c r="A63" s="9">
        <v>51</v>
      </c>
      <c r="B63" s="13" t="s">
        <v>79</v>
      </c>
      <c r="C63" s="10">
        <v>44388.875</v>
      </c>
      <c r="D63" s="11">
        <v>44388.875</v>
      </c>
      <c r="E63" s="18" t="s">
        <v>25</v>
      </c>
      <c r="F63" s="18">
        <v>3</v>
      </c>
      <c r="G63" s="18">
        <v>2</v>
      </c>
      <c r="H63" s="18" t="s">
        <v>23</v>
      </c>
      <c r="I63" s="34">
        <f t="shared" ref="I63" si="12">IF(F63&gt;G63,1,IF(F63=G63,2,3))</f>
        <v>1</v>
      </c>
      <c r="J63" s="34">
        <f>IF(I63=MAIN!I63,3,0)</f>
        <v>0</v>
      </c>
      <c r="K63" s="35">
        <f t="shared" ref="K63" si="13">F63-G63</f>
        <v>1</v>
      </c>
      <c r="L63" s="36">
        <f>IF(K63=MAIN!J63,1,0)</f>
        <v>0</v>
      </c>
      <c r="M63" s="36">
        <f>IF(AND(PH!F63=MAIN!F63,PH!G63=MAIN!G63),1,0)</f>
        <v>0</v>
      </c>
      <c r="N63" s="33">
        <f>IF(ISBLANK(MAIN!F63),0,J63+L63+M63)</f>
        <v>0</v>
      </c>
      <c r="O63" s="37">
        <f>SUM(N63)*6</f>
        <v>0</v>
      </c>
    </row>
    <row r="64" spans="1:15" ht="10.5" customHeight="1" x14ac:dyDescent="0.35">
      <c r="H64" s="35"/>
      <c r="I64" s="38"/>
      <c r="J64" s="38"/>
      <c r="K64" s="38"/>
      <c r="L64" s="38"/>
      <c r="M64" s="38"/>
      <c r="N64" s="38"/>
      <c r="O64" s="31"/>
    </row>
    <row r="65" spans="8:15" ht="10.5" customHeight="1" x14ac:dyDescent="0.35">
      <c r="H65" s="35"/>
      <c r="I65" s="38"/>
      <c r="J65" s="38"/>
      <c r="K65" s="38"/>
      <c r="L65" s="38"/>
      <c r="M65" s="38"/>
      <c r="N65" s="38"/>
      <c r="O65" s="31"/>
    </row>
    <row r="66" spans="8:15" ht="10.5" customHeight="1" x14ac:dyDescent="0.35">
      <c r="H66" s="35"/>
      <c r="I66" s="38"/>
      <c r="J66" s="38"/>
      <c r="K66" s="38"/>
      <c r="L66" s="38"/>
      <c r="M66" s="38"/>
      <c r="N66" s="38"/>
      <c r="O66" s="31"/>
    </row>
    <row r="67" spans="8:15" ht="10.5" customHeight="1" x14ac:dyDescent="0.35">
      <c r="H67" s="35"/>
      <c r="I67" s="38"/>
      <c r="J67" s="38"/>
      <c r="K67" s="38"/>
      <c r="L67" s="38"/>
      <c r="M67" s="38"/>
      <c r="N67" s="38"/>
      <c r="O67" s="31"/>
    </row>
    <row r="68" spans="8:15" ht="10.5" customHeight="1" x14ac:dyDescent="0.35">
      <c r="H68" s="35"/>
      <c r="I68" s="38"/>
      <c r="J68" s="38"/>
      <c r="K68" s="38"/>
      <c r="L68" s="38"/>
      <c r="M68" s="38"/>
      <c r="N68" s="38"/>
      <c r="O68" s="31"/>
    </row>
    <row r="69" spans="8:15" ht="10.5" customHeight="1" x14ac:dyDescent="0.35">
      <c r="H69" s="35"/>
      <c r="I69" s="38"/>
      <c r="J69" s="38"/>
      <c r="K69" s="38"/>
      <c r="L69" s="38"/>
      <c r="M69" s="38"/>
      <c r="N69" s="38"/>
      <c r="O69" s="31"/>
    </row>
    <row r="70" spans="8:15" ht="10.5" customHeight="1" x14ac:dyDescent="0.35">
      <c r="H70" s="35"/>
      <c r="I70" s="38"/>
      <c r="J70" s="38"/>
      <c r="K70" s="38"/>
      <c r="L70" s="38"/>
      <c r="M70" s="38"/>
      <c r="N70" s="38"/>
      <c r="O70" s="31"/>
    </row>
    <row r="71" spans="8:15" ht="10.5" customHeight="1" x14ac:dyDescent="0.35">
      <c r="H71" s="35"/>
      <c r="I71" s="38"/>
      <c r="J71" s="38"/>
      <c r="K71" s="38"/>
      <c r="L71" s="38"/>
      <c r="M71" s="38"/>
      <c r="N71" s="38"/>
      <c r="O71" s="31"/>
    </row>
    <row r="72" spans="8:15" ht="10.5" customHeight="1" x14ac:dyDescent="0.35">
      <c r="H72" s="35"/>
      <c r="I72" s="38"/>
      <c r="J72" s="38"/>
      <c r="K72" s="38"/>
      <c r="L72" s="38"/>
      <c r="M72" s="38"/>
      <c r="N72" s="38"/>
      <c r="O72" s="31"/>
    </row>
    <row r="73" spans="8:15" ht="10.5" customHeight="1" x14ac:dyDescent="0.35">
      <c r="H73" s="35"/>
      <c r="I73" s="38"/>
      <c r="J73" s="38"/>
      <c r="K73" s="38"/>
      <c r="L73" s="38"/>
      <c r="M73" s="38"/>
      <c r="N73" s="38"/>
      <c r="O73" s="31"/>
    </row>
    <row r="74" spans="8:15" ht="10.5" customHeight="1" x14ac:dyDescent="0.35">
      <c r="H74" s="35"/>
      <c r="I74" s="38"/>
      <c r="J74" s="38"/>
      <c r="K74" s="38"/>
      <c r="L74" s="38"/>
      <c r="M74" s="38"/>
      <c r="N74" s="38"/>
      <c r="O74" s="31"/>
    </row>
    <row r="75" spans="8:15" ht="10.5" customHeight="1" x14ac:dyDescent="0.35">
      <c r="H75" s="35"/>
      <c r="I75" s="38"/>
      <c r="J75" s="38"/>
      <c r="K75" s="38"/>
      <c r="L75" s="38"/>
      <c r="M75" s="38"/>
      <c r="N75" s="38"/>
      <c r="O75" s="31"/>
    </row>
    <row r="76" spans="8:15" ht="10.5" customHeight="1" x14ac:dyDescent="0.35">
      <c r="H76" s="35"/>
      <c r="I76" s="38"/>
      <c r="J76" s="38"/>
      <c r="K76" s="38"/>
      <c r="L76" s="38"/>
      <c r="M76" s="38"/>
      <c r="N76" s="38"/>
      <c r="O76" s="31"/>
    </row>
    <row r="77" spans="8:15" ht="10.5" customHeight="1" x14ac:dyDescent="0.35">
      <c r="H77" s="35"/>
      <c r="I77" s="38"/>
      <c r="J77" s="38"/>
      <c r="K77" s="38"/>
      <c r="L77" s="38"/>
      <c r="M77" s="38"/>
      <c r="N77" s="38"/>
      <c r="O77" s="31"/>
    </row>
    <row r="78" spans="8:15" ht="10.5" customHeight="1" x14ac:dyDescent="0.35">
      <c r="H78" s="35"/>
      <c r="I78" s="38"/>
      <c r="J78" s="38"/>
      <c r="K78" s="38"/>
      <c r="L78" s="38"/>
      <c r="M78" s="38"/>
      <c r="N78" s="38"/>
      <c r="O78" s="31"/>
    </row>
    <row r="79" spans="8:15" ht="10.5" customHeight="1" x14ac:dyDescent="0.35">
      <c r="H79" s="35"/>
      <c r="I79" s="38"/>
      <c r="J79" s="38"/>
      <c r="K79" s="38"/>
      <c r="L79" s="38"/>
      <c r="M79" s="38"/>
      <c r="N79" s="38"/>
      <c r="O79" s="31"/>
    </row>
    <row r="80" spans="8:15" ht="10.5" customHeight="1" x14ac:dyDescent="0.35">
      <c r="H80" s="35"/>
      <c r="I80" s="38"/>
      <c r="J80" s="38"/>
      <c r="K80" s="38"/>
      <c r="L80" s="38"/>
      <c r="M80" s="38"/>
      <c r="N80" s="38"/>
      <c r="O80" s="31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59:E60">
    <cfRule type="expression" dxfId="185" priority="13">
      <formula>#REF!&gt;$I59</formula>
    </cfRule>
    <cfRule type="expression" dxfId="184" priority="14">
      <formula>#REF!&lt;$I59</formula>
    </cfRule>
    <cfRule type="expression" dxfId="183" priority="15">
      <formula>#REF!&lt;$G59</formula>
    </cfRule>
    <cfRule type="expression" dxfId="182" priority="16">
      <formula>#REF!&gt;$G59</formula>
    </cfRule>
  </conditionalFormatting>
  <conditionalFormatting sqref="E63">
    <cfRule type="expression" dxfId="181" priority="5">
      <formula>#REF!&gt;$I63</formula>
    </cfRule>
    <cfRule type="expression" dxfId="180" priority="6">
      <formula>#REF!&lt;$I63</formula>
    </cfRule>
    <cfRule type="expression" dxfId="179" priority="7">
      <formula>#REF!&lt;$G63</formula>
    </cfRule>
    <cfRule type="expression" dxfId="178" priority="8">
      <formula>#REF!&gt;$G63</formula>
    </cfRule>
  </conditionalFormatting>
  <conditionalFormatting sqref="E16:G21 E23:G27">
    <cfRule type="expression" dxfId="175" priority="2">
      <formula>#REF!&gt;$G16</formula>
    </cfRule>
    <cfRule type="expression" dxfId="174" priority="1">
      <formula>#REF!&lt;$G16</formula>
    </cfRule>
  </conditionalFormatting>
  <conditionalFormatting sqref="H16:H21 H23:H27">
    <cfRule type="expression" dxfId="171" priority="3">
      <formula>#REF!&gt;$G16</formula>
    </cfRule>
    <cfRule type="expression" dxfId="170" priority="4">
      <formula>#REF!&lt;$G16</formula>
    </cfRule>
  </conditionalFormatting>
  <conditionalFormatting sqref="H59:H60">
    <cfRule type="expression" dxfId="157" priority="20">
      <formula>#REF!&lt;$G59</formula>
    </cfRule>
    <cfRule type="expression" dxfId="156" priority="18">
      <formula>#REF!&gt;$I59</formula>
    </cfRule>
    <cfRule type="expression" dxfId="155" priority="19">
      <formula>#REF!&gt;$G59</formula>
    </cfRule>
    <cfRule type="expression" dxfId="154" priority="17">
      <formula>#REF!&lt;$I59</formula>
    </cfRule>
  </conditionalFormatting>
  <conditionalFormatting sqref="H63">
    <cfRule type="expression" dxfId="153" priority="12">
      <formula>#REF!&lt;$G63</formula>
    </cfRule>
    <cfRule type="expression" dxfId="152" priority="11">
      <formula>#REF!&gt;$G63</formula>
    </cfRule>
    <cfRule type="expression" dxfId="151" priority="10">
      <formula>#REF!&gt;$I63</formula>
    </cfRule>
    <cfRule type="expression" dxfId="150" priority="9">
      <formula>#REF!&lt;$I63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6" id="{917C4A58-3518-4D80-BEDC-599DE64076F1}">
            <xm:f>MAIN!#REF!&gt;MAIN!$G43</xm:f>
            <x14:dxf>
              <font>
                <b/>
                <i val="0"/>
              </font>
            </x14:dxf>
          </x14:cfRule>
          <x14:cfRule type="expression" priority="35" id="{9502FCF2-A2A5-48DC-B61E-70A8FA33DCC9}">
            <xm:f>MAIN!#REF!&lt;MAIN!$G43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33" id="{A1C346D2-D02E-42F5-B6BD-3292290D377B}">
            <xm:f>MAIN!#REF!&gt;MAIN!#REF!</xm:f>
            <x14:dxf>
              <font>
                <b/>
                <i val="0"/>
                <color rgb="FF0000FF"/>
              </font>
            </x14:dxf>
          </x14:cfRule>
          <x14:cfRule type="expression" priority="34" id="{C1D23443-94DC-4017-BC1B-FF52EDF07716}">
            <xm:f>MAIN!#REF!&lt;MAIN!#REF!</xm:f>
            <x14:dxf>
              <font>
                <b val="0"/>
                <i/>
                <color rgb="FF0000FF"/>
              </font>
            </x14:dxf>
          </x14:cfRule>
          <xm:sqref>E43:E50 E54 E56</xm:sqref>
        </x14:conditionalFormatting>
        <x14:conditionalFormatting xmlns:xm="http://schemas.microsoft.com/office/excel/2006/main">
          <x14:cfRule type="expression" priority="45" id="{1B5374A1-5240-4314-B7DF-2D4ED3880D8D}">
            <xm:f>MAIN!#REF!&gt;MAIN!#REF!</xm:f>
            <x14:dxf>
              <font>
                <b/>
                <i val="0"/>
                <color rgb="FF0000FF"/>
              </font>
            </x14:dxf>
          </x14:cfRule>
          <x14:cfRule type="expression" priority="46" id="{42D9BBD8-BEE1-433E-ABB5-314E7A1F1686}">
            <xm:f>MAIN!#REF!&lt;MAIN!#REF!</xm:f>
            <x14:dxf>
              <font>
                <b val="0"/>
                <i/>
                <color rgb="FF0000FF"/>
              </font>
            </x14:dxf>
          </x14:cfRule>
          <x14:cfRule type="expression" priority="47" id="{2F66DE69-5923-4005-A13F-167981D45E4D}">
            <xm:f>MAIN!#REF!&lt;MAIN!#REF!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48" id="{4F9BBD41-E41C-4211-8D3E-D0C580A94426}">
            <xm:f>MAIN!#REF!&gt;MAIN!#REF!</xm:f>
            <x14:dxf>
              <font>
                <b/>
                <i val="0"/>
              </font>
            </x14:dxf>
          </x14:cfRule>
          <xm:sqref>E53</xm:sqref>
        </x14:conditionalFormatting>
        <x14:conditionalFormatting xmlns:xm="http://schemas.microsoft.com/office/excel/2006/main">
          <x14:cfRule type="expression" priority="44" id="{FBA9F183-F6FB-4B06-86C9-C5F4C40878A8}">
            <xm:f>MAIN!#REF!&gt;MAIN!$G53</xm:f>
            <x14:dxf>
              <font>
                <b/>
                <i val="0"/>
              </font>
            </x14:dxf>
          </x14:cfRule>
          <x14:cfRule type="expression" priority="43" id="{8609447D-B995-46AA-A3C0-14521F2F8D99}">
            <xm:f>MAIN!#REF!&lt;MAIN!$G53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42" id="{642CD6DC-C01B-4D87-A1AA-E4FF856774CE}">
            <xm:f>MAIN!#REF!&lt;MAIN!#REF!</xm:f>
            <x14:dxf>
              <font>
                <b val="0"/>
                <i/>
                <color rgb="FF0000FF"/>
              </font>
            </x14:dxf>
          </x14:cfRule>
          <x14:cfRule type="expression" priority="41" id="{4DEA6E74-5D41-4E39-BBDA-642ACC379F9C}">
            <xm:f>MAIN!#REF!&gt;MAIN!#REF!</xm:f>
            <x14:dxf>
              <font>
                <b/>
                <i val="0"/>
                <color rgb="FF0000FF"/>
              </font>
            </x14:dxf>
          </x14:cfRule>
          <xm:sqref>E55</xm:sqref>
        </x14:conditionalFormatting>
        <x14:conditionalFormatting xmlns:xm="http://schemas.microsoft.com/office/excel/2006/main">
          <x14:cfRule type="expression" priority="21" id="{4395B345-D677-49EE-A4D3-373EFA25A902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22" id="{26187AC0-B055-4963-AC74-5C4F8675AC3A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23" id="{E8F07D3D-4D2A-4088-89C0-940CD3FB8260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24" id="{65827121-9408-4040-9745-D7D1C906A58E}">
            <xm:f>MAIN!#REF!&lt;MAIN!$G3</xm:f>
            <x14:dxf>
              <font>
                <b/>
                <i val="0"/>
              </font>
            </x14:dxf>
          </x14:cfRule>
          <xm:sqref>H3:H14 H29:H40</xm:sqref>
        </x14:conditionalFormatting>
        <x14:conditionalFormatting xmlns:xm="http://schemas.microsoft.com/office/excel/2006/main">
          <x14:cfRule type="expression" priority="39" id="{4F450F6E-65FE-42B8-A889-35348AC7CA8E}">
            <xm:f>MAIN!#REF!&gt;MAIN!$G43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37" id="{2348892F-AD3E-40E7-AA86-211ADB2F4672}">
            <xm:f>MAIN!#REF!&lt;MAIN!#REF!</xm:f>
            <x14:dxf>
              <font>
                <b/>
                <i val="0"/>
                <color rgb="FF0000FF"/>
              </font>
            </x14:dxf>
          </x14:cfRule>
          <x14:cfRule type="expression" priority="38" id="{B86C6C52-30C7-4215-8FCA-89C448A22B90}">
            <xm:f>MAIN!#REF!&gt;MAIN!#REF!</xm:f>
            <x14:dxf>
              <font>
                <b val="0"/>
                <i/>
                <color rgb="FF0000FF"/>
              </font>
            </x14:dxf>
          </x14:cfRule>
          <x14:cfRule type="expression" priority="40" id="{D6B870A1-2982-4369-89DA-0FD6D0A9FDB0}">
            <xm:f>MAIN!#REF!&lt;MAIN!$G43</xm:f>
            <x14:dxf>
              <font>
                <b/>
                <i val="0"/>
              </font>
            </x14:dxf>
          </x14:cfRule>
          <xm:sqref>H43:H50 H54 H56</xm:sqref>
        </x14:conditionalFormatting>
        <x14:conditionalFormatting xmlns:xm="http://schemas.microsoft.com/office/excel/2006/main">
          <x14:cfRule type="expression" priority="56" id="{0BDBD613-B857-420C-9002-11C2EF4EDC00}">
            <xm:f>MAIN!#REF!&lt;MAIN!#REF!</xm:f>
            <x14:dxf>
              <font>
                <b/>
                <i val="0"/>
              </font>
            </x14:dxf>
          </x14:cfRule>
          <x14:cfRule type="expression" priority="53" id="{491162F9-CDF5-49A1-A9B3-F986F935D156}">
            <xm:f>MAIN!#REF!&lt;MAIN!#REF!</xm:f>
            <x14:dxf>
              <font>
                <b/>
                <i val="0"/>
                <color rgb="FF0000FF"/>
              </font>
            </x14:dxf>
          </x14:cfRule>
          <x14:cfRule type="expression" priority="54" id="{8DDCD4B3-4B08-4B80-BF57-0D7E82FBF88B}">
            <xm:f>MAIN!#REF!&gt;MAIN!#REF!</xm:f>
            <x14:dxf>
              <font>
                <b val="0"/>
                <i/>
                <color rgb="FF0000FF"/>
              </font>
            </x14:dxf>
          </x14:cfRule>
          <x14:cfRule type="expression" priority="55" id="{C2038EC5-07D0-414A-BE22-2E128DC144F4}">
            <xm:f>MAIN!#REF!&gt;MAIN!#REF!</xm:f>
            <x14:dxf>
              <font>
                <b val="0"/>
                <i/>
                <color theme="1" tint="0.499984740745262"/>
              </font>
            </x14:dxf>
          </x14:cfRule>
          <xm:sqref>H53</xm:sqref>
        </x14:conditionalFormatting>
        <x14:conditionalFormatting xmlns:xm="http://schemas.microsoft.com/office/excel/2006/main">
          <x14:cfRule type="expression" priority="49" id="{52734DAC-9092-4D47-B2EB-A35FF63E4BBD}">
            <xm:f>MAIN!#REF!&lt;MAIN!#REF!</xm:f>
            <x14:dxf>
              <font>
                <b/>
                <i val="0"/>
                <color rgb="FF0000FF"/>
              </font>
            </x14:dxf>
          </x14:cfRule>
          <x14:cfRule type="expression" priority="51" id="{6BF06798-8B23-4D76-B645-731E178C09EC}">
            <xm:f>MAIN!#REF!&gt;MAIN!$G53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52" id="{3B1F06AA-2A20-441C-A21A-7F9CF80CD5B6}">
            <xm:f>MAIN!#REF!&lt;MAIN!$G53</xm:f>
            <x14:dxf>
              <font>
                <b/>
                <i val="0"/>
              </font>
            </x14:dxf>
          </x14:cfRule>
          <x14:cfRule type="expression" priority="50" id="{A0F6EF84-F100-43DC-9F58-C7C8822414EA}">
            <xm:f>MAIN!#REF!&gt;MAIN!#REF!</xm:f>
            <x14:dxf>
              <font>
                <b val="0"/>
                <i/>
                <color rgb="FF0000FF"/>
              </font>
            </x14:dxf>
          </x14:cfRule>
          <xm:sqref>H55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F25DF-DE53-42D2-9B97-A5920345417D}">
  <dimension ref="A1:O80"/>
  <sheetViews>
    <sheetView topLeftCell="A14" zoomScale="85" zoomScaleNormal="85" workbookViewId="0">
      <selection activeCell="N33" sqref="N33"/>
    </sheetView>
  </sheetViews>
  <sheetFormatPr defaultColWidth="14.54296875" defaultRowHeight="15" customHeight="1" x14ac:dyDescent="0.35"/>
  <cols>
    <col min="1" max="4" width="8.453125" style="38" customWidth="1"/>
    <col min="5" max="5" width="31.1796875" style="38" customWidth="1"/>
    <col min="6" max="7" width="5.81640625" style="38" customWidth="1"/>
    <col min="8" max="8" width="31.1796875" style="38" customWidth="1"/>
    <col min="9" max="15" width="11.54296875" style="32" customWidth="1"/>
    <col min="16" max="16384" width="14.54296875" style="32"/>
  </cols>
  <sheetData>
    <row r="1" spans="1:15" ht="10.5" customHeight="1" thickBot="1" x14ac:dyDescent="0.4">
      <c r="A1" s="116" t="s">
        <v>0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31"/>
    </row>
    <row r="2" spans="1:15" ht="10.5" customHeight="1" x14ac:dyDescent="0.35">
      <c r="A2" s="117" t="s">
        <v>104</v>
      </c>
      <c r="B2" s="117"/>
      <c r="C2" s="117"/>
      <c r="D2" s="117"/>
      <c r="E2" s="117"/>
      <c r="F2" s="117"/>
      <c r="G2" s="117"/>
      <c r="H2" s="117"/>
      <c r="I2" s="31" t="s">
        <v>14</v>
      </c>
      <c r="J2" s="31" t="s">
        <v>15</v>
      </c>
      <c r="K2" s="31" t="s">
        <v>16</v>
      </c>
      <c r="L2" s="33" t="s">
        <v>17</v>
      </c>
      <c r="M2" s="33" t="s">
        <v>18</v>
      </c>
      <c r="N2" s="33" t="s">
        <v>6</v>
      </c>
      <c r="O2" s="33"/>
    </row>
    <row r="3" spans="1:15" ht="10.5" customHeight="1" x14ac:dyDescent="0.35">
      <c r="A3" s="91">
        <v>1</v>
      </c>
      <c r="B3" s="91" t="s">
        <v>27</v>
      </c>
      <c r="C3" s="92">
        <v>44361.875</v>
      </c>
      <c r="D3" s="93">
        <v>44358.875</v>
      </c>
      <c r="E3" s="98" t="s">
        <v>22</v>
      </c>
      <c r="F3" s="91">
        <v>2</v>
      </c>
      <c r="G3" s="91">
        <v>0</v>
      </c>
      <c r="H3" s="98" t="s">
        <v>97</v>
      </c>
      <c r="I3" s="34">
        <f>IF(F3&gt;G3,1,IF(F3=G3,2,3))</f>
        <v>1</v>
      </c>
      <c r="J3" s="34">
        <f>IF(I3=MAIN!I3,3,0)</f>
        <v>3</v>
      </c>
      <c r="K3" s="35">
        <f t="shared" ref="K3:K14" si="0">F3-G3</f>
        <v>2</v>
      </c>
      <c r="L3" s="36">
        <f>IF(K3=MAIN!J3,1,0)</f>
        <v>0</v>
      </c>
      <c r="M3" s="36">
        <f>IF(AND(PIM!F3=MAIN!F3,PIM!G3=MAIN!G3),1,0)</f>
        <v>0</v>
      </c>
      <c r="N3" s="33">
        <f>IF(ISBLANK(MAIN!F3),0,J3+L3+M3)</f>
        <v>3</v>
      </c>
      <c r="O3" s="31"/>
    </row>
    <row r="4" spans="1:15" ht="10.5" customHeight="1" x14ac:dyDescent="0.35">
      <c r="A4" s="94">
        <v>2</v>
      </c>
      <c r="B4" s="91" t="s">
        <v>27</v>
      </c>
      <c r="C4" s="92">
        <v>44362.625</v>
      </c>
      <c r="D4" s="93">
        <v>44359.625</v>
      </c>
      <c r="E4" s="98" t="s">
        <v>48</v>
      </c>
      <c r="F4" s="91">
        <v>1</v>
      </c>
      <c r="G4" s="91">
        <v>1</v>
      </c>
      <c r="H4" s="98" t="s">
        <v>30</v>
      </c>
      <c r="I4" s="34">
        <f t="shared" ref="I4:I14" si="1">IF(F4&gt;G4,1,IF(F4=G4,2,3))</f>
        <v>2</v>
      </c>
      <c r="J4" s="34">
        <f>IF(I4=MAIN!I4,3,0)</f>
        <v>0</v>
      </c>
      <c r="K4" s="35">
        <f t="shared" si="0"/>
        <v>0</v>
      </c>
      <c r="L4" s="36">
        <f>IF(K4=MAIN!J4,1,0)</f>
        <v>0</v>
      </c>
      <c r="M4" s="36">
        <f>IF(AND(PIM!F4=MAIN!F4,PIM!G4=MAIN!G4),1,0)</f>
        <v>0</v>
      </c>
      <c r="N4" s="33">
        <f>IF(ISBLANK(MAIN!F4),0,J4+L4+M4)</f>
        <v>0</v>
      </c>
      <c r="O4" s="31"/>
    </row>
    <row r="5" spans="1:15" ht="10.5" customHeight="1" x14ac:dyDescent="0.35">
      <c r="A5" s="94">
        <v>3</v>
      </c>
      <c r="B5" s="91" t="s">
        <v>31</v>
      </c>
      <c r="C5" s="92">
        <v>44362.75</v>
      </c>
      <c r="D5" s="93">
        <v>44359.75</v>
      </c>
      <c r="E5" s="98" t="s">
        <v>24</v>
      </c>
      <c r="F5" s="91">
        <v>1</v>
      </c>
      <c r="G5" s="91">
        <v>2</v>
      </c>
      <c r="H5" s="98" t="s">
        <v>37</v>
      </c>
      <c r="I5" s="34">
        <f t="shared" si="1"/>
        <v>3</v>
      </c>
      <c r="J5" s="34">
        <f>IF(I5=MAIN!I5,3,0)</f>
        <v>0</v>
      </c>
      <c r="K5" s="35">
        <f t="shared" si="0"/>
        <v>-1</v>
      </c>
      <c r="L5" s="36">
        <f>IF(K5=MAIN!J5,1,0)</f>
        <v>0</v>
      </c>
      <c r="M5" s="36">
        <f>IF(AND(PIM!F5=MAIN!F5,PIM!G5=MAIN!G5),1,0)</f>
        <v>0</v>
      </c>
      <c r="N5" s="33">
        <f>IF(ISBLANK(MAIN!F5),0,J5+L5+M5)</f>
        <v>0</v>
      </c>
      <c r="O5" s="31"/>
    </row>
    <row r="6" spans="1:15" ht="10.5" customHeight="1" x14ac:dyDescent="0.35">
      <c r="A6" s="94">
        <v>4</v>
      </c>
      <c r="B6" s="91" t="s">
        <v>31</v>
      </c>
      <c r="C6" s="92">
        <v>44362.875</v>
      </c>
      <c r="D6" s="93">
        <v>44359.875</v>
      </c>
      <c r="E6" s="98" t="s">
        <v>25</v>
      </c>
      <c r="F6" s="91">
        <v>3</v>
      </c>
      <c r="G6" s="91">
        <v>0</v>
      </c>
      <c r="H6" s="98" t="s">
        <v>98</v>
      </c>
      <c r="I6" s="34">
        <f t="shared" si="1"/>
        <v>1</v>
      </c>
      <c r="J6" s="34">
        <f>IF(I6=MAIN!I6,3,0)</f>
        <v>3</v>
      </c>
      <c r="K6" s="35">
        <f t="shared" si="0"/>
        <v>3</v>
      </c>
      <c r="L6" s="36">
        <f>IF(K6=MAIN!J6,1,0)</f>
        <v>0</v>
      </c>
      <c r="M6" s="36">
        <f>IF(AND(PIM!F6=MAIN!F6,PIM!G6=MAIN!G6),1,0)</f>
        <v>0</v>
      </c>
      <c r="N6" s="33">
        <f>IF(ISBLANK(MAIN!F6),0,J6+L6+M6)</f>
        <v>3</v>
      </c>
      <c r="O6" s="31"/>
    </row>
    <row r="7" spans="1:15" ht="10.5" customHeight="1" x14ac:dyDescent="0.35">
      <c r="A7" s="94">
        <v>5</v>
      </c>
      <c r="B7" s="91" t="s">
        <v>36</v>
      </c>
      <c r="C7" s="92">
        <v>44363.625</v>
      </c>
      <c r="D7" s="93">
        <v>44360.625</v>
      </c>
      <c r="E7" s="98" t="s">
        <v>45</v>
      </c>
      <c r="F7" s="91">
        <v>2</v>
      </c>
      <c r="G7" s="91">
        <v>2</v>
      </c>
      <c r="H7" s="98" t="s">
        <v>26</v>
      </c>
      <c r="I7" s="34">
        <f t="shared" si="1"/>
        <v>2</v>
      </c>
      <c r="J7" s="34">
        <f>IF(I7=MAIN!I7,3,0)</f>
        <v>0</v>
      </c>
      <c r="K7" s="35">
        <f t="shared" si="0"/>
        <v>0</v>
      </c>
      <c r="L7" s="36">
        <f>IF(K7=MAIN!J7,1,0)</f>
        <v>0</v>
      </c>
      <c r="M7" s="36">
        <f>IF(AND(PIM!F7=MAIN!F7,PIM!G7=MAIN!G7),1,0)</f>
        <v>0</v>
      </c>
      <c r="N7" s="33">
        <f>IF(ISBLANK(MAIN!F7),0,J7+L7+M7)</f>
        <v>0</v>
      </c>
      <c r="O7" s="31"/>
    </row>
    <row r="8" spans="1:15" ht="10.5" customHeight="1" x14ac:dyDescent="0.35">
      <c r="A8" s="94">
        <v>6</v>
      </c>
      <c r="B8" s="91" t="s">
        <v>38</v>
      </c>
      <c r="C8" s="92">
        <v>44363.75</v>
      </c>
      <c r="D8" s="93">
        <v>44360.75</v>
      </c>
      <c r="E8" s="98" t="s">
        <v>99</v>
      </c>
      <c r="F8" s="91">
        <v>1</v>
      </c>
      <c r="G8" s="91">
        <v>2</v>
      </c>
      <c r="H8" s="98" t="s">
        <v>32</v>
      </c>
      <c r="I8" s="34">
        <f t="shared" si="1"/>
        <v>3</v>
      </c>
      <c r="J8" s="34">
        <f>IF(I8=MAIN!I8,3,0)</f>
        <v>0</v>
      </c>
      <c r="K8" s="35">
        <f t="shared" si="0"/>
        <v>-1</v>
      </c>
      <c r="L8" s="36">
        <f>IF(K8=MAIN!J8,1,0)</f>
        <v>0</v>
      </c>
      <c r="M8" s="36">
        <f>IF(AND(PIM!F8=MAIN!F8,PIM!G8=MAIN!G8),1,0)</f>
        <v>0</v>
      </c>
      <c r="N8" s="33">
        <f>IF(ISBLANK(MAIN!F8),0,J8+L8+M8)</f>
        <v>0</v>
      </c>
      <c r="O8" s="31"/>
    </row>
    <row r="9" spans="1:15" ht="10.5" customHeight="1" x14ac:dyDescent="0.35">
      <c r="A9" s="94">
        <v>7</v>
      </c>
      <c r="B9" s="91" t="s">
        <v>38</v>
      </c>
      <c r="C9" s="92">
        <v>44363.875</v>
      </c>
      <c r="D9" s="93">
        <v>44360.875</v>
      </c>
      <c r="E9" s="98" t="s">
        <v>100</v>
      </c>
      <c r="F9" s="91">
        <v>0</v>
      </c>
      <c r="G9" s="91">
        <v>1</v>
      </c>
      <c r="H9" s="98" t="s">
        <v>23</v>
      </c>
      <c r="I9" s="34">
        <f t="shared" si="1"/>
        <v>3</v>
      </c>
      <c r="J9" s="34">
        <f>IF(I9=MAIN!I9,3,0)</f>
        <v>3</v>
      </c>
      <c r="K9" s="35">
        <f t="shared" si="0"/>
        <v>-1</v>
      </c>
      <c r="L9" s="36">
        <f>IF(K9=MAIN!J9,1,0)</f>
        <v>1</v>
      </c>
      <c r="M9" s="36">
        <f>IF(AND(PIM!F9=MAIN!F9,PIM!G9=MAIN!G9),1,0)</f>
        <v>1</v>
      </c>
      <c r="N9" s="33">
        <f>IF(ISBLANK(MAIN!F9),0,J9+L9+M9)</f>
        <v>5</v>
      </c>
      <c r="O9" s="31"/>
    </row>
    <row r="10" spans="1:15" ht="10.5" customHeight="1" x14ac:dyDescent="0.35">
      <c r="A10" s="94">
        <v>8</v>
      </c>
      <c r="B10" s="91" t="s">
        <v>44</v>
      </c>
      <c r="C10" s="92">
        <v>44364.625</v>
      </c>
      <c r="D10" s="93">
        <v>44361.625</v>
      </c>
      <c r="E10" s="98" t="s">
        <v>101</v>
      </c>
      <c r="F10" s="91">
        <v>0</v>
      </c>
      <c r="G10" s="91">
        <v>1</v>
      </c>
      <c r="H10" s="98" t="s">
        <v>41</v>
      </c>
      <c r="I10" s="34">
        <f t="shared" si="1"/>
        <v>3</v>
      </c>
      <c r="J10" s="34">
        <f>IF(I10=MAIN!I10,3,0)</f>
        <v>0</v>
      </c>
      <c r="K10" s="35">
        <f t="shared" si="0"/>
        <v>-1</v>
      </c>
      <c r="L10" s="36">
        <f>IF(K10=MAIN!J10,1,0)</f>
        <v>0</v>
      </c>
      <c r="M10" s="36">
        <f>IF(AND(PIM!F10=MAIN!F10,PIM!G10=MAIN!G10),1,0)</f>
        <v>0</v>
      </c>
      <c r="N10" s="33">
        <f>IF(ISBLANK(MAIN!F10),0,J10+L10+M10)</f>
        <v>0</v>
      </c>
      <c r="O10" s="31"/>
    </row>
    <row r="11" spans="1:15" ht="10.5" customHeight="1" x14ac:dyDescent="0.35">
      <c r="A11" s="94">
        <v>9</v>
      </c>
      <c r="B11" s="91" t="s">
        <v>44</v>
      </c>
      <c r="C11" s="92">
        <v>44364.75</v>
      </c>
      <c r="D11" s="93">
        <v>44361.75</v>
      </c>
      <c r="E11" s="98" t="s">
        <v>34</v>
      </c>
      <c r="F11" s="91">
        <v>2</v>
      </c>
      <c r="G11" s="91">
        <v>0</v>
      </c>
      <c r="H11" s="98" t="s">
        <v>46</v>
      </c>
      <c r="I11" s="34">
        <f t="shared" si="1"/>
        <v>1</v>
      </c>
      <c r="J11" s="34">
        <f>IF(I11=MAIN!I11,3,0)</f>
        <v>0</v>
      </c>
      <c r="K11" s="35">
        <f t="shared" si="0"/>
        <v>2</v>
      </c>
      <c r="L11" s="36">
        <f>IF(K11=MAIN!J11,1,0)</f>
        <v>0</v>
      </c>
      <c r="M11" s="36">
        <f>IF(AND(PIM!F11=MAIN!F11,PIM!G11=MAIN!G11),1,0)</f>
        <v>0</v>
      </c>
      <c r="N11" s="33">
        <f>IF(ISBLANK(MAIN!F11),0,J11+L11+M11)</f>
        <v>0</v>
      </c>
      <c r="O11" s="31"/>
    </row>
    <row r="12" spans="1:15" ht="10.5" customHeight="1" x14ac:dyDescent="0.35">
      <c r="A12" s="94">
        <v>10</v>
      </c>
      <c r="B12" s="91" t="s">
        <v>36</v>
      </c>
      <c r="C12" s="92">
        <v>44364.875</v>
      </c>
      <c r="D12" s="93">
        <v>44361.875</v>
      </c>
      <c r="E12" s="99" t="s">
        <v>39</v>
      </c>
      <c r="F12" s="95">
        <v>1</v>
      </c>
      <c r="G12" s="95">
        <v>3</v>
      </c>
      <c r="H12" s="99" t="s">
        <v>20</v>
      </c>
      <c r="I12" s="34">
        <f t="shared" si="1"/>
        <v>3</v>
      </c>
      <c r="J12" s="34">
        <f>IF(I12=MAIN!I12,3,0)</f>
        <v>3</v>
      </c>
      <c r="K12" s="35">
        <f t="shared" si="0"/>
        <v>-2</v>
      </c>
      <c r="L12" s="36">
        <f>IF(K12=MAIN!J12,1,0)</f>
        <v>0</v>
      </c>
      <c r="M12" s="36">
        <f>IF(AND(PIM!F12=MAIN!F12,PIM!G12=MAIN!G12),1,0)</f>
        <v>0</v>
      </c>
      <c r="N12" s="33">
        <f>IF(ISBLANK(MAIN!F12),0,J12+L12+M12)*2</f>
        <v>6</v>
      </c>
      <c r="O12" s="31"/>
    </row>
    <row r="13" spans="1:15" ht="10.5" customHeight="1" x14ac:dyDescent="0.35">
      <c r="A13" s="94">
        <v>11</v>
      </c>
      <c r="B13" s="91" t="s">
        <v>47</v>
      </c>
      <c r="C13" s="92">
        <v>44365.75</v>
      </c>
      <c r="D13" s="93">
        <v>44362.75</v>
      </c>
      <c r="E13" s="90" t="s">
        <v>28</v>
      </c>
      <c r="F13" s="91">
        <v>1</v>
      </c>
      <c r="G13" s="91">
        <v>1</v>
      </c>
      <c r="H13" s="98" t="s">
        <v>103</v>
      </c>
      <c r="I13" s="34">
        <f t="shared" si="1"/>
        <v>2</v>
      </c>
      <c r="J13" s="34">
        <f>IF(I13=MAIN!I13,3,0)</f>
        <v>0</v>
      </c>
      <c r="K13" s="35">
        <f t="shared" si="0"/>
        <v>0</v>
      </c>
      <c r="L13" s="36">
        <f>IF(K13=MAIN!J13,1,0)</f>
        <v>0</v>
      </c>
      <c r="M13" s="36">
        <f>IF(AND(PIM!F13=MAIN!F13,PIM!G13=MAIN!G13),1,0)</f>
        <v>0</v>
      </c>
      <c r="N13" s="33">
        <f>IF(ISBLANK(MAIN!F13),0,J13+L13+M13)</f>
        <v>0</v>
      </c>
      <c r="O13" s="31"/>
    </row>
    <row r="14" spans="1:15" ht="10.5" customHeight="1" x14ac:dyDescent="0.35">
      <c r="A14" s="94">
        <v>12</v>
      </c>
      <c r="B14" s="91" t="s">
        <v>47</v>
      </c>
      <c r="C14" s="92">
        <v>44365.875</v>
      </c>
      <c r="D14" s="93">
        <v>44362.875</v>
      </c>
      <c r="E14" s="98" t="s">
        <v>85</v>
      </c>
      <c r="F14" s="91">
        <v>2</v>
      </c>
      <c r="G14" s="91">
        <v>1</v>
      </c>
      <c r="H14" s="98" t="s">
        <v>102</v>
      </c>
      <c r="I14" s="34">
        <f t="shared" si="1"/>
        <v>1</v>
      </c>
      <c r="J14" s="34">
        <f>IF(I14=MAIN!I14,3,0)</f>
        <v>3</v>
      </c>
      <c r="K14" s="35">
        <f t="shared" si="0"/>
        <v>1</v>
      </c>
      <c r="L14" s="36">
        <f>IF(K14=MAIN!J14,1,0)</f>
        <v>1</v>
      </c>
      <c r="M14" s="36">
        <f>IF(AND(PIM!F14=MAIN!F14,PIM!G14=MAIN!G14),1,0)</f>
        <v>1</v>
      </c>
      <c r="N14" s="33">
        <f>IF(ISBLANK(MAIN!F14),0,J14+L14+M14)</f>
        <v>5</v>
      </c>
      <c r="O14" s="37">
        <f>SUM(N3:N14)</f>
        <v>22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31" t="s">
        <v>14</v>
      </c>
      <c r="J15" s="31" t="s">
        <v>15</v>
      </c>
      <c r="K15" s="31" t="s">
        <v>16</v>
      </c>
      <c r="L15" s="33" t="s">
        <v>17</v>
      </c>
      <c r="M15" s="33" t="s">
        <v>18</v>
      </c>
      <c r="N15" s="33" t="s">
        <v>6</v>
      </c>
      <c r="O15" s="31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91" t="s">
        <v>37</v>
      </c>
      <c r="F16" s="91">
        <v>2</v>
      </c>
      <c r="G16" s="91">
        <v>0</v>
      </c>
      <c r="H16" s="91" t="s">
        <v>98</v>
      </c>
      <c r="I16" s="34">
        <f t="shared" ref="I16:I27" si="2">IF(F16&gt;G16,1,IF(F16=G16,2,3))</f>
        <v>1</v>
      </c>
      <c r="J16" s="34">
        <f>IF(I16=MAIN!I16,3,0)</f>
        <v>0</v>
      </c>
      <c r="K16" s="35">
        <f t="shared" ref="K16:K27" si="3">F16-G16</f>
        <v>2</v>
      </c>
      <c r="L16" s="36">
        <f>IF(K16=MAIN!J16,1,0)</f>
        <v>0</v>
      </c>
      <c r="M16" s="36">
        <f>IF(AND(PIM!F16=BW!F16,PIM!G16=BW!G16),1,0)</f>
        <v>0</v>
      </c>
      <c r="N16" s="33">
        <f>IF(ISBLANK(MAIN!F16),0,J16+L16+M16)</f>
        <v>0</v>
      </c>
      <c r="O16" s="31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91" t="s">
        <v>22</v>
      </c>
      <c r="F17" s="91">
        <v>4</v>
      </c>
      <c r="G17" s="91">
        <v>1</v>
      </c>
      <c r="H17" s="91" t="s">
        <v>48</v>
      </c>
      <c r="I17" s="34">
        <f t="shared" si="2"/>
        <v>1</v>
      </c>
      <c r="J17" s="34">
        <f>IF(I17=MAIN!I17,3,0)</f>
        <v>3</v>
      </c>
      <c r="K17" s="35">
        <f t="shared" si="3"/>
        <v>3</v>
      </c>
      <c r="L17" s="36">
        <f>IF(K17=MAIN!J17,1,0)</f>
        <v>0</v>
      </c>
      <c r="M17" s="36">
        <f>IF(AND(PIM!F17=BW!F17,PIM!G17=BW!G17),1,0)</f>
        <v>0</v>
      </c>
      <c r="N17" s="33">
        <f>IF(ISBLANK(MAIN!F17),0,J17+L17+M17)</f>
        <v>3</v>
      </c>
      <c r="O17" s="31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91" t="s">
        <v>97</v>
      </c>
      <c r="F18" s="91">
        <v>0</v>
      </c>
      <c r="G18" s="91">
        <v>1</v>
      </c>
      <c r="H18" s="91" t="s">
        <v>30</v>
      </c>
      <c r="I18" s="34">
        <f t="shared" si="2"/>
        <v>3</v>
      </c>
      <c r="J18" s="34">
        <f>IF(I18=MAIN!I18,3,0)</f>
        <v>0</v>
      </c>
      <c r="K18" s="35">
        <f t="shared" si="3"/>
        <v>-1</v>
      </c>
      <c r="L18" s="36">
        <f>IF(K18=MAIN!J18,1,0)</f>
        <v>0</v>
      </c>
      <c r="M18" s="36">
        <f>IF(AND(PIM!F18=BW!F18,PIM!G18=BW!G18),1,0)</f>
        <v>0</v>
      </c>
      <c r="N18" s="33">
        <f>IF(ISBLANK(MAIN!F18),0,J18+L18+M18)</f>
        <v>0</v>
      </c>
      <c r="O18" s="31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91" t="s">
        <v>99</v>
      </c>
      <c r="F19" s="91">
        <v>1</v>
      </c>
      <c r="G19" s="91">
        <v>2</v>
      </c>
      <c r="H19" s="91" t="s">
        <v>100</v>
      </c>
      <c r="I19" s="34">
        <f t="shared" si="2"/>
        <v>3</v>
      </c>
      <c r="J19" s="34">
        <f>IF(I19=MAIN!I19,3,0)</f>
        <v>0</v>
      </c>
      <c r="K19" s="35">
        <f t="shared" si="3"/>
        <v>-1</v>
      </c>
      <c r="L19" s="36">
        <f>IF(K19=MAIN!J19,1,0)</f>
        <v>0</v>
      </c>
      <c r="M19" s="36">
        <f>IF(AND(PIM!F19=BW!F19,PIM!G19=BW!G19),1,0)</f>
        <v>0</v>
      </c>
      <c r="N19" s="33">
        <f>IF(ISBLANK(MAIN!F19),0,J19+L19+M19)</f>
        <v>0</v>
      </c>
      <c r="O19" s="31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91" t="s">
        <v>32</v>
      </c>
      <c r="F20" s="91">
        <v>1</v>
      </c>
      <c r="G20" s="91">
        <v>3</v>
      </c>
      <c r="H20" s="91" t="s">
        <v>23</v>
      </c>
      <c r="I20" s="34">
        <f t="shared" si="2"/>
        <v>3</v>
      </c>
      <c r="J20" s="34">
        <f>IF(I20=MAIN!I20,3,0)</f>
        <v>0</v>
      </c>
      <c r="K20" s="35">
        <f t="shared" si="3"/>
        <v>-2</v>
      </c>
      <c r="L20" s="36">
        <f>IF(K20=MAIN!J20,1,0)</f>
        <v>0</v>
      </c>
      <c r="M20" s="36">
        <f>IF(AND(PIM!F20=BW!F20,PIM!G20=BW!G20),1,0)</f>
        <v>0</v>
      </c>
      <c r="N20" s="33">
        <f>IF(ISBLANK(MAIN!F20),0,J20+L20+M20)</f>
        <v>0</v>
      </c>
      <c r="O20" s="31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91" t="s">
        <v>24</v>
      </c>
      <c r="F21" s="91">
        <v>1</v>
      </c>
      <c r="G21" s="91">
        <v>1</v>
      </c>
      <c r="H21" s="91" t="s">
        <v>25</v>
      </c>
      <c r="I21" s="34">
        <f t="shared" si="2"/>
        <v>2</v>
      </c>
      <c r="J21" s="34">
        <f>IF(I21=MAIN!I21,3,0)</f>
        <v>0</v>
      </c>
      <c r="K21" s="35">
        <f t="shared" si="3"/>
        <v>0</v>
      </c>
      <c r="L21" s="36">
        <f>IF(K21=MAIN!J21,1,0)</f>
        <v>0</v>
      </c>
      <c r="M21" s="36">
        <f>IF(AND(PIM!F21=BW!F21,PIM!G21=BW!G21),1,0)</f>
        <v>0</v>
      </c>
      <c r="N21" s="33">
        <f>IF(ISBLANK(MAIN!F21),0,J21+L21+M21)</f>
        <v>0</v>
      </c>
      <c r="O21" s="31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90" t="s">
        <v>46</v>
      </c>
      <c r="F22" s="90">
        <v>1</v>
      </c>
      <c r="G22" s="90">
        <v>1</v>
      </c>
      <c r="H22" s="90" t="s">
        <v>41</v>
      </c>
      <c r="I22" s="34">
        <f t="shared" si="2"/>
        <v>2</v>
      </c>
      <c r="J22" s="34">
        <f>IF(I22=MAIN!I22,3,0)</f>
        <v>0</v>
      </c>
      <c r="K22" s="35">
        <f t="shared" si="3"/>
        <v>0</v>
      </c>
      <c r="L22" s="36">
        <f>IF(K22=MAIN!J22,1,0)</f>
        <v>0</v>
      </c>
      <c r="M22" s="36">
        <f>IF(AND(PIM!F22=BW!F22,PIM!G22=BW!G22),1,0)</f>
        <v>0</v>
      </c>
      <c r="N22" s="33">
        <f>IF(ISBLANK(MAIN!F22),0,J22+L22+M22)</f>
        <v>0</v>
      </c>
      <c r="O22" s="31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91" t="s">
        <v>45</v>
      </c>
      <c r="F23" s="91">
        <v>0</v>
      </c>
      <c r="G23" s="91">
        <v>1</v>
      </c>
      <c r="H23" s="91" t="s">
        <v>39</v>
      </c>
      <c r="I23" s="34">
        <f t="shared" si="2"/>
        <v>3</v>
      </c>
      <c r="J23" s="34">
        <f>IF(I23=MAIN!I23,3,0)</f>
        <v>3</v>
      </c>
      <c r="K23" s="35">
        <f t="shared" si="3"/>
        <v>-1</v>
      </c>
      <c r="L23" s="36">
        <f>IF(K23=MAIN!J23,1,0)</f>
        <v>0</v>
      </c>
      <c r="M23" s="36">
        <f>IF(AND(PIM!F23=BW!F23,PIM!G23=BW!G23),1,0)</f>
        <v>0</v>
      </c>
      <c r="N23" s="33">
        <f>IF(ISBLANK(MAIN!F23),0,J23+L23+M23)</f>
        <v>3</v>
      </c>
      <c r="O23" s="31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5" t="s">
        <v>20</v>
      </c>
      <c r="F24" s="95">
        <v>1</v>
      </c>
      <c r="G24" s="95">
        <v>1</v>
      </c>
      <c r="H24" s="95" t="s">
        <v>26</v>
      </c>
      <c r="I24" s="34">
        <f t="shared" si="2"/>
        <v>2</v>
      </c>
      <c r="J24" s="34">
        <f>IF(I24=MAIN!I24,3,0)</f>
        <v>3</v>
      </c>
      <c r="K24" s="35">
        <f t="shared" si="3"/>
        <v>0</v>
      </c>
      <c r="L24" s="36">
        <f>IF(K24=MAIN!J24,1,0)</f>
        <v>1</v>
      </c>
      <c r="M24" s="36">
        <f>IF(AND(PIM!F24=BW!F24,PIM!G24=BW!G24),1,0)</f>
        <v>0</v>
      </c>
      <c r="N24" s="33">
        <f>IF(ISBLANK(MAIN!F24),0,J24+L24+M24)</f>
        <v>4</v>
      </c>
      <c r="O24" s="31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91" t="s">
        <v>103</v>
      </c>
      <c r="F25" s="91">
        <v>0</v>
      </c>
      <c r="G25" s="91">
        <v>2</v>
      </c>
      <c r="H25" s="91" t="s">
        <v>102</v>
      </c>
      <c r="I25" s="34">
        <f t="shared" si="2"/>
        <v>3</v>
      </c>
      <c r="J25" s="34">
        <f>IF(I25=MAIN!I25,3,0)</f>
        <v>0</v>
      </c>
      <c r="K25" s="35">
        <f t="shared" si="3"/>
        <v>-2</v>
      </c>
      <c r="L25" s="36">
        <f>IF(K25=MAIN!J25,1,0)</f>
        <v>0</v>
      </c>
      <c r="M25" s="36">
        <f>IF(AND(PIM!F25=BW!F25,PIM!G25=BW!G25),1,0)</f>
        <v>0</v>
      </c>
      <c r="N25" s="33">
        <f>IF(ISBLANK(MAIN!F25),0,J25+L25+M25)</f>
        <v>0</v>
      </c>
      <c r="O25" s="31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91" t="s">
        <v>28</v>
      </c>
      <c r="F26" s="91">
        <v>1</v>
      </c>
      <c r="G26" s="91">
        <v>2</v>
      </c>
      <c r="H26" s="91" t="s">
        <v>85</v>
      </c>
      <c r="I26" s="34">
        <f t="shared" si="2"/>
        <v>3</v>
      </c>
      <c r="J26" s="34">
        <f>IF(I26=MAIN!I26,3,0)</f>
        <v>3</v>
      </c>
      <c r="K26" s="35">
        <f t="shared" si="3"/>
        <v>-1</v>
      </c>
      <c r="L26" s="36">
        <f>IF(K26=MAIN!J26,1,0)</f>
        <v>0</v>
      </c>
      <c r="M26" s="36">
        <f>IF(AND(PIM!F26=BW!F26,PIM!G26=BW!G26),1,0)</f>
        <v>0</v>
      </c>
      <c r="N26" s="33">
        <f>IF(ISBLANK(MAIN!F26),0,J26+L26+M26)</f>
        <v>3</v>
      </c>
      <c r="O26" s="31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91" t="s">
        <v>34</v>
      </c>
      <c r="F27" s="91">
        <v>2</v>
      </c>
      <c r="G27" s="91">
        <v>0</v>
      </c>
      <c r="H27" s="91" t="s">
        <v>101</v>
      </c>
      <c r="I27" s="34">
        <f t="shared" si="2"/>
        <v>1</v>
      </c>
      <c r="J27" s="34">
        <f>IF(I27=MAIN!I27,3,0)</f>
        <v>3</v>
      </c>
      <c r="K27" s="35">
        <f t="shared" si="3"/>
        <v>2</v>
      </c>
      <c r="L27" s="36">
        <f>IF(K27=MAIN!J27,1,0)</f>
        <v>1</v>
      </c>
      <c r="M27" s="36">
        <f>IF(AND(PIM!F27=BW!F27,PIM!G27=BW!G27),1,0)</f>
        <v>0</v>
      </c>
      <c r="N27" s="33">
        <f>IF(ISBLANK(MAIN!F27),0,J27+L27+M27)</f>
        <v>4</v>
      </c>
      <c r="O27" s="37">
        <f>SUM(N16:N27)</f>
        <v>17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31" t="s">
        <v>14</v>
      </c>
      <c r="J28" s="31" t="s">
        <v>15</v>
      </c>
      <c r="K28" s="31" t="s">
        <v>16</v>
      </c>
      <c r="L28" s="33" t="s">
        <v>17</v>
      </c>
      <c r="M28" s="33" t="s">
        <v>18</v>
      </c>
      <c r="N28" s="33" t="s">
        <v>6</v>
      </c>
      <c r="O28" s="31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91" t="s">
        <v>30</v>
      </c>
      <c r="F29" s="91"/>
      <c r="G29" s="91"/>
      <c r="H29" s="91" t="s">
        <v>22</v>
      </c>
      <c r="I29" s="34">
        <f t="shared" ref="I29:I40" si="4">IF(F29&gt;G29,1,IF(F29=G29,2,3))</f>
        <v>2</v>
      </c>
      <c r="J29" s="34">
        <f>IF(I29=MAIN!I29,3,0)</f>
        <v>3</v>
      </c>
      <c r="K29" s="35">
        <f t="shared" ref="K29:K40" si="5">F29-G29</f>
        <v>0</v>
      </c>
      <c r="L29" s="36">
        <f>IF(K29=MAIN!J29,1,0)</f>
        <v>1</v>
      </c>
      <c r="M29" s="36">
        <f>IF(AND(PIM!F29=MAIN!F29,PIM!G29=MAIN!G29),1,0)</f>
        <v>0</v>
      </c>
      <c r="N29" s="33">
        <v>0</v>
      </c>
      <c r="O29" s="31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91" t="s">
        <v>97</v>
      </c>
      <c r="F30" s="91"/>
      <c r="G30" s="91"/>
      <c r="H30" s="91" t="s">
        <v>48</v>
      </c>
      <c r="I30" s="34">
        <f t="shared" si="4"/>
        <v>2</v>
      </c>
      <c r="J30" s="34">
        <f>IF(I30=MAIN!I30,3,0)</f>
        <v>0</v>
      </c>
      <c r="K30" s="35">
        <f t="shared" si="5"/>
        <v>0</v>
      </c>
      <c r="L30" s="36">
        <f>IF(K30=MAIN!J30,1,0)</f>
        <v>0</v>
      </c>
      <c r="M30" s="36">
        <f>IF(AND(PIM!F30=MAIN!F30,PIM!G30=MAIN!G30),1,0)</f>
        <v>0</v>
      </c>
      <c r="N30" s="33">
        <v>0</v>
      </c>
      <c r="O30" s="31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91" t="s">
        <v>37</v>
      </c>
      <c r="F31" s="91"/>
      <c r="G31" s="91"/>
      <c r="H31" s="91" t="s">
        <v>25</v>
      </c>
      <c r="I31" s="34">
        <f t="shared" si="4"/>
        <v>2</v>
      </c>
      <c r="J31" s="34">
        <f>IF(I31=MAIN!I31,3,0)</f>
        <v>3</v>
      </c>
      <c r="K31" s="35">
        <f t="shared" si="5"/>
        <v>0</v>
      </c>
      <c r="L31" s="36">
        <f>IF(K31=MAIN!J31,1,0)</f>
        <v>1</v>
      </c>
      <c r="M31" s="36">
        <f>IF(AND(PIM!F31=MAIN!F31,PIM!G31=MAIN!G31),1,0)</f>
        <v>0</v>
      </c>
      <c r="N31" s="33">
        <v>0</v>
      </c>
      <c r="O31" s="31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91" t="s">
        <v>98</v>
      </c>
      <c r="F32" s="91"/>
      <c r="G32" s="91"/>
      <c r="H32" s="91" t="s">
        <v>24</v>
      </c>
      <c r="I32" s="34">
        <f t="shared" si="4"/>
        <v>2</v>
      </c>
      <c r="J32" s="34">
        <f>IF(I32=MAIN!I32,3,0)</f>
        <v>0</v>
      </c>
      <c r="K32" s="35">
        <f t="shared" si="5"/>
        <v>0</v>
      </c>
      <c r="L32" s="36">
        <f>IF(K32=MAIN!J32,1,0)</f>
        <v>0</v>
      </c>
      <c r="M32" s="36">
        <f>IF(AND(PIM!F32=MAIN!F32,PIM!G32=MAIN!G32),1,0)</f>
        <v>0</v>
      </c>
      <c r="N32" s="33">
        <v>0</v>
      </c>
      <c r="O32" s="31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91" t="s">
        <v>26</v>
      </c>
      <c r="F33" s="91">
        <v>2</v>
      </c>
      <c r="G33" s="91">
        <v>0</v>
      </c>
      <c r="H33" s="91" t="s">
        <v>39</v>
      </c>
      <c r="I33" s="34">
        <f t="shared" si="4"/>
        <v>1</v>
      </c>
      <c r="J33" s="34">
        <f>IF(I33=MAIN!I33,3,0)</f>
        <v>0</v>
      </c>
      <c r="K33" s="35">
        <f t="shared" si="5"/>
        <v>2</v>
      </c>
      <c r="L33" s="36">
        <f>IF(K33=MAIN!J33,1,0)</f>
        <v>0</v>
      </c>
      <c r="M33" s="36">
        <f>IF(AND(PIM!F33=MAIN!F33,PIM!G33=MAIN!G33),1,0)</f>
        <v>0</v>
      </c>
      <c r="N33" s="33">
        <f>IF(ISBLANK(MAIN!F33),0,J33+L33+M33)</f>
        <v>0</v>
      </c>
      <c r="O33" s="31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5" t="s">
        <v>20</v>
      </c>
      <c r="F34" s="95">
        <v>3</v>
      </c>
      <c r="G34" s="95">
        <v>0</v>
      </c>
      <c r="H34" s="95" t="s">
        <v>45</v>
      </c>
      <c r="I34" s="34">
        <f t="shared" si="4"/>
        <v>1</v>
      </c>
      <c r="J34" s="34">
        <f>IF(I34=MAIN!I34,3,0)</f>
        <v>0</v>
      </c>
      <c r="K34" s="35">
        <f t="shared" si="5"/>
        <v>3</v>
      </c>
      <c r="L34" s="36">
        <f>IF(K34=MAIN!J34,1,0)</f>
        <v>0</v>
      </c>
      <c r="M34" s="36">
        <f>IF(AND(PIM!F34=MAIN!F34,PIM!G34=MAIN!G34),1,0)</f>
        <v>0</v>
      </c>
      <c r="N34" s="33">
        <f>IF(ISBLANK(MAIN!F34),0,J34+L34+M34)</f>
        <v>0</v>
      </c>
      <c r="O34" s="31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91" t="s">
        <v>23</v>
      </c>
      <c r="F35" s="91">
        <v>3</v>
      </c>
      <c r="G35" s="91">
        <v>1</v>
      </c>
      <c r="H35" s="91" t="s">
        <v>99</v>
      </c>
      <c r="I35" s="34">
        <f t="shared" si="4"/>
        <v>1</v>
      </c>
      <c r="J35" s="34">
        <f>IF(I35=MAIN!I35,3,0)</f>
        <v>0</v>
      </c>
      <c r="K35" s="35">
        <f t="shared" si="5"/>
        <v>2</v>
      </c>
      <c r="L35" s="36">
        <f>IF(K35=MAIN!J35,1,0)</f>
        <v>0</v>
      </c>
      <c r="M35" s="36">
        <f>IF(AND(PIM!F35=MAIN!F35,PIM!G35=MAIN!G35),1,0)</f>
        <v>0</v>
      </c>
      <c r="N35" s="33">
        <f>IF(ISBLANK(MAIN!F35),0,J35+L35+M35)</f>
        <v>0</v>
      </c>
      <c r="O35" s="31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91" t="s">
        <v>32</v>
      </c>
      <c r="F36" s="91">
        <v>2</v>
      </c>
      <c r="G36" s="91">
        <v>1</v>
      </c>
      <c r="H36" s="91" t="s">
        <v>100</v>
      </c>
      <c r="I36" s="34">
        <f t="shared" si="4"/>
        <v>1</v>
      </c>
      <c r="J36" s="34">
        <f>IF(I36=MAIN!I36,3,0)</f>
        <v>0</v>
      </c>
      <c r="K36" s="35">
        <f t="shared" si="5"/>
        <v>1</v>
      </c>
      <c r="L36" s="36">
        <f>IF(K36=MAIN!J36,1,0)</f>
        <v>0</v>
      </c>
      <c r="M36" s="36">
        <f>IF(AND(PIM!F36=MAIN!F36,PIM!G36=MAIN!G36),1,0)</f>
        <v>0</v>
      </c>
      <c r="N36" s="33">
        <f>IF(ISBLANK(MAIN!F36),0,J36+L36+M36)</f>
        <v>0</v>
      </c>
      <c r="O36" s="31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91" t="s">
        <v>46</v>
      </c>
      <c r="F37" s="91">
        <v>1</v>
      </c>
      <c r="G37" s="91">
        <v>1</v>
      </c>
      <c r="H37" s="91" t="s">
        <v>101</v>
      </c>
      <c r="I37" s="34">
        <f t="shared" si="4"/>
        <v>2</v>
      </c>
      <c r="J37" s="34">
        <f>IF(I37=MAIN!I37,3,0)</f>
        <v>3</v>
      </c>
      <c r="K37" s="35">
        <f t="shared" si="5"/>
        <v>0</v>
      </c>
      <c r="L37" s="36">
        <f>IF(K37=MAIN!J37,1,0)</f>
        <v>1</v>
      </c>
      <c r="M37" s="36">
        <f>IF(AND(PIM!F37=MAIN!F37,PIM!G37=MAIN!G37),1,0)</f>
        <v>1</v>
      </c>
      <c r="N37" s="33">
        <f>IF(ISBLANK(MAIN!F37),0,J37+L37+M37)</f>
        <v>5</v>
      </c>
      <c r="O37" s="31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91" t="s">
        <v>41</v>
      </c>
      <c r="F38" s="91">
        <v>0</v>
      </c>
      <c r="G38" s="91">
        <v>2</v>
      </c>
      <c r="H38" s="91" t="s">
        <v>34</v>
      </c>
      <c r="I38" s="34">
        <f t="shared" si="4"/>
        <v>3</v>
      </c>
      <c r="J38" s="34">
        <f>IF(I38=MAIN!I38,3,0)</f>
        <v>0</v>
      </c>
      <c r="K38" s="35">
        <f t="shared" si="5"/>
        <v>-2</v>
      </c>
      <c r="L38" s="36">
        <f>IF(K38=MAIN!J38,1,0)</f>
        <v>0</v>
      </c>
      <c r="M38" s="36">
        <f>IF(AND(PIM!F38=MAIN!F38,PIM!G38=MAIN!G38),1,0)</f>
        <v>0</v>
      </c>
      <c r="N38" s="33">
        <f>IF(ISBLANK(MAIN!F38),0,J38+L38+M38)</f>
        <v>0</v>
      </c>
      <c r="O38" s="31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91" t="s">
        <v>102</v>
      </c>
      <c r="F39" s="91">
        <v>2</v>
      </c>
      <c r="G39" s="91">
        <v>2</v>
      </c>
      <c r="H39" s="91" t="s">
        <v>28</v>
      </c>
      <c r="I39" s="34">
        <f t="shared" si="4"/>
        <v>2</v>
      </c>
      <c r="J39" s="34">
        <f>IF(I39=MAIN!I39,3,0)</f>
        <v>0</v>
      </c>
      <c r="K39" s="35">
        <f t="shared" si="5"/>
        <v>0</v>
      </c>
      <c r="L39" s="36">
        <f>IF(K39=MAIN!J39,1,0)</f>
        <v>0</v>
      </c>
      <c r="M39" s="36">
        <f>IF(AND(PIM!F39=MAIN!F39,PIM!G39=MAIN!G39),1,0)</f>
        <v>0</v>
      </c>
      <c r="N39" s="33">
        <f>IF(ISBLANK(MAIN!F39),0,J39+L39+M39)*2</f>
        <v>0</v>
      </c>
      <c r="O39" s="31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91" t="s">
        <v>103</v>
      </c>
      <c r="F40" s="91">
        <v>0</v>
      </c>
      <c r="G40" s="91">
        <v>2</v>
      </c>
      <c r="H40" s="91" t="s">
        <v>85</v>
      </c>
      <c r="I40" s="34">
        <f t="shared" si="4"/>
        <v>3</v>
      </c>
      <c r="J40" s="34">
        <f>IF(I40=MAIN!I40,3,0)</f>
        <v>0</v>
      </c>
      <c r="K40" s="35">
        <f t="shared" si="5"/>
        <v>-2</v>
      </c>
      <c r="L40" s="36">
        <f>IF(K40=MAIN!J40,1,0)</f>
        <v>0</v>
      </c>
      <c r="M40" s="36">
        <f>IF(AND(PIM!F40=MAIN!F40,PIM!G40=MAIN!G40),1,0)</f>
        <v>0</v>
      </c>
      <c r="N40" s="33">
        <f>IF(ISBLANK(MAIN!F40),0,J40+L40+M40)</f>
        <v>0</v>
      </c>
      <c r="O40" s="37">
        <f>SUM(N29:N40)</f>
        <v>5</v>
      </c>
    </row>
    <row r="41" spans="1:15" ht="10.5" customHeight="1" x14ac:dyDescent="0.35">
      <c r="A41" s="116" t="s">
        <v>3</v>
      </c>
      <c r="B41" s="116"/>
      <c r="C41" s="116"/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31"/>
    </row>
    <row r="42" spans="1:15" ht="10.5" customHeight="1" x14ac:dyDescent="0.35">
      <c r="A42" s="115" t="s">
        <v>87</v>
      </c>
      <c r="B42" s="115"/>
      <c r="C42" s="115"/>
      <c r="D42" s="115"/>
      <c r="E42" s="115"/>
      <c r="F42" s="115"/>
      <c r="G42" s="115"/>
      <c r="H42" s="115"/>
      <c r="I42" s="31" t="s">
        <v>14</v>
      </c>
      <c r="J42" s="31" t="s">
        <v>15</v>
      </c>
      <c r="K42" s="31" t="s">
        <v>16</v>
      </c>
      <c r="L42" s="33" t="s">
        <v>17</v>
      </c>
      <c r="M42" s="33" t="s">
        <v>18</v>
      </c>
      <c r="N42" s="33" t="s">
        <v>6</v>
      </c>
      <c r="O42" s="31"/>
    </row>
    <row r="43" spans="1:15" ht="10.5" customHeight="1" x14ac:dyDescent="0.35">
      <c r="A43" s="9">
        <v>37</v>
      </c>
      <c r="B43" s="12" t="s">
        <v>86</v>
      </c>
      <c r="C43" s="10">
        <v>44373.75</v>
      </c>
      <c r="D43" s="11">
        <v>44373.75</v>
      </c>
      <c r="E43" s="9" t="s">
        <v>29</v>
      </c>
      <c r="F43" s="9">
        <v>1</v>
      </c>
      <c r="G43" s="9">
        <v>2</v>
      </c>
      <c r="H43" s="9" t="s">
        <v>32</v>
      </c>
      <c r="I43" s="34">
        <f t="shared" ref="I43:I50" si="6">IF(F43&gt;G43,1,IF(F43=G43,2,3))</f>
        <v>3</v>
      </c>
      <c r="J43" s="34">
        <f>IF(I43=MAIN!I43,3,0)</f>
        <v>0</v>
      </c>
      <c r="K43" s="35">
        <f t="shared" ref="K43:K50" si="7">F43-G43</f>
        <v>-1</v>
      </c>
      <c r="L43" s="36">
        <f>IF(K43=MAIN!J43,1,0)</f>
        <v>0</v>
      </c>
      <c r="M43" s="36">
        <f>IF(AND(PIM!F43=MAIN!F43,PIM!G43=MAIN!G43),1,0)</f>
        <v>0</v>
      </c>
      <c r="N43" s="33">
        <f>IF(ISBLANK(MAIN!F43),0,J43+L43+M43)</f>
        <v>0</v>
      </c>
      <c r="O43" s="31"/>
    </row>
    <row r="44" spans="1:15" ht="10.5" customHeight="1" x14ac:dyDescent="0.35">
      <c r="A44" s="9">
        <v>38</v>
      </c>
      <c r="B44" s="12"/>
      <c r="C44" s="10">
        <v>44373.875</v>
      </c>
      <c r="D44" s="11">
        <v>44373.875</v>
      </c>
      <c r="E44" s="9" t="s">
        <v>25</v>
      </c>
      <c r="F44" s="9">
        <v>2</v>
      </c>
      <c r="G44" s="9">
        <v>0</v>
      </c>
      <c r="H44" s="9" t="s">
        <v>39</v>
      </c>
      <c r="I44" s="34">
        <f t="shared" si="6"/>
        <v>1</v>
      </c>
      <c r="J44" s="34">
        <f>IF(I44=MAIN!I44,3,0)</f>
        <v>0</v>
      </c>
      <c r="K44" s="35">
        <f t="shared" si="7"/>
        <v>2</v>
      </c>
      <c r="L44" s="36">
        <f>IF(K44=MAIN!J44,1,0)</f>
        <v>0</v>
      </c>
      <c r="M44" s="36">
        <f>IF(AND(PIM!F44=MAIN!F44,PIM!G44=MAIN!G44),1,0)</f>
        <v>0</v>
      </c>
      <c r="N44" s="33">
        <f>IF(ISBLANK(MAIN!F44),0,J44+L44+M44)</f>
        <v>0</v>
      </c>
      <c r="O44" s="31"/>
    </row>
    <row r="45" spans="1:15" ht="10.5" customHeight="1" x14ac:dyDescent="0.35">
      <c r="A45" s="9">
        <v>39</v>
      </c>
      <c r="B45" s="12"/>
      <c r="C45" s="10">
        <v>44374.75</v>
      </c>
      <c r="D45" s="11">
        <v>44374.75</v>
      </c>
      <c r="E45" s="9" t="s">
        <v>26</v>
      </c>
      <c r="F45" s="9">
        <v>3</v>
      </c>
      <c r="G45" s="9">
        <v>1</v>
      </c>
      <c r="H45" s="9" t="s">
        <v>43</v>
      </c>
      <c r="I45" s="34">
        <f t="shared" si="6"/>
        <v>1</v>
      </c>
      <c r="J45" s="34">
        <f>IF(I45=MAIN!I45,3,0)</f>
        <v>0</v>
      </c>
      <c r="K45" s="35">
        <f t="shared" si="7"/>
        <v>2</v>
      </c>
      <c r="L45" s="36">
        <f>IF(K45=MAIN!J45,1,0)</f>
        <v>0</v>
      </c>
      <c r="M45" s="36">
        <f>IF(AND(PIM!F45=MAIN!F45,PIM!G45=MAIN!G45),1,0)</f>
        <v>0</v>
      </c>
      <c r="N45" s="33">
        <f>IF(ISBLANK(MAIN!F45),0,J45+L45+M45)</f>
        <v>0</v>
      </c>
      <c r="O45" s="31"/>
    </row>
    <row r="46" spans="1:15" ht="10.5" customHeight="1" x14ac:dyDescent="0.35">
      <c r="A46" s="9">
        <v>40</v>
      </c>
      <c r="B46" s="12"/>
      <c r="C46" s="10">
        <v>44374.875</v>
      </c>
      <c r="D46" s="11">
        <v>44374.875</v>
      </c>
      <c r="E46" s="9" t="s">
        <v>34</v>
      </c>
      <c r="F46" s="9">
        <v>2</v>
      </c>
      <c r="G46" s="9">
        <v>1</v>
      </c>
      <c r="H46" s="9" t="s">
        <v>85</v>
      </c>
      <c r="I46" s="34">
        <f t="shared" si="6"/>
        <v>1</v>
      </c>
      <c r="J46" s="34">
        <f>IF(I46=MAIN!I46,3,0)</f>
        <v>0</v>
      </c>
      <c r="K46" s="35">
        <f t="shared" si="7"/>
        <v>1</v>
      </c>
      <c r="L46" s="36">
        <f>IF(K46=MAIN!J46,1,0)</f>
        <v>0</v>
      </c>
      <c r="M46" s="36">
        <f>IF(AND(PIM!F46=MAIN!F46,PIM!G46=MAIN!G46),1,0)</f>
        <v>0</v>
      </c>
      <c r="N46" s="33">
        <f>IF(ISBLANK(MAIN!F46),0,J46+L46+M46)</f>
        <v>0</v>
      </c>
      <c r="O46" s="31"/>
    </row>
    <row r="47" spans="1:15" ht="10.5" customHeight="1" x14ac:dyDescent="0.35">
      <c r="A47" s="9">
        <v>41</v>
      </c>
      <c r="B47" s="12"/>
      <c r="C47" s="10">
        <v>44375.75</v>
      </c>
      <c r="D47" s="11">
        <v>44375.75</v>
      </c>
      <c r="E47" s="9" t="s">
        <v>37</v>
      </c>
      <c r="F47" s="9">
        <v>0</v>
      </c>
      <c r="G47" s="9">
        <v>1</v>
      </c>
      <c r="H47" s="9" t="s">
        <v>24</v>
      </c>
      <c r="I47" s="34">
        <f t="shared" si="6"/>
        <v>3</v>
      </c>
      <c r="J47" s="34">
        <f>IF(I47=MAIN!I47,3,0)</f>
        <v>0</v>
      </c>
      <c r="K47" s="35">
        <f t="shared" si="7"/>
        <v>-1</v>
      </c>
      <c r="L47" s="36">
        <f>IF(K47=MAIN!J47,1,0)</f>
        <v>0</v>
      </c>
      <c r="M47" s="36">
        <f>IF(AND(PIM!F47=MAIN!F47,PIM!G47=MAIN!G47),1,0)</f>
        <v>0</v>
      </c>
      <c r="N47" s="33">
        <f>IF(ISBLANK(MAIN!F47),0,J47+L47+M47)</f>
        <v>0</v>
      </c>
      <c r="O47" s="31"/>
    </row>
    <row r="48" spans="1:15" ht="10.5" customHeight="1" x14ac:dyDescent="0.35">
      <c r="A48" s="9">
        <v>42</v>
      </c>
      <c r="B48" s="12"/>
      <c r="C48" s="10">
        <v>44375.875</v>
      </c>
      <c r="D48" s="11">
        <v>44375.875</v>
      </c>
      <c r="E48" s="9" t="s">
        <v>20</v>
      </c>
      <c r="F48" s="9">
        <v>3</v>
      </c>
      <c r="G48" s="9">
        <v>0</v>
      </c>
      <c r="H48" s="9" t="s">
        <v>30</v>
      </c>
      <c r="I48" s="34">
        <f t="shared" si="6"/>
        <v>1</v>
      </c>
      <c r="J48" s="34">
        <f>IF(I48=MAIN!I48,3,0)</f>
        <v>0</v>
      </c>
      <c r="K48" s="35">
        <f t="shared" si="7"/>
        <v>3</v>
      </c>
      <c r="L48" s="36">
        <f>IF(K48=MAIN!J48,1,0)</f>
        <v>0</v>
      </c>
      <c r="M48" s="36">
        <f>IF(AND(PIM!F48=MAIN!F48,PIM!G48=MAIN!G48),1,0)</f>
        <v>0</v>
      </c>
      <c r="N48" s="33">
        <f>IF(ISBLANK(MAIN!F48),0,J48+L48+M48)</f>
        <v>0</v>
      </c>
      <c r="O48" s="31"/>
    </row>
    <row r="49" spans="1:15" ht="10.5" customHeight="1" x14ac:dyDescent="0.35">
      <c r="A49" s="9">
        <v>43</v>
      </c>
      <c r="B49" s="12"/>
      <c r="C49" s="10">
        <v>44376.75</v>
      </c>
      <c r="D49" s="11">
        <v>44376.75</v>
      </c>
      <c r="E49" s="9" t="s">
        <v>23</v>
      </c>
      <c r="F49" s="9">
        <v>1</v>
      </c>
      <c r="G49" s="9">
        <v>2</v>
      </c>
      <c r="H49" s="9" t="s">
        <v>22</v>
      </c>
      <c r="I49" s="34">
        <f t="shared" si="6"/>
        <v>3</v>
      </c>
      <c r="J49" s="34">
        <f>IF(I49=MAIN!I49,3,0)</f>
        <v>0</v>
      </c>
      <c r="K49" s="35">
        <f t="shared" si="7"/>
        <v>-1</v>
      </c>
      <c r="L49" s="36">
        <f>IF(K49=MAIN!J49,1,0)</f>
        <v>0</v>
      </c>
      <c r="M49" s="36">
        <f>IF(AND(PIM!F49=MAIN!F49,PIM!G49=MAIN!G49),1,0)</f>
        <v>0</v>
      </c>
      <c r="N49" s="33">
        <f>IF(ISBLANK(MAIN!F49),0,J49+L49+M49)</f>
        <v>0</v>
      </c>
      <c r="O49" s="31"/>
    </row>
    <row r="50" spans="1:15" ht="10.5" customHeight="1" x14ac:dyDescent="0.35">
      <c r="A50" s="9">
        <v>44</v>
      </c>
      <c r="B50" s="12"/>
      <c r="C50" s="10">
        <v>44376.875</v>
      </c>
      <c r="D50" s="11">
        <v>44376.875</v>
      </c>
      <c r="E50" s="9" t="s">
        <v>21</v>
      </c>
      <c r="F50" s="9">
        <v>1</v>
      </c>
      <c r="G50" s="9">
        <v>0</v>
      </c>
      <c r="H50" s="9" t="s">
        <v>41</v>
      </c>
      <c r="I50" s="34">
        <f t="shared" si="6"/>
        <v>1</v>
      </c>
      <c r="J50" s="34">
        <f>IF(I50=MAIN!I50,3,0)</f>
        <v>0</v>
      </c>
      <c r="K50" s="35">
        <f t="shared" si="7"/>
        <v>1</v>
      </c>
      <c r="L50" s="36">
        <f>IF(K50=MAIN!J50,1,0)</f>
        <v>0</v>
      </c>
      <c r="M50" s="36">
        <f>IF(AND(PIM!F50=MAIN!F50,PIM!G50=MAIN!G50),1,0)</f>
        <v>0</v>
      </c>
      <c r="N50" s="33">
        <f>IF(ISBLANK(MAIN!F50),0,J50+L50+M50)</f>
        <v>0</v>
      </c>
      <c r="O50" s="37">
        <f>SUM(N43:N50)*2</f>
        <v>0</v>
      </c>
    </row>
    <row r="51" spans="1:15" ht="10.5" customHeight="1" x14ac:dyDescent="0.35">
      <c r="A51" s="116" t="s">
        <v>4</v>
      </c>
      <c r="B51" s="116"/>
      <c r="C51" s="116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31"/>
    </row>
    <row r="52" spans="1:15" ht="10.5" customHeight="1" x14ac:dyDescent="0.35">
      <c r="A52" s="115" t="s">
        <v>82</v>
      </c>
      <c r="B52" s="115"/>
      <c r="C52" s="115"/>
      <c r="D52" s="115"/>
      <c r="E52" s="115"/>
      <c r="F52" s="115"/>
      <c r="G52" s="115"/>
      <c r="H52" s="115"/>
      <c r="I52" s="31" t="s">
        <v>14</v>
      </c>
      <c r="J52" s="31" t="s">
        <v>15</v>
      </c>
      <c r="K52" s="31" t="s">
        <v>16</v>
      </c>
      <c r="L52" s="33" t="s">
        <v>17</v>
      </c>
      <c r="M52" s="33" t="s">
        <v>18</v>
      </c>
      <c r="N52" s="33" t="s">
        <v>6</v>
      </c>
      <c r="O52" s="31"/>
    </row>
    <row r="53" spans="1:15" ht="10.5" customHeight="1" x14ac:dyDescent="0.35">
      <c r="A53" s="9">
        <v>45</v>
      </c>
      <c r="B53" s="12" t="s">
        <v>65</v>
      </c>
      <c r="C53" s="10">
        <v>44379.75</v>
      </c>
      <c r="D53" s="11">
        <v>44379.75</v>
      </c>
      <c r="E53" s="9" t="s">
        <v>30</v>
      </c>
      <c r="F53" s="9">
        <v>0</v>
      </c>
      <c r="G53" s="9">
        <v>2</v>
      </c>
      <c r="H53" s="9" t="s">
        <v>24</v>
      </c>
      <c r="I53" s="34">
        <f t="shared" ref="I53:I56" si="8">IF(F53&gt;G53,1,IF(F53=G53,2,3))</f>
        <v>3</v>
      </c>
      <c r="J53" s="34">
        <f>IF(I53=MAIN!I53,3,0)</f>
        <v>0</v>
      </c>
      <c r="K53" s="35">
        <f t="shared" ref="K53:K56" si="9">F53-G53</f>
        <v>-2</v>
      </c>
      <c r="L53" s="36">
        <f>IF(K53=MAIN!J53,1,0)</f>
        <v>0</v>
      </c>
      <c r="M53" s="36" t="e">
        <f>IF(AND(PIM!F53=MAIN!#REF!,PIM!G53=MAIN!#REF!),1,0)</f>
        <v>#REF!</v>
      </c>
      <c r="N53" s="33" t="e">
        <f>IF(ISBLANK(MAIN!#REF!),0,J53+L53+M53)</f>
        <v>#REF!</v>
      </c>
      <c r="O53" s="31"/>
    </row>
    <row r="54" spans="1:15" ht="10.5" customHeight="1" x14ac:dyDescent="0.35">
      <c r="A54" s="9">
        <v>46</v>
      </c>
      <c r="B54" s="12"/>
      <c r="C54" s="10">
        <v>44379.875</v>
      </c>
      <c r="D54" s="11">
        <v>44379.875</v>
      </c>
      <c r="E54" s="9" t="s">
        <v>34</v>
      </c>
      <c r="F54" s="9">
        <v>2</v>
      </c>
      <c r="G54" s="9">
        <v>1</v>
      </c>
      <c r="H54" s="9" t="s">
        <v>25</v>
      </c>
      <c r="I54" s="34">
        <f t="shared" si="8"/>
        <v>1</v>
      </c>
      <c r="J54" s="34">
        <f>IF(I54=MAIN!I54,3,0)</f>
        <v>0</v>
      </c>
      <c r="K54" s="35">
        <f t="shared" si="9"/>
        <v>1</v>
      </c>
      <c r="L54" s="36">
        <f>IF(K54=MAIN!J54,1,0)</f>
        <v>0</v>
      </c>
      <c r="M54" s="36">
        <f>IF(AND(PIM!F54=MAIN!F54,PIM!G54=MAIN!G54),1,0)</f>
        <v>0</v>
      </c>
      <c r="N54" s="33">
        <f>IF(ISBLANK(MAIN!F54),0,J54+L54+M54)</f>
        <v>0</v>
      </c>
      <c r="O54" s="31"/>
    </row>
    <row r="55" spans="1:15" ht="10.5" customHeight="1" x14ac:dyDescent="0.35">
      <c r="A55" s="9">
        <v>47</v>
      </c>
      <c r="B55" s="12"/>
      <c r="C55" s="10">
        <v>44380.75</v>
      </c>
      <c r="D55" s="11">
        <v>44380.75</v>
      </c>
      <c r="E55" s="9" t="s">
        <v>43</v>
      </c>
      <c r="F55" s="9">
        <v>1</v>
      </c>
      <c r="G55" s="9">
        <v>2</v>
      </c>
      <c r="H55" s="9" t="s">
        <v>32</v>
      </c>
      <c r="I55" s="34">
        <f t="shared" si="8"/>
        <v>3</v>
      </c>
      <c r="J55" s="34">
        <f>IF(I55=MAIN!I55,3,0)</f>
        <v>0</v>
      </c>
      <c r="K55" s="35">
        <f t="shared" si="9"/>
        <v>-1</v>
      </c>
      <c r="L55" s="36">
        <f>IF(K55=MAIN!J55,1,0)</f>
        <v>0</v>
      </c>
      <c r="M55" s="36">
        <f>IF(AND(PIM!F55=MAIN!F53,PIM!G55=MAIN!G53),1,0)</f>
        <v>0</v>
      </c>
      <c r="N55" s="33">
        <f>IF(ISBLANK(MAIN!F53),0,J55+L55+M55)</f>
        <v>0</v>
      </c>
      <c r="O55" s="31"/>
    </row>
    <row r="56" spans="1:15" ht="10.5" customHeight="1" x14ac:dyDescent="0.35">
      <c r="A56" s="9">
        <v>48</v>
      </c>
      <c r="B56" s="12"/>
      <c r="C56" s="10">
        <v>44380.875</v>
      </c>
      <c r="D56" s="11">
        <v>44380.875</v>
      </c>
      <c r="E56" s="9" t="s">
        <v>41</v>
      </c>
      <c r="F56" s="9">
        <v>1</v>
      </c>
      <c r="G56" s="9">
        <v>3</v>
      </c>
      <c r="H56" s="9" t="s">
        <v>23</v>
      </c>
      <c r="I56" s="34">
        <f t="shared" si="8"/>
        <v>3</v>
      </c>
      <c r="J56" s="34">
        <f>IF(I56=MAIN!I56,3,0)</f>
        <v>0</v>
      </c>
      <c r="K56" s="35">
        <f t="shared" si="9"/>
        <v>-2</v>
      </c>
      <c r="L56" s="36">
        <f>IF(K56=MAIN!J56,1,0)</f>
        <v>0</v>
      </c>
      <c r="M56" s="36">
        <f>IF(AND(PIM!F56=MAIN!F56,PIM!G56=MAIN!G56),1,0)</f>
        <v>0</v>
      </c>
      <c r="N56" s="33">
        <f>IF(ISBLANK(MAIN!F56),0,J56+L56+M56)</f>
        <v>0</v>
      </c>
      <c r="O56" s="37" t="e">
        <f>SUM(N53:N56)*3</f>
        <v>#REF!</v>
      </c>
    </row>
    <row r="57" spans="1:15" ht="10.5" customHeight="1" x14ac:dyDescent="0.35">
      <c r="A57" s="116" t="s">
        <v>5</v>
      </c>
      <c r="B57" s="116"/>
      <c r="C57" s="116"/>
      <c r="D57" s="116"/>
      <c r="E57" s="116"/>
      <c r="F57" s="116"/>
      <c r="G57" s="116"/>
      <c r="H57" s="116"/>
      <c r="I57" s="116"/>
      <c r="J57" s="116"/>
      <c r="K57" s="116"/>
      <c r="L57" s="116"/>
      <c r="M57" s="116"/>
      <c r="N57" s="116"/>
      <c r="O57" s="31"/>
    </row>
    <row r="58" spans="1:15" ht="10.5" customHeight="1" x14ac:dyDescent="0.35">
      <c r="A58" s="115" t="s">
        <v>83</v>
      </c>
      <c r="B58" s="115"/>
      <c r="C58" s="115"/>
      <c r="D58" s="115"/>
      <c r="E58" s="115"/>
      <c r="F58" s="115"/>
      <c r="G58" s="115"/>
      <c r="H58" s="115"/>
      <c r="I58" s="31" t="s">
        <v>14</v>
      </c>
      <c r="J58" s="31" t="s">
        <v>15</v>
      </c>
      <c r="K58" s="31" t="s">
        <v>16</v>
      </c>
      <c r="L58" s="33" t="s">
        <v>17</v>
      </c>
      <c r="M58" s="33" t="s">
        <v>18</v>
      </c>
      <c r="N58" s="33" t="s">
        <v>6</v>
      </c>
      <c r="O58" s="31"/>
    </row>
    <row r="59" spans="1:15" ht="10.5" customHeight="1" x14ac:dyDescent="0.35">
      <c r="A59" s="9">
        <v>49</v>
      </c>
      <c r="B59" s="12" t="s">
        <v>74</v>
      </c>
      <c r="C59" s="10">
        <v>44383.875</v>
      </c>
      <c r="D59" s="11">
        <v>44383.875</v>
      </c>
      <c r="E59" s="18" t="s">
        <v>24</v>
      </c>
      <c r="F59" s="18">
        <v>2</v>
      </c>
      <c r="G59" s="18">
        <v>1</v>
      </c>
      <c r="H59" s="18" t="s">
        <v>25</v>
      </c>
      <c r="I59" s="34">
        <f t="shared" ref="I59:I60" si="10">IF(F59&gt;G59,1,IF(F59=G59,2,3))</f>
        <v>1</v>
      </c>
      <c r="J59" s="34">
        <f>IF(I59=MAIN!I59,3,0)</f>
        <v>0</v>
      </c>
      <c r="K59" s="35">
        <f t="shared" ref="K59:K60" si="11">F59-G59</f>
        <v>1</v>
      </c>
      <c r="L59" s="36">
        <f>IF(K59=MAIN!J59,1,0)</f>
        <v>0</v>
      </c>
      <c r="M59" s="36">
        <f>IF(AND(PIM!F59=MAIN!F59,PIM!G59=MAIN!G59),1,0)</f>
        <v>0</v>
      </c>
      <c r="N59" s="33">
        <f>IF(ISBLANK(MAIN!F59),0,J59+L59+M59)</f>
        <v>0</v>
      </c>
      <c r="O59" s="31"/>
    </row>
    <row r="60" spans="1:15" ht="10.5" customHeight="1" x14ac:dyDescent="0.35">
      <c r="A60" s="9">
        <v>50</v>
      </c>
      <c r="B60" s="12"/>
      <c r="C60" s="10">
        <v>44384.875</v>
      </c>
      <c r="D60" s="11">
        <v>44384.875</v>
      </c>
      <c r="E60" s="18" t="s">
        <v>32</v>
      </c>
      <c r="F60" s="18">
        <v>2</v>
      </c>
      <c r="G60" s="18">
        <v>1</v>
      </c>
      <c r="H60" s="18" t="s">
        <v>23</v>
      </c>
      <c r="I60" s="34">
        <f t="shared" si="10"/>
        <v>1</v>
      </c>
      <c r="J60" s="34">
        <f>IF(I60=MAIN!I60,3,0)</f>
        <v>0</v>
      </c>
      <c r="K60" s="35">
        <f t="shared" si="11"/>
        <v>1</v>
      </c>
      <c r="L60" s="36">
        <f>IF(K60=MAIN!J60,1,0)</f>
        <v>0</v>
      </c>
      <c r="M60" s="36">
        <f>IF(AND(PIM!F60=MAIN!F60,PIM!G60=MAIN!G60),1,0)</f>
        <v>0</v>
      </c>
      <c r="N60" s="33">
        <f>IF(ISBLANK(MAIN!F60),0,J60+L60+M60)</f>
        <v>0</v>
      </c>
      <c r="O60" s="37">
        <f>SUM(N59:N60)*5</f>
        <v>0</v>
      </c>
    </row>
    <row r="61" spans="1:15" ht="10.5" customHeight="1" x14ac:dyDescent="0.35">
      <c r="A61" s="116" t="s">
        <v>13</v>
      </c>
      <c r="B61" s="116"/>
      <c r="C61" s="116"/>
      <c r="D61" s="116"/>
      <c r="E61" s="116"/>
      <c r="F61" s="116"/>
      <c r="G61" s="116"/>
      <c r="H61" s="116"/>
      <c r="I61" s="116"/>
      <c r="J61" s="116"/>
      <c r="K61" s="116"/>
      <c r="L61" s="116"/>
      <c r="M61" s="116"/>
      <c r="N61" s="116"/>
      <c r="O61" s="31"/>
    </row>
    <row r="62" spans="1:15" ht="10.5" customHeight="1" x14ac:dyDescent="0.35">
      <c r="A62" s="115" t="s">
        <v>84</v>
      </c>
      <c r="B62" s="115"/>
      <c r="C62" s="115"/>
      <c r="D62" s="115"/>
      <c r="E62" s="115"/>
      <c r="F62" s="115"/>
      <c r="G62" s="115"/>
      <c r="H62" s="115"/>
      <c r="I62" s="31" t="s">
        <v>14</v>
      </c>
      <c r="J62" s="31" t="s">
        <v>15</v>
      </c>
      <c r="K62" s="31" t="s">
        <v>16</v>
      </c>
      <c r="L62" s="33" t="s">
        <v>17</v>
      </c>
      <c r="M62" s="33" t="s">
        <v>18</v>
      </c>
      <c r="N62" s="33" t="s">
        <v>6</v>
      </c>
      <c r="O62" s="31"/>
    </row>
    <row r="63" spans="1:15" ht="10.5" customHeight="1" x14ac:dyDescent="0.35">
      <c r="A63" s="9">
        <v>51</v>
      </c>
      <c r="B63" s="13" t="s">
        <v>79</v>
      </c>
      <c r="C63" s="10">
        <v>44388.875</v>
      </c>
      <c r="D63" s="11">
        <v>44388.875</v>
      </c>
      <c r="E63" s="18" t="s">
        <v>25</v>
      </c>
      <c r="F63" s="18">
        <v>3</v>
      </c>
      <c r="G63" s="18">
        <v>2</v>
      </c>
      <c r="H63" s="18" t="s">
        <v>23</v>
      </c>
      <c r="I63" s="34">
        <f t="shared" ref="I63" si="12">IF(F63&gt;G63,1,IF(F63=G63,2,3))</f>
        <v>1</v>
      </c>
      <c r="J63" s="34">
        <f>IF(I63=MAIN!I63,3,0)</f>
        <v>0</v>
      </c>
      <c r="K63" s="35">
        <f t="shared" ref="K63" si="13">F63-G63</f>
        <v>1</v>
      </c>
      <c r="L63" s="36">
        <f>IF(K63=MAIN!J63,1,0)</f>
        <v>0</v>
      </c>
      <c r="M63" s="36">
        <f>IF(AND(PIM!F63=MAIN!F63,PIM!G63=MAIN!G63),1,0)</f>
        <v>0</v>
      </c>
      <c r="N63" s="33">
        <f>IF(ISBLANK(MAIN!F63),0,J63+L63+M63)</f>
        <v>0</v>
      </c>
      <c r="O63" s="37">
        <f>SUM(N63)*6</f>
        <v>0</v>
      </c>
    </row>
    <row r="64" spans="1:15" ht="10.5" customHeight="1" x14ac:dyDescent="0.35">
      <c r="H64" s="35"/>
      <c r="I64" s="38"/>
      <c r="J64" s="38"/>
      <c r="K64" s="38"/>
      <c r="L64" s="38"/>
      <c r="M64" s="38"/>
      <c r="N64" s="38"/>
      <c r="O64" s="31"/>
    </row>
    <row r="65" spans="8:15" ht="10.5" customHeight="1" x14ac:dyDescent="0.35">
      <c r="H65" s="35"/>
      <c r="I65" s="38"/>
      <c r="J65" s="38"/>
      <c r="K65" s="38"/>
      <c r="L65" s="38"/>
      <c r="M65" s="38"/>
      <c r="N65" s="38"/>
      <c r="O65" s="31"/>
    </row>
    <row r="66" spans="8:15" ht="10.5" customHeight="1" x14ac:dyDescent="0.35">
      <c r="H66" s="35"/>
      <c r="I66" s="38"/>
      <c r="J66" s="38"/>
      <c r="K66" s="38"/>
      <c r="L66" s="38"/>
      <c r="M66" s="38"/>
      <c r="N66" s="38"/>
      <c r="O66" s="31"/>
    </row>
    <row r="67" spans="8:15" ht="10.5" customHeight="1" x14ac:dyDescent="0.35">
      <c r="H67" s="35"/>
      <c r="I67" s="38"/>
      <c r="J67" s="38"/>
      <c r="K67" s="38"/>
      <c r="L67" s="38"/>
      <c r="M67" s="38"/>
      <c r="N67" s="38"/>
      <c r="O67" s="31"/>
    </row>
    <row r="68" spans="8:15" ht="10.5" customHeight="1" x14ac:dyDescent="0.35">
      <c r="H68" s="35"/>
      <c r="I68" s="38"/>
      <c r="J68" s="38"/>
      <c r="K68" s="38"/>
      <c r="L68" s="38"/>
      <c r="M68" s="38"/>
      <c r="N68" s="38"/>
      <c r="O68" s="31"/>
    </row>
    <row r="69" spans="8:15" ht="10.5" customHeight="1" x14ac:dyDescent="0.35">
      <c r="H69" s="35"/>
      <c r="I69" s="38"/>
      <c r="J69" s="38"/>
      <c r="K69" s="38"/>
      <c r="L69" s="38"/>
      <c r="M69" s="38"/>
      <c r="N69" s="38"/>
      <c r="O69" s="31"/>
    </row>
    <row r="70" spans="8:15" ht="10.5" customHeight="1" x14ac:dyDescent="0.35">
      <c r="H70" s="35"/>
      <c r="I70" s="38"/>
      <c r="J70" s="38"/>
      <c r="K70" s="38"/>
      <c r="L70" s="38"/>
      <c r="M70" s="38"/>
      <c r="N70" s="38"/>
      <c r="O70" s="31"/>
    </row>
    <row r="71" spans="8:15" ht="10.5" customHeight="1" x14ac:dyDescent="0.35">
      <c r="H71" s="35"/>
      <c r="I71" s="38"/>
      <c r="J71" s="38"/>
      <c r="K71" s="38"/>
      <c r="L71" s="38"/>
      <c r="M71" s="38"/>
      <c r="N71" s="38"/>
      <c r="O71" s="31"/>
    </row>
    <row r="72" spans="8:15" ht="10.5" customHeight="1" x14ac:dyDescent="0.35">
      <c r="H72" s="35"/>
      <c r="I72" s="38"/>
      <c r="J72" s="38"/>
      <c r="K72" s="38"/>
      <c r="L72" s="38"/>
      <c r="M72" s="38"/>
      <c r="N72" s="38"/>
      <c r="O72" s="31"/>
    </row>
    <row r="73" spans="8:15" ht="10.5" customHeight="1" x14ac:dyDescent="0.35">
      <c r="H73" s="35"/>
      <c r="I73" s="38"/>
      <c r="J73" s="38"/>
      <c r="K73" s="38"/>
      <c r="L73" s="38"/>
      <c r="M73" s="38"/>
      <c r="N73" s="38"/>
      <c r="O73" s="31"/>
    </row>
    <row r="74" spans="8:15" ht="10.5" customHeight="1" x14ac:dyDescent="0.35">
      <c r="H74" s="35"/>
      <c r="I74" s="38"/>
      <c r="J74" s="38"/>
      <c r="K74" s="38"/>
      <c r="L74" s="38"/>
      <c r="M74" s="38"/>
      <c r="N74" s="38"/>
      <c r="O74" s="31"/>
    </row>
    <row r="75" spans="8:15" ht="10.5" customHeight="1" x14ac:dyDescent="0.35">
      <c r="H75" s="35"/>
      <c r="I75" s="38"/>
      <c r="J75" s="38"/>
      <c r="K75" s="38"/>
      <c r="L75" s="38"/>
      <c r="M75" s="38"/>
      <c r="N75" s="38"/>
      <c r="O75" s="31"/>
    </row>
    <row r="76" spans="8:15" ht="10.5" customHeight="1" x14ac:dyDescent="0.35">
      <c r="H76" s="35"/>
      <c r="I76" s="38"/>
      <c r="J76" s="38"/>
      <c r="K76" s="38"/>
      <c r="L76" s="38"/>
      <c r="M76" s="38"/>
      <c r="N76" s="38"/>
      <c r="O76" s="31"/>
    </row>
    <row r="77" spans="8:15" ht="10.5" customHeight="1" x14ac:dyDescent="0.35">
      <c r="H77" s="35"/>
      <c r="I77" s="38"/>
      <c r="J77" s="38"/>
      <c r="K77" s="38"/>
      <c r="L77" s="38"/>
      <c r="M77" s="38"/>
      <c r="N77" s="38"/>
      <c r="O77" s="31"/>
    </row>
    <row r="78" spans="8:15" ht="10.5" customHeight="1" x14ac:dyDescent="0.35">
      <c r="H78" s="35"/>
      <c r="I78" s="38"/>
      <c r="J78" s="38"/>
      <c r="K78" s="38"/>
      <c r="L78" s="38"/>
      <c r="M78" s="38"/>
      <c r="N78" s="38"/>
      <c r="O78" s="31"/>
    </row>
    <row r="79" spans="8:15" ht="10.5" customHeight="1" x14ac:dyDescent="0.35">
      <c r="H79" s="35"/>
      <c r="I79" s="38"/>
      <c r="J79" s="38"/>
      <c r="K79" s="38"/>
      <c r="L79" s="38"/>
      <c r="M79" s="38"/>
      <c r="N79" s="38"/>
      <c r="O79" s="31"/>
    </row>
    <row r="80" spans="8:15" ht="10.5" customHeight="1" x14ac:dyDescent="0.35">
      <c r="H80" s="35"/>
      <c r="I80" s="38"/>
      <c r="J80" s="38"/>
      <c r="K80" s="38"/>
      <c r="L80" s="38"/>
      <c r="M80" s="38"/>
      <c r="N80" s="38"/>
      <c r="O80" s="31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59:E60">
    <cfRule type="expression" dxfId="137" priority="13">
      <formula>#REF!&gt;$I59</formula>
    </cfRule>
    <cfRule type="expression" dxfId="136" priority="14">
      <formula>#REF!&lt;$I59</formula>
    </cfRule>
    <cfRule type="expression" dxfId="135" priority="15">
      <formula>#REF!&lt;$G59</formula>
    </cfRule>
    <cfRule type="expression" dxfId="134" priority="16">
      <formula>#REF!&gt;$G59</formula>
    </cfRule>
  </conditionalFormatting>
  <conditionalFormatting sqref="E63">
    <cfRule type="expression" dxfId="133" priority="5">
      <formula>#REF!&gt;$I63</formula>
    </cfRule>
    <cfRule type="expression" dxfId="132" priority="6">
      <formula>#REF!&lt;$I63</formula>
    </cfRule>
    <cfRule type="expression" dxfId="131" priority="7">
      <formula>#REF!&lt;$G63</formula>
    </cfRule>
    <cfRule type="expression" dxfId="130" priority="8">
      <formula>#REF!&gt;$G63</formula>
    </cfRule>
  </conditionalFormatting>
  <conditionalFormatting sqref="E16:G21 E23:G27">
    <cfRule type="expression" dxfId="127" priority="2">
      <formula>#REF!&gt;$G16</formula>
    </cfRule>
    <cfRule type="expression" dxfId="126" priority="1">
      <formula>#REF!&lt;$G16</formula>
    </cfRule>
  </conditionalFormatting>
  <conditionalFormatting sqref="H16:H21 H23:H27">
    <cfRule type="expression" dxfId="123" priority="3">
      <formula>#REF!&gt;$G16</formula>
    </cfRule>
    <cfRule type="expression" dxfId="122" priority="4">
      <formula>#REF!&lt;$G16</formula>
    </cfRule>
  </conditionalFormatting>
  <conditionalFormatting sqref="H59:H60">
    <cfRule type="expression" dxfId="109" priority="20">
      <formula>#REF!&lt;$G59</formula>
    </cfRule>
    <cfRule type="expression" dxfId="108" priority="18">
      <formula>#REF!&gt;$I59</formula>
    </cfRule>
    <cfRule type="expression" dxfId="107" priority="19">
      <formula>#REF!&gt;$G59</formula>
    </cfRule>
    <cfRule type="expression" dxfId="106" priority="17">
      <formula>#REF!&lt;$I59</formula>
    </cfRule>
  </conditionalFormatting>
  <conditionalFormatting sqref="H63">
    <cfRule type="expression" dxfId="105" priority="12">
      <formula>#REF!&lt;$G63</formula>
    </cfRule>
    <cfRule type="expression" dxfId="104" priority="11">
      <formula>#REF!&gt;$G63</formula>
    </cfRule>
    <cfRule type="expression" dxfId="103" priority="10">
      <formula>#REF!&gt;$I63</formula>
    </cfRule>
    <cfRule type="expression" dxfId="102" priority="9">
      <formula>#REF!&lt;$I63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6" id="{37F0A581-5853-4526-8F9F-DC30242C00E8}">
            <xm:f>MAIN!#REF!&gt;MAIN!$G43</xm:f>
            <x14:dxf>
              <font>
                <b/>
                <i val="0"/>
              </font>
            </x14:dxf>
          </x14:cfRule>
          <x14:cfRule type="expression" priority="35" id="{7D08814E-B2E4-4489-AE4D-37E69E27D529}">
            <xm:f>MAIN!#REF!&lt;MAIN!$G43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33" id="{4B3D0592-078E-4106-886D-875A97C5F99B}">
            <xm:f>MAIN!#REF!&gt;MAIN!#REF!</xm:f>
            <x14:dxf>
              <font>
                <b/>
                <i val="0"/>
                <color rgb="FF0000FF"/>
              </font>
            </x14:dxf>
          </x14:cfRule>
          <x14:cfRule type="expression" priority="34" id="{62DA8071-E896-41C1-B74E-BC2863A3D895}">
            <xm:f>MAIN!#REF!&lt;MAIN!#REF!</xm:f>
            <x14:dxf>
              <font>
                <b val="0"/>
                <i/>
                <color rgb="FF0000FF"/>
              </font>
            </x14:dxf>
          </x14:cfRule>
          <xm:sqref>E43:E50 E54 E56</xm:sqref>
        </x14:conditionalFormatting>
        <x14:conditionalFormatting xmlns:xm="http://schemas.microsoft.com/office/excel/2006/main">
          <x14:cfRule type="expression" priority="45" id="{BDD387BC-E9D3-4AAF-BC12-A837C5EC091F}">
            <xm:f>MAIN!#REF!&gt;MAIN!#REF!</xm:f>
            <x14:dxf>
              <font>
                <b/>
                <i val="0"/>
                <color rgb="FF0000FF"/>
              </font>
            </x14:dxf>
          </x14:cfRule>
          <x14:cfRule type="expression" priority="46" id="{1F05FA27-1DE8-4AC6-BB02-58F08C0B86D2}">
            <xm:f>MAIN!#REF!&lt;MAIN!#REF!</xm:f>
            <x14:dxf>
              <font>
                <b val="0"/>
                <i/>
                <color rgb="FF0000FF"/>
              </font>
            </x14:dxf>
          </x14:cfRule>
          <x14:cfRule type="expression" priority="47" id="{C5FDEA1C-E02E-42A5-850C-34C16E3789F1}">
            <xm:f>MAIN!#REF!&lt;MAIN!#REF!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48" id="{9F882778-73BF-42C9-9D37-9517CE67B68C}">
            <xm:f>MAIN!#REF!&gt;MAIN!#REF!</xm:f>
            <x14:dxf>
              <font>
                <b/>
                <i val="0"/>
              </font>
            </x14:dxf>
          </x14:cfRule>
          <xm:sqref>E53</xm:sqref>
        </x14:conditionalFormatting>
        <x14:conditionalFormatting xmlns:xm="http://schemas.microsoft.com/office/excel/2006/main">
          <x14:cfRule type="expression" priority="44" id="{3AB69EB5-87E7-4B8B-A2DB-D676FF18FA60}">
            <xm:f>MAIN!#REF!&gt;MAIN!$G53</xm:f>
            <x14:dxf>
              <font>
                <b/>
                <i val="0"/>
              </font>
            </x14:dxf>
          </x14:cfRule>
          <x14:cfRule type="expression" priority="43" id="{B6F4B376-8AC2-4321-A0A3-9C8D923842B3}">
            <xm:f>MAIN!#REF!&lt;MAIN!$G53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42" id="{AE90651A-F47B-4FEB-AC11-B44C3E38680F}">
            <xm:f>MAIN!#REF!&lt;MAIN!#REF!</xm:f>
            <x14:dxf>
              <font>
                <b val="0"/>
                <i/>
                <color rgb="FF0000FF"/>
              </font>
            </x14:dxf>
          </x14:cfRule>
          <x14:cfRule type="expression" priority="41" id="{229FB9CE-9F1B-4D53-A855-C26975F2089C}">
            <xm:f>MAIN!#REF!&gt;MAIN!#REF!</xm:f>
            <x14:dxf>
              <font>
                <b/>
                <i val="0"/>
                <color rgb="FF0000FF"/>
              </font>
            </x14:dxf>
          </x14:cfRule>
          <xm:sqref>E55</xm:sqref>
        </x14:conditionalFormatting>
        <x14:conditionalFormatting xmlns:xm="http://schemas.microsoft.com/office/excel/2006/main">
          <x14:cfRule type="expression" priority="21" id="{5C567B1F-A01C-4D86-B1D5-D9AB986D1089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22" id="{3E8BAA50-047A-4427-9C6F-4BF4E50A8BA0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23" id="{5520A982-D82D-47A9-8AA2-5422208B9840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24" id="{297CE88B-5E1D-4405-A412-99EA61E9CFBF}">
            <xm:f>MAIN!#REF!&lt;MAIN!$G3</xm:f>
            <x14:dxf>
              <font>
                <b/>
                <i val="0"/>
              </font>
            </x14:dxf>
          </x14:cfRule>
          <xm:sqref>H3:H14 H29:H40</xm:sqref>
        </x14:conditionalFormatting>
        <x14:conditionalFormatting xmlns:xm="http://schemas.microsoft.com/office/excel/2006/main">
          <x14:cfRule type="expression" priority="39" id="{033DE06F-8383-4E73-9312-4923A54C8F9F}">
            <xm:f>MAIN!#REF!&gt;MAIN!$G43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37" id="{FFC03398-A0EC-4E41-9234-02D0DF85F766}">
            <xm:f>MAIN!#REF!&lt;MAIN!#REF!</xm:f>
            <x14:dxf>
              <font>
                <b/>
                <i val="0"/>
                <color rgb="FF0000FF"/>
              </font>
            </x14:dxf>
          </x14:cfRule>
          <x14:cfRule type="expression" priority="38" id="{79402795-A3F4-4BF1-ACC1-C64B5FAB3A65}">
            <xm:f>MAIN!#REF!&gt;MAIN!#REF!</xm:f>
            <x14:dxf>
              <font>
                <b val="0"/>
                <i/>
                <color rgb="FF0000FF"/>
              </font>
            </x14:dxf>
          </x14:cfRule>
          <x14:cfRule type="expression" priority="40" id="{8E4167D0-ED6A-46F7-BFD2-1F3BE6F8AFE8}">
            <xm:f>MAIN!#REF!&lt;MAIN!$G43</xm:f>
            <x14:dxf>
              <font>
                <b/>
                <i val="0"/>
              </font>
            </x14:dxf>
          </x14:cfRule>
          <xm:sqref>H43:H50 H54 H56</xm:sqref>
        </x14:conditionalFormatting>
        <x14:conditionalFormatting xmlns:xm="http://schemas.microsoft.com/office/excel/2006/main">
          <x14:cfRule type="expression" priority="56" id="{47BCF4B1-0AB9-498F-84F4-411F2CD1D3D8}">
            <xm:f>MAIN!#REF!&lt;MAIN!#REF!</xm:f>
            <x14:dxf>
              <font>
                <b/>
                <i val="0"/>
              </font>
            </x14:dxf>
          </x14:cfRule>
          <x14:cfRule type="expression" priority="53" id="{A0897DA5-FDBA-433A-B6BD-3F40994B06B0}">
            <xm:f>MAIN!#REF!&lt;MAIN!#REF!</xm:f>
            <x14:dxf>
              <font>
                <b/>
                <i val="0"/>
                <color rgb="FF0000FF"/>
              </font>
            </x14:dxf>
          </x14:cfRule>
          <x14:cfRule type="expression" priority="54" id="{B6AE8ECF-AA9F-425E-BCD3-AF6EDE77E213}">
            <xm:f>MAIN!#REF!&gt;MAIN!#REF!</xm:f>
            <x14:dxf>
              <font>
                <b val="0"/>
                <i/>
                <color rgb="FF0000FF"/>
              </font>
            </x14:dxf>
          </x14:cfRule>
          <x14:cfRule type="expression" priority="55" id="{1948FD76-CB01-45EA-B87A-96074A5E9976}">
            <xm:f>MAIN!#REF!&gt;MAIN!#REF!</xm:f>
            <x14:dxf>
              <font>
                <b val="0"/>
                <i/>
                <color theme="1" tint="0.499984740745262"/>
              </font>
            </x14:dxf>
          </x14:cfRule>
          <xm:sqref>H53</xm:sqref>
        </x14:conditionalFormatting>
        <x14:conditionalFormatting xmlns:xm="http://schemas.microsoft.com/office/excel/2006/main">
          <x14:cfRule type="expression" priority="49" id="{E59F9731-B276-44B1-A7A9-D48EEE7AE849}">
            <xm:f>MAIN!#REF!&lt;MAIN!#REF!</xm:f>
            <x14:dxf>
              <font>
                <b/>
                <i val="0"/>
                <color rgb="FF0000FF"/>
              </font>
            </x14:dxf>
          </x14:cfRule>
          <x14:cfRule type="expression" priority="51" id="{85E8E1D1-B45A-4FD5-8BF7-A7BA07716C1B}">
            <xm:f>MAIN!#REF!&gt;MAIN!$G53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52" id="{15EFA5AD-0DC8-4B04-9C0D-92070633DB3F}">
            <xm:f>MAIN!#REF!&lt;MAIN!$G53</xm:f>
            <x14:dxf>
              <font>
                <b/>
                <i val="0"/>
              </font>
            </x14:dxf>
          </x14:cfRule>
          <x14:cfRule type="expression" priority="50" id="{0BD29D2C-943E-4919-8741-84148FC90BCA}">
            <xm:f>MAIN!#REF!&gt;MAIN!#REF!</xm:f>
            <x14:dxf>
              <font>
                <b val="0"/>
                <i/>
                <color rgb="FF0000FF"/>
              </font>
            </x14:dxf>
          </x14:cfRule>
          <xm:sqref>H55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986-5303-4AA6-B0E7-AA0BA33297A3}">
  <dimension ref="A1:O80"/>
  <sheetViews>
    <sheetView zoomScale="85" zoomScaleNormal="85" workbookViewId="0">
      <selection activeCell="N34" sqref="N34"/>
    </sheetView>
  </sheetViews>
  <sheetFormatPr defaultColWidth="14.54296875" defaultRowHeight="15" customHeight="1" x14ac:dyDescent="0.35"/>
  <cols>
    <col min="1" max="4" width="8.453125" style="38" customWidth="1"/>
    <col min="5" max="5" width="31.1796875" style="38" customWidth="1"/>
    <col min="6" max="7" width="5.81640625" style="38" customWidth="1"/>
    <col min="8" max="8" width="31.1796875" style="38" customWidth="1"/>
    <col min="9" max="15" width="11.54296875" style="32" customWidth="1"/>
    <col min="16" max="16384" width="14.54296875" style="32"/>
  </cols>
  <sheetData>
    <row r="1" spans="1:15" ht="10.5" customHeight="1" thickBot="1" x14ac:dyDescent="0.4">
      <c r="A1" s="116" t="s">
        <v>0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31"/>
    </row>
    <row r="2" spans="1:15" ht="10.5" customHeight="1" x14ac:dyDescent="0.35">
      <c r="A2" s="117" t="s">
        <v>104</v>
      </c>
      <c r="B2" s="117"/>
      <c r="C2" s="117"/>
      <c r="D2" s="117"/>
      <c r="E2" s="117"/>
      <c r="F2" s="117"/>
      <c r="G2" s="117"/>
      <c r="H2" s="117"/>
      <c r="I2" s="31" t="s">
        <v>14</v>
      </c>
      <c r="J2" s="31" t="s">
        <v>15</v>
      </c>
      <c r="K2" s="31" t="s">
        <v>16</v>
      </c>
      <c r="L2" s="33" t="s">
        <v>17</v>
      </c>
      <c r="M2" s="33" t="s">
        <v>18</v>
      </c>
      <c r="N2" s="33" t="s">
        <v>6</v>
      </c>
      <c r="O2" s="33"/>
    </row>
    <row r="3" spans="1:15" ht="10.5" customHeight="1" x14ac:dyDescent="0.35">
      <c r="A3" s="91">
        <v>1</v>
      </c>
      <c r="B3" s="91" t="s">
        <v>27</v>
      </c>
      <c r="C3" s="92">
        <v>44361.875</v>
      </c>
      <c r="D3" s="93">
        <v>44358.875</v>
      </c>
      <c r="E3" s="98" t="s">
        <v>22</v>
      </c>
      <c r="F3" s="91">
        <v>3</v>
      </c>
      <c r="G3" s="91">
        <v>1</v>
      </c>
      <c r="H3" s="98" t="s">
        <v>97</v>
      </c>
      <c r="I3" s="34">
        <f>IF(F3&gt;G3,1,IF(F3=G3,2,3))</f>
        <v>1</v>
      </c>
      <c r="J3" s="34">
        <f>IF(I3=MAIN!I3,3,0)</f>
        <v>3</v>
      </c>
      <c r="K3" s="35">
        <f t="shared" ref="K3:K14" si="0">F3-G3</f>
        <v>2</v>
      </c>
      <c r="L3" s="36">
        <f>IF(K3=MAIN!J3,1,0)</f>
        <v>0</v>
      </c>
      <c r="M3" s="36">
        <f>IF(AND(SLB!F3=MAIN!F3,SLB!G3=MAIN!G3),1,0)</f>
        <v>0</v>
      </c>
      <c r="N3" s="33">
        <f>IF(ISBLANK(MAIN!F3),0,J3+L3+M3)</f>
        <v>3</v>
      </c>
      <c r="O3" s="31"/>
    </row>
    <row r="4" spans="1:15" ht="10.5" customHeight="1" x14ac:dyDescent="0.35">
      <c r="A4" s="94">
        <v>2</v>
      </c>
      <c r="B4" s="91" t="s">
        <v>27</v>
      </c>
      <c r="C4" s="92">
        <v>44362.625</v>
      </c>
      <c r="D4" s="93">
        <v>44359.625</v>
      </c>
      <c r="E4" s="98" t="s">
        <v>48</v>
      </c>
      <c r="F4" s="91">
        <v>1</v>
      </c>
      <c r="G4" s="91">
        <v>2</v>
      </c>
      <c r="H4" s="98" t="s">
        <v>30</v>
      </c>
      <c r="I4" s="34">
        <f t="shared" ref="I4:I14" si="1">IF(F4&gt;G4,1,IF(F4=G4,2,3))</f>
        <v>3</v>
      </c>
      <c r="J4" s="34">
        <f>IF(I4=MAIN!I4,3,0)</f>
        <v>3</v>
      </c>
      <c r="K4" s="35">
        <f t="shared" si="0"/>
        <v>-1</v>
      </c>
      <c r="L4" s="36">
        <f>IF(K4=MAIN!J4,1,0)</f>
        <v>0</v>
      </c>
      <c r="M4" s="36">
        <f>IF(AND(SLB!F4=MAIN!F4,SLB!G4=MAIN!G4),1,0)</f>
        <v>0</v>
      </c>
      <c r="N4" s="33">
        <f>IF(ISBLANK(MAIN!F4),0,J4+L4+M4)</f>
        <v>3</v>
      </c>
      <c r="O4" s="31"/>
    </row>
    <row r="5" spans="1:15" ht="10.5" customHeight="1" x14ac:dyDescent="0.35">
      <c r="A5" s="94">
        <v>3</v>
      </c>
      <c r="B5" s="91" t="s">
        <v>31</v>
      </c>
      <c r="C5" s="92">
        <v>44362.75</v>
      </c>
      <c r="D5" s="93">
        <v>44359.75</v>
      </c>
      <c r="E5" s="98" t="s">
        <v>24</v>
      </c>
      <c r="F5" s="91">
        <v>3</v>
      </c>
      <c r="G5" s="91">
        <v>2</v>
      </c>
      <c r="H5" s="98" t="s">
        <v>37</v>
      </c>
      <c r="I5" s="34">
        <f t="shared" si="1"/>
        <v>1</v>
      </c>
      <c r="J5" s="34">
        <f>IF(I5=MAIN!I5,3,0)</f>
        <v>3</v>
      </c>
      <c r="K5" s="35">
        <f t="shared" si="0"/>
        <v>1</v>
      </c>
      <c r="L5" s="36">
        <f>IF(K5=MAIN!J5,1,0)</f>
        <v>0</v>
      </c>
      <c r="M5" s="36">
        <f>IF(AND(SLB!F5=MAIN!F5,SLB!G5=MAIN!G5),1,0)</f>
        <v>0</v>
      </c>
      <c r="N5" s="33">
        <f>IF(ISBLANK(MAIN!F5),0,J5+L5+M5)</f>
        <v>3</v>
      </c>
      <c r="O5" s="31"/>
    </row>
    <row r="6" spans="1:15" ht="10.5" customHeight="1" x14ac:dyDescent="0.35">
      <c r="A6" s="94">
        <v>4</v>
      </c>
      <c r="B6" s="91" t="s">
        <v>31</v>
      </c>
      <c r="C6" s="92">
        <v>44362.875</v>
      </c>
      <c r="D6" s="93">
        <v>44359.875</v>
      </c>
      <c r="E6" s="98" t="s">
        <v>25</v>
      </c>
      <c r="F6" s="91">
        <v>3</v>
      </c>
      <c r="G6" s="91">
        <v>0</v>
      </c>
      <c r="H6" s="98" t="s">
        <v>98</v>
      </c>
      <c r="I6" s="34">
        <f t="shared" si="1"/>
        <v>1</v>
      </c>
      <c r="J6" s="34">
        <f>IF(I6=MAIN!I6,3,0)</f>
        <v>3</v>
      </c>
      <c r="K6" s="35">
        <f t="shared" si="0"/>
        <v>3</v>
      </c>
      <c r="L6" s="36">
        <f>IF(K6=MAIN!J6,1,0)</f>
        <v>0</v>
      </c>
      <c r="M6" s="36">
        <f>IF(AND(SLB!F6=MAIN!F6,SLB!G6=MAIN!G6),1,0)</f>
        <v>0</v>
      </c>
      <c r="N6" s="33">
        <f>IF(ISBLANK(MAIN!F6),0,J6+L6+M6)</f>
        <v>3</v>
      </c>
      <c r="O6" s="31"/>
    </row>
    <row r="7" spans="1:15" ht="10.5" customHeight="1" x14ac:dyDescent="0.35">
      <c r="A7" s="94">
        <v>5</v>
      </c>
      <c r="B7" s="91" t="s">
        <v>36</v>
      </c>
      <c r="C7" s="92">
        <v>44363.625</v>
      </c>
      <c r="D7" s="93">
        <v>44360.625</v>
      </c>
      <c r="E7" s="98" t="s">
        <v>45</v>
      </c>
      <c r="F7" s="91">
        <v>1</v>
      </c>
      <c r="G7" s="91">
        <v>2</v>
      </c>
      <c r="H7" s="98" t="s">
        <v>26</v>
      </c>
      <c r="I7" s="34">
        <f t="shared" si="1"/>
        <v>3</v>
      </c>
      <c r="J7" s="34">
        <f>IF(I7=MAIN!I7,3,0)</f>
        <v>3</v>
      </c>
      <c r="K7" s="35">
        <f t="shared" si="0"/>
        <v>-1</v>
      </c>
      <c r="L7" s="36">
        <f>IF(K7=MAIN!J7,1,0)</f>
        <v>1</v>
      </c>
      <c r="M7" s="36">
        <f>IF(AND(SLB!F7=MAIN!F7,SLB!G7=MAIN!G7),1,0)</f>
        <v>1</v>
      </c>
      <c r="N7" s="33">
        <f>IF(ISBLANK(MAIN!F7),0,J7+L7+M7)</f>
        <v>5</v>
      </c>
      <c r="O7" s="31"/>
    </row>
    <row r="8" spans="1:15" ht="10.5" customHeight="1" x14ac:dyDescent="0.35">
      <c r="A8" s="94">
        <v>6</v>
      </c>
      <c r="B8" s="91" t="s">
        <v>38</v>
      </c>
      <c r="C8" s="92">
        <v>44363.75</v>
      </c>
      <c r="D8" s="93">
        <v>44360.75</v>
      </c>
      <c r="E8" s="98" t="s">
        <v>99</v>
      </c>
      <c r="F8" s="91">
        <v>0</v>
      </c>
      <c r="G8" s="91">
        <v>2</v>
      </c>
      <c r="H8" s="98" t="s">
        <v>32</v>
      </c>
      <c r="I8" s="34">
        <f t="shared" si="1"/>
        <v>3</v>
      </c>
      <c r="J8" s="34">
        <f>IF(I8=MAIN!I8,3,0)</f>
        <v>0</v>
      </c>
      <c r="K8" s="35">
        <f t="shared" si="0"/>
        <v>-2</v>
      </c>
      <c r="L8" s="36">
        <f>IF(K8=MAIN!J8,1,0)</f>
        <v>0</v>
      </c>
      <c r="M8" s="36">
        <f>IF(AND(SLB!F8=MAIN!F8,SLB!G8=MAIN!G8),1,0)</f>
        <v>0</v>
      </c>
      <c r="N8" s="33">
        <f>IF(ISBLANK(MAIN!F8),0,J8+L8+M8)</f>
        <v>0</v>
      </c>
      <c r="O8" s="31"/>
    </row>
    <row r="9" spans="1:15" ht="10.5" customHeight="1" x14ac:dyDescent="0.35">
      <c r="A9" s="94">
        <v>7</v>
      </c>
      <c r="B9" s="91" t="s">
        <v>38</v>
      </c>
      <c r="C9" s="92">
        <v>44363.875</v>
      </c>
      <c r="D9" s="93">
        <v>44360.875</v>
      </c>
      <c r="E9" s="98" t="s">
        <v>100</v>
      </c>
      <c r="F9" s="91">
        <v>0</v>
      </c>
      <c r="G9" s="91">
        <v>3</v>
      </c>
      <c r="H9" s="98" t="s">
        <v>23</v>
      </c>
      <c r="I9" s="34">
        <f t="shared" si="1"/>
        <v>3</v>
      </c>
      <c r="J9" s="34">
        <f>IF(I9=MAIN!I9,3,0)</f>
        <v>3</v>
      </c>
      <c r="K9" s="35">
        <f t="shared" si="0"/>
        <v>-3</v>
      </c>
      <c r="L9" s="36">
        <f>IF(K9=MAIN!J9,1,0)</f>
        <v>0</v>
      </c>
      <c r="M9" s="36">
        <f>IF(AND(SLB!F9=MAIN!F9,SLB!G9=MAIN!G9),1,0)</f>
        <v>0</v>
      </c>
      <c r="N9" s="33">
        <f>IF(ISBLANK(MAIN!F9),0,J9+L9+M9)</f>
        <v>3</v>
      </c>
      <c r="O9" s="31"/>
    </row>
    <row r="10" spans="1:15" ht="10.5" customHeight="1" x14ac:dyDescent="0.35">
      <c r="A10" s="94">
        <v>8</v>
      </c>
      <c r="B10" s="91" t="s">
        <v>44</v>
      </c>
      <c r="C10" s="92">
        <v>44364.625</v>
      </c>
      <c r="D10" s="93">
        <v>44361.625</v>
      </c>
      <c r="E10" s="98" t="s">
        <v>101</v>
      </c>
      <c r="F10" s="91">
        <v>1</v>
      </c>
      <c r="G10" s="91">
        <v>1</v>
      </c>
      <c r="H10" s="98" t="s">
        <v>41</v>
      </c>
      <c r="I10" s="34">
        <f t="shared" si="1"/>
        <v>2</v>
      </c>
      <c r="J10" s="34">
        <f>IF(I10=MAIN!I10,3,0)</f>
        <v>0</v>
      </c>
      <c r="K10" s="35">
        <f t="shared" si="0"/>
        <v>0</v>
      </c>
      <c r="L10" s="36">
        <f>IF(K10=MAIN!J10,1,0)</f>
        <v>0</v>
      </c>
      <c r="M10" s="36">
        <f>IF(AND(SLB!F10=MAIN!F10,SLB!G10=MAIN!G10),1,0)</f>
        <v>0</v>
      </c>
      <c r="N10" s="33">
        <f>IF(ISBLANK(MAIN!F10),0,J10+L10+M10)</f>
        <v>0</v>
      </c>
      <c r="O10" s="31"/>
    </row>
    <row r="11" spans="1:15" ht="10.5" customHeight="1" x14ac:dyDescent="0.35">
      <c r="A11" s="94">
        <v>9</v>
      </c>
      <c r="B11" s="91" t="s">
        <v>44</v>
      </c>
      <c r="C11" s="92">
        <v>44364.75</v>
      </c>
      <c r="D11" s="93">
        <v>44361.75</v>
      </c>
      <c r="E11" s="98" t="s">
        <v>34</v>
      </c>
      <c r="F11" s="91">
        <v>1</v>
      </c>
      <c r="G11" s="91">
        <v>0</v>
      </c>
      <c r="H11" s="98" t="s">
        <v>46</v>
      </c>
      <c r="I11" s="34">
        <f t="shared" si="1"/>
        <v>1</v>
      </c>
      <c r="J11" s="34">
        <f>IF(I11=MAIN!I11,3,0)</f>
        <v>0</v>
      </c>
      <c r="K11" s="35">
        <f t="shared" si="0"/>
        <v>1</v>
      </c>
      <c r="L11" s="36">
        <f>IF(K11=MAIN!J11,1,0)</f>
        <v>0</v>
      </c>
      <c r="M11" s="36">
        <f>IF(AND(SLB!F11=MAIN!F11,SLB!G11=MAIN!G11),1,0)</f>
        <v>0</v>
      </c>
      <c r="N11" s="33">
        <f>IF(ISBLANK(MAIN!F11),0,J11+L11+M11)</f>
        <v>0</v>
      </c>
      <c r="O11" s="31"/>
    </row>
    <row r="12" spans="1:15" ht="10.5" customHeight="1" x14ac:dyDescent="0.35">
      <c r="A12" s="94">
        <v>10</v>
      </c>
      <c r="B12" s="91" t="s">
        <v>36</v>
      </c>
      <c r="C12" s="92">
        <v>44364.875</v>
      </c>
      <c r="D12" s="93">
        <v>44361.875</v>
      </c>
      <c r="E12" s="99" t="s">
        <v>39</v>
      </c>
      <c r="F12" s="95">
        <v>0</v>
      </c>
      <c r="G12" s="95">
        <v>2</v>
      </c>
      <c r="H12" s="99" t="s">
        <v>20</v>
      </c>
      <c r="I12" s="34">
        <f t="shared" si="1"/>
        <v>3</v>
      </c>
      <c r="J12" s="34">
        <f>IF(I12=MAIN!I12,3,0)</f>
        <v>3</v>
      </c>
      <c r="K12" s="35">
        <f t="shared" si="0"/>
        <v>-2</v>
      </c>
      <c r="L12" s="36">
        <f>IF(K12=MAIN!J12,1,0)</f>
        <v>0</v>
      </c>
      <c r="M12" s="36">
        <f>IF(AND(SLB!F12=MAIN!F12,SLB!G12=MAIN!G12),1,0)</f>
        <v>0</v>
      </c>
      <c r="N12" s="33">
        <f>IF(ISBLANK(MAIN!F12),0,J12+L12+M12)*2</f>
        <v>6</v>
      </c>
      <c r="O12" s="31"/>
    </row>
    <row r="13" spans="1:15" ht="10.5" customHeight="1" x14ac:dyDescent="0.35">
      <c r="A13" s="94">
        <v>11</v>
      </c>
      <c r="B13" s="91" t="s">
        <v>47</v>
      </c>
      <c r="C13" s="92">
        <v>44365.75</v>
      </c>
      <c r="D13" s="93">
        <v>44362.75</v>
      </c>
      <c r="E13" s="90" t="s">
        <v>28</v>
      </c>
      <c r="F13" s="91">
        <v>2</v>
      </c>
      <c r="G13" s="91">
        <v>2</v>
      </c>
      <c r="H13" s="98" t="s">
        <v>103</v>
      </c>
      <c r="I13" s="34">
        <f t="shared" si="1"/>
        <v>2</v>
      </c>
      <c r="J13" s="34">
        <f>IF(I13=MAIN!I13,3,0)</f>
        <v>0</v>
      </c>
      <c r="K13" s="35">
        <f t="shared" si="0"/>
        <v>0</v>
      </c>
      <c r="L13" s="36">
        <f>IF(K13=MAIN!J13,1,0)</f>
        <v>0</v>
      </c>
      <c r="M13" s="36">
        <f>IF(AND(SLB!F13=MAIN!F13,SLB!G13=MAIN!G13),1,0)</f>
        <v>0</v>
      </c>
      <c r="N13" s="33">
        <f>IF(ISBLANK(MAIN!F13),0,J13+L13+M13)</f>
        <v>0</v>
      </c>
      <c r="O13" s="31"/>
    </row>
    <row r="14" spans="1:15" ht="10.5" customHeight="1" x14ac:dyDescent="0.35">
      <c r="A14" s="94">
        <v>12</v>
      </c>
      <c r="B14" s="91" t="s">
        <v>47</v>
      </c>
      <c r="C14" s="92">
        <v>44365.875</v>
      </c>
      <c r="D14" s="93">
        <v>44362.875</v>
      </c>
      <c r="E14" s="98" t="s">
        <v>85</v>
      </c>
      <c r="F14" s="91">
        <v>3</v>
      </c>
      <c r="G14" s="91">
        <v>0</v>
      </c>
      <c r="H14" s="98" t="s">
        <v>102</v>
      </c>
      <c r="I14" s="34">
        <f t="shared" si="1"/>
        <v>1</v>
      </c>
      <c r="J14" s="34">
        <f>IF(I14=MAIN!I14,3,0)</f>
        <v>3</v>
      </c>
      <c r="K14" s="35">
        <f t="shared" si="0"/>
        <v>3</v>
      </c>
      <c r="L14" s="36">
        <f>IF(K14=MAIN!J14,1,0)</f>
        <v>0</v>
      </c>
      <c r="M14" s="36">
        <f>IF(AND(SLB!F14=MAIN!F14,SLB!G14=MAIN!G14),1,0)</f>
        <v>0</v>
      </c>
      <c r="N14" s="33">
        <f>IF(ISBLANK(MAIN!F14),0,J14+L14+M14)</f>
        <v>3</v>
      </c>
      <c r="O14" s="37">
        <f>SUM(N3:N14)</f>
        <v>29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31" t="s">
        <v>14</v>
      </c>
      <c r="J15" s="31" t="s">
        <v>15</v>
      </c>
      <c r="K15" s="31" t="s">
        <v>16</v>
      </c>
      <c r="L15" s="33" t="s">
        <v>17</v>
      </c>
      <c r="M15" s="33" t="s">
        <v>18</v>
      </c>
      <c r="N15" s="33" t="s">
        <v>6</v>
      </c>
      <c r="O15" s="31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18" t="s">
        <v>37</v>
      </c>
      <c r="F16" s="18">
        <v>2</v>
      </c>
      <c r="G16" s="18">
        <v>0</v>
      </c>
      <c r="H16" s="18" t="s">
        <v>98</v>
      </c>
      <c r="I16" s="34">
        <f t="shared" ref="I16:I27" si="2">IF(F16&gt;G16,1,IF(F16=G16,2,3))</f>
        <v>1</v>
      </c>
      <c r="J16" s="34">
        <f>IF(I16=MAIN!I16,3,0)</f>
        <v>0</v>
      </c>
      <c r="K16" s="35">
        <f t="shared" ref="K16:K27" si="3">F16-G16</f>
        <v>2</v>
      </c>
      <c r="L16" s="36">
        <f>IF(K16=MAIN!J16,1,0)</f>
        <v>0</v>
      </c>
      <c r="M16" s="36">
        <f>IF(AND(SLB!F16=BW!F16,SLB!G16=BW!G16),1,0)</f>
        <v>0</v>
      </c>
      <c r="N16" s="33">
        <f>IF(ISBLANK(MAIN!F16),0,J16+L16+M16)</f>
        <v>0</v>
      </c>
      <c r="O16" s="31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18" t="s">
        <v>22</v>
      </c>
      <c r="F17" s="18">
        <v>3</v>
      </c>
      <c r="G17" s="18">
        <v>0</v>
      </c>
      <c r="H17" s="18" t="s">
        <v>48</v>
      </c>
      <c r="I17" s="34">
        <f t="shared" si="2"/>
        <v>1</v>
      </c>
      <c r="J17" s="34">
        <f>IF(I17=MAIN!I17,3,0)</f>
        <v>3</v>
      </c>
      <c r="K17" s="35">
        <f t="shared" si="3"/>
        <v>3</v>
      </c>
      <c r="L17" s="36">
        <f>IF(K17=MAIN!J17,1,0)</f>
        <v>0</v>
      </c>
      <c r="M17" s="36">
        <f>IF(AND(SLB!F17=BW!F17,SLB!G17=BW!G17),1,0)</f>
        <v>0</v>
      </c>
      <c r="N17" s="33">
        <f>IF(ISBLANK(MAIN!F17),0,J17+L17+M17)</f>
        <v>3</v>
      </c>
      <c r="O17" s="31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18" t="s">
        <v>97</v>
      </c>
      <c r="F18" s="18">
        <v>1</v>
      </c>
      <c r="G18" s="18">
        <v>3</v>
      </c>
      <c r="H18" s="18" t="s">
        <v>30</v>
      </c>
      <c r="I18" s="34">
        <f t="shared" si="2"/>
        <v>3</v>
      </c>
      <c r="J18" s="34">
        <f>IF(I18=MAIN!I18,3,0)</f>
        <v>0</v>
      </c>
      <c r="K18" s="35">
        <f t="shared" si="3"/>
        <v>-2</v>
      </c>
      <c r="L18" s="36">
        <f>IF(K18=MAIN!J18,1,0)</f>
        <v>0</v>
      </c>
      <c r="M18" s="36">
        <f>IF(AND(SLB!F18=BW!F18,SLB!G18=BW!G18),1,0)</f>
        <v>0</v>
      </c>
      <c r="N18" s="33">
        <f>IF(ISBLANK(MAIN!F18),0,J18+L18+M18)</f>
        <v>0</v>
      </c>
      <c r="O18" s="31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18" t="s">
        <v>99</v>
      </c>
      <c r="F19" s="18">
        <v>1</v>
      </c>
      <c r="G19" s="18">
        <v>1</v>
      </c>
      <c r="H19" s="18" t="s">
        <v>100</v>
      </c>
      <c r="I19" s="34">
        <f t="shared" si="2"/>
        <v>2</v>
      </c>
      <c r="J19" s="34">
        <f>IF(I19=MAIN!I19,3,0)</f>
        <v>3</v>
      </c>
      <c r="K19" s="35">
        <f t="shared" si="3"/>
        <v>0</v>
      </c>
      <c r="L19" s="36">
        <f>IF(K19=MAIN!J19,1,0)</f>
        <v>1</v>
      </c>
      <c r="M19" s="36">
        <f>IF(AND(SLB!F19=BW!F19,SLB!G19=BW!G19),1,0)</f>
        <v>0</v>
      </c>
      <c r="N19" s="33">
        <f>IF(ISBLANK(MAIN!F19),0,J19+L19+M19)</f>
        <v>4</v>
      </c>
      <c r="O19" s="31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18" t="s">
        <v>32</v>
      </c>
      <c r="F20" s="18">
        <v>1</v>
      </c>
      <c r="G20" s="18">
        <v>2</v>
      </c>
      <c r="H20" s="18" t="s">
        <v>23</v>
      </c>
      <c r="I20" s="34">
        <f t="shared" si="2"/>
        <v>3</v>
      </c>
      <c r="J20" s="34">
        <f>IF(I20=MAIN!I20,3,0)</f>
        <v>0</v>
      </c>
      <c r="K20" s="35">
        <f t="shared" si="3"/>
        <v>-1</v>
      </c>
      <c r="L20" s="36">
        <f>IF(K20=MAIN!J20,1,0)</f>
        <v>0</v>
      </c>
      <c r="M20" s="36">
        <f>IF(AND(SLB!F20=BW!F20,SLB!G20=BW!G20),1,0)</f>
        <v>1</v>
      </c>
      <c r="N20" s="33">
        <f>IF(ISBLANK(MAIN!F20),0,J20+L20+M20)</f>
        <v>1</v>
      </c>
      <c r="O20" s="31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18" t="s">
        <v>24</v>
      </c>
      <c r="F21" s="18">
        <v>1</v>
      </c>
      <c r="G21" s="18">
        <v>0</v>
      </c>
      <c r="H21" s="18" t="s">
        <v>25</v>
      </c>
      <c r="I21" s="34">
        <f t="shared" si="2"/>
        <v>1</v>
      </c>
      <c r="J21" s="34">
        <f>IF(I21=MAIN!I21,3,0)</f>
        <v>3</v>
      </c>
      <c r="K21" s="35">
        <f t="shared" si="3"/>
        <v>1</v>
      </c>
      <c r="L21" s="36">
        <f>IF(K21=MAIN!J21,1,0)</f>
        <v>1</v>
      </c>
      <c r="M21" s="36">
        <f>IF(AND(SLB!F21=BW!F21,SLB!G21=BW!G21),1,0)</f>
        <v>0</v>
      </c>
      <c r="N21" s="33">
        <f>IF(ISBLANK(MAIN!F21),0,J21+L21+M21)</f>
        <v>4</v>
      </c>
      <c r="O21" s="31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16" t="s">
        <v>46</v>
      </c>
      <c r="F22" s="16">
        <v>2</v>
      </c>
      <c r="G22" s="16">
        <v>0</v>
      </c>
      <c r="H22" s="16" t="s">
        <v>41</v>
      </c>
      <c r="I22" s="34">
        <f t="shared" si="2"/>
        <v>1</v>
      </c>
      <c r="J22" s="34">
        <f>IF(I22=MAIN!I22,3,0)</f>
        <v>0</v>
      </c>
      <c r="K22" s="35">
        <f t="shared" si="3"/>
        <v>2</v>
      </c>
      <c r="L22" s="36">
        <f>IF(K22=MAIN!J22,1,0)</f>
        <v>0</v>
      </c>
      <c r="M22" s="36">
        <f>IF(AND(SLB!F22=BW!F22,SLB!G22=BW!G22),1,0)</f>
        <v>0</v>
      </c>
      <c r="N22" s="33">
        <f>IF(ISBLANK(MAIN!F22),0,J22+L22+M22)</f>
        <v>0</v>
      </c>
      <c r="O22" s="31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18" t="s">
        <v>45</v>
      </c>
      <c r="F23" s="18">
        <v>2</v>
      </c>
      <c r="G23" s="18">
        <v>2</v>
      </c>
      <c r="H23" s="18" t="s">
        <v>39</v>
      </c>
      <c r="I23" s="34">
        <f t="shared" si="2"/>
        <v>2</v>
      </c>
      <c r="J23" s="34">
        <f>IF(I23=MAIN!I23,3,0)</f>
        <v>0</v>
      </c>
      <c r="K23" s="35">
        <f t="shared" si="3"/>
        <v>0</v>
      </c>
      <c r="L23" s="36">
        <f>IF(K23=MAIN!J23,1,0)</f>
        <v>0</v>
      </c>
      <c r="M23" s="36">
        <f>IF(AND(SLB!F23=BW!F23,SLB!G23=BW!G23),1,0)</f>
        <v>0</v>
      </c>
      <c r="N23" s="33">
        <f>IF(ISBLANK(MAIN!F23),0,J23+L23+M23)</f>
        <v>0</v>
      </c>
      <c r="O23" s="31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24" t="s">
        <v>20</v>
      </c>
      <c r="F24" s="24">
        <v>3</v>
      </c>
      <c r="G24" s="24">
        <v>1</v>
      </c>
      <c r="H24" s="24" t="s">
        <v>26</v>
      </c>
      <c r="I24" s="34">
        <f t="shared" si="2"/>
        <v>1</v>
      </c>
      <c r="J24" s="34">
        <f>IF(I24=MAIN!I24,3,0)</f>
        <v>0</v>
      </c>
      <c r="K24" s="35">
        <f t="shared" si="3"/>
        <v>2</v>
      </c>
      <c r="L24" s="36">
        <f>IF(K24=MAIN!J24,1,0)</f>
        <v>0</v>
      </c>
      <c r="M24" s="36">
        <f>IF(AND(SLB!F24=BW!F24,SLB!G24=BW!G24),1,0)</f>
        <v>0</v>
      </c>
      <c r="N24" s="33">
        <f>IF(ISBLANK(MAIN!F24),0,J24+L24+M24)</f>
        <v>0</v>
      </c>
      <c r="O24" s="31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18" t="s">
        <v>103</v>
      </c>
      <c r="F25" s="18">
        <v>0</v>
      </c>
      <c r="G25" s="18">
        <v>2</v>
      </c>
      <c r="H25" s="18" t="s">
        <v>102</v>
      </c>
      <c r="I25" s="34">
        <f t="shared" si="2"/>
        <v>3</v>
      </c>
      <c r="J25" s="34">
        <f>IF(I25=MAIN!I25,3,0)</f>
        <v>0</v>
      </c>
      <c r="K25" s="35">
        <f t="shared" si="3"/>
        <v>-2</v>
      </c>
      <c r="L25" s="36">
        <f>IF(K25=MAIN!J25,1,0)</f>
        <v>0</v>
      </c>
      <c r="M25" s="36">
        <f>IF(AND(SLB!F25=BW!F25,SLB!G25=BW!G25),1,0)</f>
        <v>0</v>
      </c>
      <c r="N25" s="33">
        <f>IF(ISBLANK(MAIN!F25),0,J25+L25+M25)</f>
        <v>0</v>
      </c>
      <c r="O25" s="31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18" t="s">
        <v>28</v>
      </c>
      <c r="F26" s="18">
        <v>1</v>
      </c>
      <c r="G26" s="18">
        <v>2</v>
      </c>
      <c r="H26" s="18" t="s">
        <v>85</v>
      </c>
      <c r="I26" s="34">
        <f t="shared" si="2"/>
        <v>3</v>
      </c>
      <c r="J26" s="34">
        <f>IF(I26=MAIN!I26,3,0)</f>
        <v>3</v>
      </c>
      <c r="K26" s="35">
        <f t="shared" si="3"/>
        <v>-1</v>
      </c>
      <c r="L26" s="36">
        <f>IF(K26=MAIN!J26,1,0)</f>
        <v>0</v>
      </c>
      <c r="M26" s="36">
        <f>IF(AND(SLB!F26=BW!F26,SLB!G26=BW!G26),1,0)</f>
        <v>0</v>
      </c>
      <c r="N26" s="33">
        <f>IF(ISBLANK(MAIN!F26),0,J26+L26+M26)</f>
        <v>3</v>
      </c>
      <c r="O26" s="31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18" t="s">
        <v>34</v>
      </c>
      <c r="F27" s="18">
        <v>3</v>
      </c>
      <c r="G27" s="18">
        <v>1</v>
      </c>
      <c r="H27" s="18" t="s">
        <v>101</v>
      </c>
      <c r="I27" s="34">
        <f t="shared" si="2"/>
        <v>1</v>
      </c>
      <c r="J27" s="34">
        <f>IF(I27=MAIN!I27,3,0)</f>
        <v>3</v>
      </c>
      <c r="K27" s="35">
        <f t="shared" si="3"/>
        <v>2</v>
      </c>
      <c r="L27" s="36">
        <f>IF(K27=MAIN!J27,1,0)</f>
        <v>1</v>
      </c>
      <c r="M27" s="36">
        <f>IF(AND(SLB!F27=BW!F27,SLB!G27=BW!G27),1,0)</f>
        <v>0</v>
      </c>
      <c r="N27" s="33">
        <f>IF(ISBLANK(MAIN!F27),0,J27+L27+M27)</f>
        <v>4</v>
      </c>
      <c r="O27" s="37">
        <f>SUM(N16:N27)</f>
        <v>19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31" t="s">
        <v>14</v>
      </c>
      <c r="J28" s="31" t="s">
        <v>15</v>
      </c>
      <c r="K28" s="31" t="s">
        <v>16</v>
      </c>
      <c r="L28" s="33" t="s">
        <v>17</v>
      </c>
      <c r="M28" s="33" t="s">
        <v>18</v>
      </c>
      <c r="N28" s="33" t="s">
        <v>6</v>
      </c>
      <c r="O28" s="31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91" t="s">
        <v>30</v>
      </c>
      <c r="F29" s="91">
        <v>0</v>
      </c>
      <c r="G29" s="91">
        <v>2</v>
      </c>
      <c r="H29" s="91" t="s">
        <v>22</v>
      </c>
      <c r="I29" s="34">
        <f t="shared" ref="I29:I40" si="4">IF(F29&gt;G29,1,IF(F29=G29,2,3))</f>
        <v>3</v>
      </c>
      <c r="J29" s="34">
        <f>IF(I29=MAIN!I29,3,0)</f>
        <v>0</v>
      </c>
      <c r="K29" s="35">
        <f t="shared" ref="K29:K40" si="5">F29-G29</f>
        <v>-2</v>
      </c>
      <c r="L29" s="36">
        <f>IF(K29=MAIN!J29,1,0)</f>
        <v>0</v>
      </c>
      <c r="M29" s="36">
        <f>IF(AND(SLB!F29=MAIN!F29,SLB!G29=MAIN!G29),1,0)</f>
        <v>0</v>
      </c>
      <c r="N29" s="33">
        <f>IF(ISBLANK(MAIN!F29),0,J29+L29+M29)</f>
        <v>0</v>
      </c>
      <c r="O29" s="31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91" t="s">
        <v>97</v>
      </c>
      <c r="F30" s="91">
        <v>1</v>
      </c>
      <c r="G30" s="91">
        <v>1</v>
      </c>
      <c r="H30" s="91" t="s">
        <v>48</v>
      </c>
      <c r="I30" s="34">
        <f t="shared" si="4"/>
        <v>2</v>
      </c>
      <c r="J30" s="34">
        <f>IF(I30=MAIN!I30,3,0)</f>
        <v>0</v>
      </c>
      <c r="K30" s="35">
        <f t="shared" si="5"/>
        <v>0</v>
      </c>
      <c r="L30" s="36">
        <f>IF(K30=MAIN!J30,1,0)</f>
        <v>0</v>
      </c>
      <c r="M30" s="36">
        <f>IF(AND(SLB!F30=MAIN!F30,SLB!G30=MAIN!G30),1,0)</f>
        <v>0</v>
      </c>
      <c r="N30" s="33">
        <f>IF(ISBLANK(MAIN!F30),0,J30+L30+M30)</f>
        <v>0</v>
      </c>
      <c r="O30" s="31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91" t="s">
        <v>37</v>
      </c>
      <c r="F31" s="91">
        <v>1</v>
      </c>
      <c r="G31" s="91">
        <v>2</v>
      </c>
      <c r="H31" s="91" t="s">
        <v>25</v>
      </c>
      <c r="I31" s="34">
        <f t="shared" si="4"/>
        <v>3</v>
      </c>
      <c r="J31" s="34">
        <f>IF(I31=MAIN!I31,3,0)</f>
        <v>0</v>
      </c>
      <c r="K31" s="35">
        <f t="shared" si="5"/>
        <v>-1</v>
      </c>
      <c r="L31" s="36">
        <f>IF(K31=MAIN!J31,1,0)</f>
        <v>0</v>
      </c>
      <c r="M31" s="36">
        <f>IF(AND(SLB!F31=MAIN!F31,SLB!G31=MAIN!G31),1,0)</f>
        <v>0</v>
      </c>
      <c r="N31" s="33">
        <f>IF(ISBLANK(MAIN!F31),0,J31+L31+M31)</f>
        <v>0</v>
      </c>
      <c r="O31" s="31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91" t="s">
        <v>98</v>
      </c>
      <c r="F32" s="91">
        <v>0</v>
      </c>
      <c r="G32" s="91">
        <v>3</v>
      </c>
      <c r="H32" s="91" t="s">
        <v>24</v>
      </c>
      <c r="I32" s="34">
        <f t="shared" si="4"/>
        <v>3</v>
      </c>
      <c r="J32" s="34">
        <f>IF(I32=MAIN!I32,3,0)</f>
        <v>3</v>
      </c>
      <c r="K32" s="35">
        <f t="shared" si="5"/>
        <v>-3</v>
      </c>
      <c r="L32" s="36">
        <f>IF(K32=MAIN!J32,1,0)</f>
        <v>0</v>
      </c>
      <c r="M32" s="36">
        <f>IF(AND(SLB!F32=MAIN!F32,SLB!G32=MAIN!G32),1,0)</f>
        <v>0</v>
      </c>
      <c r="N32" s="33">
        <f>IF(ISBLANK(MAIN!F32),0,J32+L32+M32)</f>
        <v>3</v>
      </c>
      <c r="O32" s="31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91" t="s">
        <v>26</v>
      </c>
      <c r="F33" s="91">
        <v>1</v>
      </c>
      <c r="G33" s="91">
        <v>0</v>
      </c>
      <c r="H33" s="91" t="s">
        <v>39</v>
      </c>
      <c r="I33" s="34">
        <f t="shared" si="4"/>
        <v>1</v>
      </c>
      <c r="J33" s="34">
        <f>IF(I33=MAIN!I33,3,0)</f>
        <v>0</v>
      </c>
      <c r="K33" s="35">
        <f t="shared" si="5"/>
        <v>1</v>
      </c>
      <c r="L33" s="36">
        <f>IF(K33=MAIN!J33,1,0)</f>
        <v>0</v>
      </c>
      <c r="M33" s="36">
        <f>IF(AND(SLB!F33=MAIN!F33,SLB!G33=MAIN!G33),1,0)</f>
        <v>0</v>
      </c>
      <c r="N33" s="33">
        <f>IF(ISBLANK(MAIN!F33),0,J33+L33+M33)</f>
        <v>0</v>
      </c>
      <c r="O33" s="31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5" t="s">
        <v>20</v>
      </c>
      <c r="F34" s="95">
        <v>2</v>
      </c>
      <c r="G34" s="95">
        <v>0</v>
      </c>
      <c r="H34" s="95" t="s">
        <v>45</v>
      </c>
      <c r="I34" s="34">
        <f t="shared" si="4"/>
        <v>1</v>
      </c>
      <c r="J34" s="34">
        <f>IF(I34=MAIN!I34,3,0)</f>
        <v>0</v>
      </c>
      <c r="K34" s="35">
        <f t="shared" si="5"/>
        <v>2</v>
      </c>
      <c r="L34" s="36">
        <f>IF(K34=MAIN!J34,1,0)</f>
        <v>0</v>
      </c>
      <c r="M34" s="36">
        <f>IF(AND(SLB!F34=MAIN!F34,SLB!G34=MAIN!G34),1,0)</f>
        <v>0</v>
      </c>
      <c r="N34" s="33">
        <f>IF(ISBLANK(MAIN!F34),0,J34+L34+M34)</f>
        <v>0</v>
      </c>
      <c r="O34" s="31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91" t="s">
        <v>23</v>
      </c>
      <c r="F35" s="91">
        <v>2</v>
      </c>
      <c r="G35" s="91">
        <v>0</v>
      </c>
      <c r="H35" s="91" t="s">
        <v>99</v>
      </c>
      <c r="I35" s="34">
        <f t="shared" si="4"/>
        <v>1</v>
      </c>
      <c r="J35" s="34">
        <f>IF(I35=MAIN!I35,3,0)</f>
        <v>0</v>
      </c>
      <c r="K35" s="35">
        <f t="shared" si="5"/>
        <v>2</v>
      </c>
      <c r="L35" s="36">
        <f>IF(K35=MAIN!J35,1,0)</f>
        <v>0</v>
      </c>
      <c r="M35" s="36">
        <f>IF(AND(SLB!F35=MAIN!F35,SLB!G35=MAIN!G35),1,0)</f>
        <v>0</v>
      </c>
      <c r="N35" s="33">
        <f>IF(ISBLANK(MAIN!F35),0,J35+L35+M35)</f>
        <v>0</v>
      </c>
      <c r="O35" s="31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91" t="s">
        <v>32</v>
      </c>
      <c r="F36" s="91">
        <v>2</v>
      </c>
      <c r="G36" s="91">
        <v>1</v>
      </c>
      <c r="H36" s="91" t="s">
        <v>100</v>
      </c>
      <c r="I36" s="34">
        <f t="shared" si="4"/>
        <v>1</v>
      </c>
      <c r="J36" s="34">
        <f>IF(I36=MAIN!I36,3,0)</f>
        <v>0</v>
      </c>
      <c r="K36" s="35">
        <f t="shared" si="5"/>
        <v>1</v>
      </c>
      <c r="L36" s="36">
        <f>IF(K36=MAIN!J36,1,0)</f>
        <v>0</v>
      </c>
      <c r="M36" s="36">
        <f>IF(AND(SLB!F36=MAIN!F36,SLB!G36=MAIN!G36),1,0)</f>
        <v>0</v>
      </c>
      <c r="N36" s="33">
        <f>IF(ISBLANK(MAIN!F36),0,J36+L36+M36)</f>
        <v>0</v>
      </c>
      <c r="O36" s="31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91" t="s">
        <v>46</v>
      </c>
      <c r="F37" s="91">
        <v>1</v>
      </c>
      <c r="G37" s="91">
        <v>1</v>
      </c>
      <c r="H37" s="91" t="s">
        <v>101</v>
      </c>
      <c r="I37" s="34">
        <f t="shared" si="4"/>
        <v>2</v>
      </c>
      <c r="J37" s="34">
        <f>IF(I37=MAIN!I37,3,0)</f>
        <v>3</v>
      </c>
      <c r="K37" s="35">
        <f t="shared" si="5"/>
        <v>0</v>
      </c>
      <c r="L37" s="36">
        <f>IF(K37=MAIN!J37,1,0)</f>
        <v>1</v>
      </c>
      <c r="M37" s="36">
        <f>IF(AND(SLB!F37=MAIN!F37,SLB!G37=MAIN!G37),1,0)</f>
        <v>1</v>
      </c>
      <c r="N37" s="33">
        <f>IF(ISBLANK(MAIN!F37),0,J37+L37+M37)</f>
        <v>5</v>
      </c>
      <c r="O37" s="31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91" t="s">
        <v>41</v>
      </c>
      <c r="F38" s="91">
        <v>1</v>
      </c>
      <c r="G38" s="91">
        <v>2</v>
      </c>
      <c r="H38" s="91" t="s">
        <v>34</v>
      </c>
      <c r="I38" s="34">
        <f t="shared" si="4"/>
        <v>3</v>
      </c>
      <c r="J38" s="34">
        <f>IF(I38=MAIN!I38,3,0)</f>
        <v>0</v>
      </c>
      <c r="K38" s="35">
        <f t="shared" si="5"/>
        <v>-1</v>
      </c>
      <c r="L38" s="36">
        <f>IF(K38=MAIN!J38,1,0)</f>
        <v>0</v>
      </c>
      <c r="M38" s="36">
        <f>IF(AND(SLB!F38=MAIN!F38,SLB!G38=MAIN!G38),1,0)</f>
        <v>0</v>
      </c>
      <c r="N38" s="33">
        <f>IF(ISBLANK(MAIN!F38),0,J38+L38+M38)</f>
        <v>0</v>
      </c>
      <c r="O38" s="31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91" t="s">
        <v>102</v>
      </c>
      <c r="F39" s="91">
        <v>1</v>
      </c>
      <c r="G39" s="91">
        <v>1</v>
      </c>
      <c r="H39" s="91" t="s">
        <v>28</v>
      </c>
      <c r="I39" s="34">
        <f t="shared" si="4"/>
        <v>2</v>
      </c>
      <c r="J39" s="34">
        <f>IF(I39=MAIN!I39,3,0)</f>
        <v>0</v>
      </c>
      <c r="K39" s="35">
        <f t="shared" si="5"/>
        <v>0</v>
      </c>
      <c r="L39" s="36">
        <f>IF(K39=MAIN!J39,1,0)</f>
        <v>0</v>
      </c>
      <c r="M39" s="36">
        <f>IF(AND(SLB!F39=MAIN!F39,SLB!G39=MAIN!G39),1,0)</f>
        <v>0</v>
      </c>
      <c r="N39" s="33">
        <f>IF(ISBLANK(MAIN!F39),0,J39+L39+M39)*2</f>
        <v>0</v>
      </c>
      <c r="O39" s="31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91" t="s">
        <v>103</v>
      </c>
      <c r="F40" s="91">
        <v>1</v>
      </c>
      <c r="G40" s="91">
        <v>3</v>
      </c>
      <c r="H40" s="91" t="s">
        <v>85</v>
      </c>
      <c r="I40" s="34">
        <f t="shared" si="4"/>
        <v>3</v>
      </c>
      <c r="J40" s="34">
        <f>IF(I40=MAIN!I40,3,0)</f>
        <v>0</v>
      </c>
      <c r="K40" s="35">
        <f t="shared" si="5"/>
        <v>-2</v>
      </c>
      <c r="L40" s="36">
        <f>IF(K40=MAIN!J40,1,0)</f>
        <v>0</v>
      </c>
      <c r="M40" s="36">
        <f>IF(AND(SLB!F40=MAIN!F40,SLB!G40=MAIN!G40),1,0)</f>
        <v>0</v>
      </c>
      <c r="N40" s="33">
        <f>IF(ISBLANK(MAIN!F40),0,J40+L40+M40)</f>
        <v>0</v>
      </c>
      <c r="O40" s="37">
        <f>SUM(N29:N40)</f>
        <v>8</v>
      </c>
    </row>
    <row r="41" spans="1:15" ht="10.5" customHeight="1" x14ac:dyDescent="0.35">
      <c r="A41" s="116" t="s">
        <v>3</v>
      </c>
      <c r="B41" s="116"/>
      <c r="C41" s="116"/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31"/>
    </row>
    <row r="42" spans="1:15" ht="10.5" customHeight="1" x14ac:dyDescent="0.35">
      <c r="A42" s="115" t="s">
        <v>87</v>
      </c>
      <c r="B42" s="115"/>
      <c r="C42" s="115"/>
      <c r="D42" s="115"/>
      <c r="E42" s="115"/>
      <c r="F42" s="115"/>
      <c r="G42" s="115"/>
      <c r="H42" s="115"/>
      <c r="I42" s="31" t="s">
        <v>14</v>
      </c>
      <c r="J42" s="31" t="s">
        <v>15</v>
      </c>
      <c r="K42" s="31" t="s">
        <v>16</v>
      </c>
      <c r="L42" s="33" t="s">
        <v>17</v>
      </c>
      <c r="M42" s="33" t="s">
        <v>18</v>
      </c>
      <c r="N42" s="33" t="s">
        <v>6</v>
      </c>
      <c r="O42" s="31"/>
    </row>
    <row r="43" spans="1:15" ht="10.5" customHeight="1" x14ac:dyDescent="0.35">
      <c r="A43" s="9">
        <v>37</v>
      </c>
      <c r="B43" s="12" t="s">
        <v>86</v>
      </c>
      <c r="C43" s="10">
        <v>44373.75</v>
      </c>
      <c r="D43" s="11">
        <v>44373.75</v>
      </c>
      <c r="E43" s="9" t="s">
        <v>29</v>
      </c>
      <c r="F43" s="9">
        <v>1</v>
      </c>
      <c r="G43" s="9">
        <v>2</v>
      </c>
      <c r="H43" s="9" t="s">
        <v>32</v>
      </c>
      <c r="I43" s="34">
        <f t="shared" ref="I43:I50" si="6">IF(F43&gt;G43,1,IF(F43=G43,2,3))</f>
        <v>3</v>
      </c>
      <c r="J43" s="34">
        <f>IF(I43=MAIN!I43,3,0)</f>
        <v>0</v>
      </c>
      <c r="K43" s="35">
        <f t="shared" ref="K43:K50" si="7">F43-G43</f>
        <v>-1</v>
      </c>
      <c r="L43" s="36">
        <f>IF(K43=MAIN!J43,1,0)</f>
        <v>0</v>
      </c>
      <c r="M43" s="36">
        <f>IF(AND(SLB!F43=MAIN!F43,SLB!G43=MAIN!G43),1,0)</f>
        <v>0</v>
      </c>
      <c r="N43" s="33">
        <f>IF(ISBLANK(MAIN!F43),0,J43+L43+M43)</f>
        <v>0</v>
      </c>
      <c r="O43" s="31"/>
    </row>
    <row r="44" spans="1:15" ht="10.5" customHeight="1" x14ac:dyDescent="0.35">
      <c r="A44" s="9">
        <v>38</v>
      </c>
      <c r="B44" s="12"/>
      <c r="C44" s="10">
        <v>44373.875</v>
      </c>
      <c r="D44" s="11">
        <v>44373.875</v>
      </c>
      <c r="E44" s="9" t="s">
        <v>25</v>
      </c>
      <c r="F44" s="9">
        <v>2</v>
      </c>
      <c r="G44" s="9">
        <v>0</v>
      </c>
      <c r="H44" s="9" t="s">
        <v>39</v>
      </c>
      <c r="I44" s="34">
        <f t="shared" si="6"/>
        <v>1</v>
      </c>
      <c r="J44" s="34">
        <f>IF(I44=MAIN!I44,3,0)</f>
        <v>0</v>
      </c>
      <c r="K44" s="35">
        <f t="shared" si="7"/>
        <v>2</v>
      </c>
      <c r="L44" s="36">
        <f>IF(K44=MAIN!J44,1,0)</f>
        <v>0</v>
      </c>
      <c r="M44" s="36">
        <f>IF(AND(SLB!F44=MAIN!F44,SLB!G44=MAIN!G44),1,0)</f>
        <v>0</v>
      </c>
      <c r="N44" s="33">
        <f>IF(ISBLANK(MAIN!F44),0,J44+L44+M44)</f>
        <v>0</v>
      </c>
      <c r="O44" s="31"/>
    </row>
    <row r="45" spans="1:15" ht="10.5" customHeight="1" x14ac:dyDescent="0.35">
      <c r="A45" s="9">
        <v>39</v>
      </c>
      <c r="B45" s="12"/>
      <c r="C45" s="10">
        <v>44374.75</v>
      </c>
      <c r="D45" s="11">
        <v>44374.75</v>
      </c>
      <c r="E45" s="9" t="s">
        <v>26</v>
      </c>
      <c r="F45" s="9">
        <v>3</v>
      </c>
      <c r="G45" s="9">
        <v>1</v>
      </c>
      <c r="H45" s="9" t="s">
        <v>43</v>
      </c>
      <c r="I45" s="34">
        <f t="shared" si="6"/>
        <v>1</v>
      </c>
      <c r="J45" s="34">
        <f>IF(I45=MAIN!I45,3,0)</f>
        <v>0</v>
      </c>
      <c r="K45" s="35">
        <f t="shared" si="7"/>
        <v>2</v>
      </c>
      <c r="L45" s="36">
        <f>IF(K45=MAIN!J45,1,0)</f>
        <v>0</v>
      </c>
      <c r="M45" s="36">
        <f>IF(AND(SLB!F45=MAIN!F45,SLB!G45=MAIN!G45),1,0)</f>
        <v>0</v>
      </c>
      <c r="N45" s="33">
        <f>IF(ISBLANK(MAIN!F45),0,J45+L45+M45)</f>
        <v>0</v>
      </c>
      <c r="O45" s="31"/>
    </row>
    <row r="46" spans="1:15" ht="10.5" customHeight="1" x14ac:dyDescent="0.35">
      <c r="A46" s="9">
        <v>40</v>
      </c>
      <c r="B46" s="12"/>
      <c r="C46" s="10">
        <v>44374.875</v>
      </c>
      <c r="D46" s="11">
        <v>44374.875</v>
      </c>
      <c r="E46" s="9" t="s">
        <v>34</v>
      </c>
      <c r="F46" s="9">
        <v>2</v>
      </c>
      <c r="G46" s="9">
        <v>1</v>
      </c>
      <c r="H46" s="9" t="s">
        <v>85</v>
      </c>
      <c r="I46" s="34">
        <f t="shared" si="6"/>
        <v>1</v>
      </c>
      <c r="J46" s="34">
        <f>IF(I46=MAIN!I46,3,0)</f>
        <v>0</v>
      </c>
      <c r="K46" s="35">
        <f t="shared" si="7"/>
        <v>1</v>
      </c>
      <c r="L46" s="36">
        <f>IF(K46=MAIN!J46,1,0)</f>
        <v>0</v>
      </c>
      <c r="M46" s="36">
        <f>IF(AND(SLB!F46=MAIN!F46,SLB!G46=MAIN!G46),1,0)</f>
        <v>0</v>
      </c>
      <c r="N46" s="33">
        <f>IF(ISBLANK(MAIN!F46),0,J46+L46+M46)</f>
        <v>0</v>
      </c>
      <c r="O46" s="31"/>
    </row>
    <row r="47" spans="1:15" ht="10.5" customHeight="1" x14ac:dyDescent="0.35">
      <c r="A47" s="9">
        <v>41</v>
      </c>
      <c r="B47" s="12"/>
      <c r="C47" s="10">
        <v>44375.75</v>
      </c>
      <c r="D47" s="11">
        <v>44375.75</v>
      </c>
      <c r="E47" s="9" t="s">
        <v>37</v>
      </c>
      <c r="F47" s="9">
        <v>0</v>
      </c>
      <c r="G47" s="9">
        <v>1</v>
      </c>
      <c r="H47" s="9" t="s">
        <v>24</v>
      </c>
      <c r="I47" s="34">
        <f t="shared" si="6"/>
        <v>3</v>
      </c>
      <c r="J47" s="34">
        <f>IF(I47=MAIN!I47,3,0)</f>
        <v>0</v>
      </c>
      <c r="K47" s="35">
        <f t="shared" si="7"/>
        <v>-1</v>
      </c>
      <c r="L47" s="36">
        <f>IF(K47=MAIN!J47,1,0)</f>
        <v>0</v>
      </c>
      <c r="M47" s="36">
        <f>IF(AND(SLB!F47=MAIN!F47,SLB!G47=MAIN!G47),1,0)</f>
        <v>0</v>
      </c>
      <c r="N47" s="33">
        <f>IF(ISBLANK(MAIN!F47),0,J47+L47+M47)</f>
        <v>0</v>
      </c>
      <c r="O47" s="31"/>
    </row>
    <row r="48" spans="1:15" ht="10.5" customHeight="1" x14ac:dyDescent="0.35">
      <c r="A48" s="9">
        <v>42</v>
      </c>
      <c r="B48" s="12"/>
      <c r="C48" s="10">
        <v>44375.875</v>
      </c>
      <c r="D48" s="11">
        <v>44375.875</v>
      </c>
      <c r="E48" s="9" t="s">
        <v>20</v>
      </c>
      <c r="F48" s="9">
        <v>3</v>
      </c>
      <c r="G48" s="9">
        <v>0</v>
      </c>
      <c r="H48" s="9" t="s">
        <v>30</v>
      </c>
      <c r="I48" s="34">
        <f t="shared" si="6"/>
        <v>1</v>
      </c>
      <c r="J48" s="34">
        <f>IF(I48=MAIN!I48,3,0)</f>
        <v>0</v>
      </c>
      <c r="K48" s="35">
        <f t="shared" si="7"/>
        <v>3</v>
      </c>
      <c r="L48" s="36">
        <f>IF(K48=MAIN!J48,1,0)</f>
        <v>0</v>
      </c>
      <c r="M48" s="36">
        <f>IF(AND(SLB!F48=MAIN!F48,SLB!G48=MAIN!G48),1,0)</f>
        <v>0</v>
      </c>
      <c r="N48" s="33">
        <f>IF(ISBLANK(MAIN!F48),0,J48+L48+M48)</f>
        <v>0</v>
      </c>
      <c r="O48" s="31"/>
    </row>
    <row r="49" spans="1:15" ht="10.5" customHeight="1" x14ac:dyDescent="0.35">
      <c r="A49" s="9">
        <v>43</v>
      </c>
      <c r="B49" s="12"/>
      <c r="C49" s="10">
        <v>44376.75</v>
      </c>
      <c r="D49" s="11">
        <v>44376.75</v>
      </c>
      <c r="E49" s="9" t="s">
        <v>23</v>
      </c>
      <c r="F49" s="9">
        <v>1</v>
      </c>
      <c r="G49" s="9">
        <v>2</v>
      </c>
      <c r="H49" s="9" t="s">
        <v>22</v>
      </c>
      <c r="I49" s="34">
        <f t="shared" si="6"/>
        <v>3</v>
      </c>
      <c r="J49" s="34">
        <f>IF(I49=MAIN!I49,3,0)</f>
        <v>0</v>
      </c>
      <c r="K49" s="35">
        <f t="shared" si="7"/>
        <v>-1</v>
      </c>
      <c r="L49" s="36">
        <f>IF(K49=MAIN!J49,1,0)</f>
        <v>0</v>
      </c>
      <c r="M49" s="36">
        <f>IF(AND(SLB!F49=MAIN!F49,SLB!G49=MAIN!G49),1,0)</f>
        <v>0</v>
      </c>
      <c r="N49" s="33">
        <f>IF(ISBLANK(MAIN!F49),0,J49+L49+M49)</f>
        <v>0</v>
      </c>
      <c r="O49" s="31"/>
    </row>
    <row r="50" spans="1:15" ht="10.5" customHeight="1" x14ac:dyDescent="0.35">
      <c r="A50" s="9">
        <v>44</v>
      </c>
      <c r="B50" s="12"/>
      <c r="C50" s="10">
        <v>44376.875</v>
      </c>
      <c r="D50" s="11">
        <v>44376.875</v>
      </c>
      <c r="E50" s="9" t="s">
        <v>21</v>
      </c>
      <c r="F50" s="9">
        <v>1</v>
      </c>
      <c r="G50" s="9">
        <v>0</v>
      </c>
      <c r="H50" s="9" t="s">
        <v>41</v>
      </c>
      <c r="I50" s="34">
        <f t="shared" si="6"/>
        <v>1</v>
      </c>
      <c r="J50" s="34">
        <f>IF(I50=MAIN!I50,3,0)</f>
        <v>0</v>
      </c>
      <c r="K50" s="35">
        <f t="shared" si="7"/>
        <v>1</v>
      </c>
      <c r="L50" s="36">
        <f>IF(K50=MAIN!J50,1,0)</f>
        <v>0</v>
      </c>
      <c r="M50" s="36">
        <f>IF(AND(SLB!F50=MAIN!F50,SLB!G50=MAIN!G50),1,0)</f>
        <v>0</v>
      </c>
      <c r="N50" s="33">
        <f>IF(ISBLANK(MAIN!F50),0,J50+L50+M50)</f>
        <v>0</v>
      </c>
      <c r="O50" s="37">
        <f>SUM(N43:N50)*2</f>
        <v>0</v>
      </c>
    </row>
    <row r="51" spans="1:15" ht="10.5" customHeight="1" x14ac:dyDescent="0.35">
      <c r="A51" s="116" t="s">
        <v>4</v>
      </c>
      <c r="B51" s="116"/>
      <c r="C51" s="116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31"/>
    </row>
    <row r="52" spans="1:15" ht="10.5" customHeight="1" x14ac:dyDescent="0.35">
      <c r="A52" s="115" t="s">
        <v>82</v>
      </c>
      <c r="B52" s="115"/>
      <c r="C52" s="115"/>
      <c r="D52" s="115"/>
      <c r="E52" s="115"/>
      <c r="F52" s="115"/>
      <c r="G52" s="115"/>
      <c r="H52" s="115"/>
      <c r="I52" s="31" t="s">
        <v>14</v>
      </c>
      <c r="J52" s="31" t="s">
        <v>15</v>
      </c>
      <c r="K52" s="31" t="s">
        <v>16</v>
      </c>
      <c r="L52" s="33" t="s">
        <v>17</v>
      </c>
      <c r="M52" s="33" t="s">
        <v>18</v>
      </c>
      <c r="N52" s="33" t="s">
        <v>6</v>
      </c>
      <c r="O52" s="31"/>
    </row>
    <row r="53" spans="1:15" ht="10.5" customHeight="1" x14ac:dyDescent="0.35">
      <c r="A53" s="9">
        <v>45</v>
      </c>
      <c r="B53" s="12" t="s">
        <v>65</v>
      </c>
      <c r="C53" s="10">
        <v>44379.75</v>
      </c>
      <c r="D53" s="11">
        <v>44379.75</v>
      </c>
      <c r="E53" s="9" t="s">
        <v>30</v>
      </c>
      <c r="F53" s="9">
        <v>0</v>
      </c>
      <c r="G53" s="9">
        <v>2</v>
      </c>
      <c r="H53" s="9" t="s">
        <v>24</v>
      </c>
      <c r="I53" s="34">
        <f t="shared" ref="I53:I56" si="8">IF(F53&gt;G53,1,IF(F53=G53,2,3))</f>
        <v>3</v>
      </c>
      <c r="J53" s="34">
        <f>IF(I53=MAIN!I53,3,0)</f>
        <v>0</v>
      </c>
      <c r="K53" s="35">
        <f t="shared" ref="K53:K56" si="9">F53-G53</f>
        <v>-2</v>
      </c>
      <c r="L53" s="36">
        <f>IF(K53=MAIN!J53,1,0)</f>
        <v>0</v>
      </c>
      <c r="M53" s="36" t="e">
        <f>IF(AND(SLB!F53=MAIN!#REF!,SLB!G53=MAIN!#REF!),1,0)</f>
        <v>#REF!</v>
      </c>
      <c r="N53" s="33" t="e">
        <f>IF(ISBLANK(MAIN!#REF!),0,J53+L53+M53)</f>
        <v>#REF!</v>
      </c>
      <c r="O53" s="31"/>
    </row>
    <row r="54" spans="1:15" ht="10.5" customHeight="1" x14ac:dyDescent="0.35">
      <c r="A54" s="9">
        <v>46</v>
      </c>
      <c r="B54" s="12"/>
      <c r="C54" s="10">
        <v>44379.875</v>
      </c>
      <c r="D54" s="11">
        <v>44379.875</v>
      </c>
      <c r="E54" s="9" t="s">
        <v>34</v>
      </c>
      <c r="F54" s="9">
        <v>2</v>
      </c>
      <c r="G54" s="9">
        <v>1</v>
      </c>
      <c r="H54" s="9" t="s">
        <v>25</v>
      </c>
      <c r="I54" s="34">
        <f t="shared" si="8"/>
        <v>1</v>
      </c>
      <c r="J54" s="34">
        <f>IF(I54=MAIN!I54,3,0)</f>
        <v>0</v>
      </c>
      <c r="K54" s="35">
        <f t="shared" si="9"/>
        <v>1</v>
      </c>
      <c r="L54" s="36">
        <f>IF(K54=MAIN!J54,1,0)</f>
        <v>0</v>
      </c>
      <c r="M54" s="36">
        <f>IF(AND(SLB!F54=MAIN!F54,SLB!G54=MAIN!G54),1,0)</f>
        <v>0</v>
      </c>
      <c r="N54" s="33">
        <f>IF(ISBLANK(MAIN!F54),0,J54+L54+M54)</f>
        <v>0</v>
      </c>
      <c r="O54" s="31"/>
    </row>
    <row r="55" spans="1:15" ht="10.5" customHeight="1" x14ac:dyDescent="0.35">
      <c r="A55" s="9">
        <v>47</v>
      </c>
      <c r="B55" s="12"/>
      <c r="C55" s="10">
        <v>44380.75</v>
      </c>
      <c r="D55" s="11">
        <v>44380.75</v>
      </c>
      <c r="E55" s="9" t="s">
        <v>43</v>
      </c>
      <c r="F55" s="9">
        <v>1</v>
      </c>
      <c r="G55" s="9">
        <v>2</v>
      </c>
      <c r="H55" s="9" t="s">
        <v>32</v>
      </c>
      <c r="I55" s="34">
        <f t="shared" si="8"/>
        <v>3</v>
      </c>
      <c r="J55" s="34">
        <f>IF(I55=MAIN!I55,3,0)</f>
        <v>0</v>
      </c>
      <c r="K55" s="35">
        <f t="shared" si="9"/>
        <v>-1</v>
      </c>
      <c r="L55" s="36">
        <f>IF(K55=MAIN!J55,1,0)</f>
        <v>0</v>
      </c>
      <c r="M55" s="36">
        <f>IF(AND(SLB!F55=MAIN!F53,SLB!G55=MAIN!G53),1,0)</f>
        <v>0</v>
      </c>
      <c r="N55" s="33">
        <f>IF(ISBLANK(MAIN!F53),0,J55+L55+M55)</f>
        <v>0</v>
      </c>
      <c r="O55" s="31"/>
    </row>
    <row r="56" spans="1:15" ht="10.5" customHeight="1" x14ac:dyDescent="0.35">
      <c r="A56" s="9">
        <v>48</v>
      </c>
      <c r="B56" s="12"/>
      <c r="C56" s="10">
        <v>44380.875</v>
      </c>
      <c r="D56" s="11">
        <v>44380.875</v>
      </c>
      <c r="E56" s="9" t="s">
        <v>41</v>
      </c>
      <c r="F56" s="9">
        <v>1</v>
      </c>
      <c r="G56" s="9">
        <v>3</v>
      </c>
      <c r="H56" s="9" t="s">
        <v>23</v>
      </c>
      <c r="I56" s="34">
        <f t="shared" si="8"/>
        <v>3</v>
      </c>
      <c r="J56" s="34">
        <f>IF(I56=MAIN!I56,3,0)</f>
        <v>0</v>
      </c>
      <c r="K56" s="35">
        <f t="shared" si="9"/>
        <v>-2</v>
      </c>
      <c r="L56" s="36">
        <f>IF(K56=MAIN!J56,1,0)</f>
        <v>0</v>
      </c>
      <c r="M56" s="36">
        <f>IF(AND(SLB!F56=MAIN!F56,SLB!G56=MAIN!G56),1,0)</f>
        <v>0</v>
      </c>
      <c r="N56" s="33">
        <f>IF(ISBLANK(MAIN!F56),0,J56+L56+M56)</f>
        <v>0</v>
      </c>
      <c r="O56" s="37" t="e">
        <f>SUM(N53:N56)*3</f>
        <v>#REF!</v>
      </c>
    </row>
    <row r="57" spans="1:15" ht="10.5" customHeight="1" x14ac:dyDescent="0.35">
      <c r="A57" s="116" t="s">
        <v>5</v>
      </c>
      <c r="B57" s="116"/>
      <c r="C57" s="116"/>
      <c r="D57" s="116"/>
      <c r="E57" s="116"/>
      <c r="F57" s="116"/>
      <c r="G57" s="116"/>
      <c r="H57" s="116"/>
      <c r="I57" s="116"/>
      <c r="J57" s="116"/>
      <c r="K57" s="116"/>
      <c r="L57" s="116"/>
      <c r="M57" s="116"/>
      <c r="N57" s="116"/>
      <c r="O57" s="31"/>
    </row>
    <row r="58" spans="1:15" ht="10.5" customHeight="1" x14ac:dyDescent="0.35">
      <c r="A58" s="115" t="s">
        <v>83</v>
      </c>
      <c r="B58" s="115"/>
      <c r="C58" s="115"/>
      <c r="D58" s="115"/>
      <c r="E58" s="115"/>
      <c r="F58" s="115"/>
      <c r="G58" s="115"/>
      <c r="H58" s="115"/>
      <c r="I58" s="31" t="s">
        <v>14</v>
      </c>
      <c r="J58" s="31" t="s">
        <v>15</v>
      </c>
      <c r="K58" s="31" t="s">
        <v>16</v>
      </c>
      <c r="L58" s="33" t="s">
        <v>17</v>
      </c>
      <c r="M58" s="33" t="s">
        <v>18</v>
      </c>
      <c r="N58" s="33" t="s">
        <v>6</v>
      </c>
      <c r="O58" s="31"/>
    </row>
    <row r="59" spans="1:15" ht="10.5" customHeight="1" x14ac:dyDescent="0.35">
      <c r="A59" s="9">
        <v>49</v>
      </c>
      <c r="B59" s="12" t="s">
        <v>74</v>
      </c>
      <c r="C59" s="10">
        <v>44383.875</v>
      </c>
      <c r="D59" s="11">
        <v>44383.875</v>
      </c>
      <c r="E59" s="18" t="s">
        <v>24</v>
      </c>
      <c r="F59" s="18">
        <v>2</v>
      </c>
      <c r="G59" s="18">
        <v>1</v>
      </c>
      <c r="H59" s="18" t="s">
        <v>25</v>
      </c>
      <c r="I59" s="34">
        <f t="shared" ref="I59:I60" si="10">IF(F59&gt;G59,1,IF(F59=G59,2,3))</f>
        <v>1</v>
      </c>
      <c r="J59" s="34">
        <f>IF(I59=MAIN!I59,3,0)</f>
        <v>0</v>
      </c>
      <c r="K59" s="35">
        <f t="shared" ref="K59:K60" si="11">F59-G59</f>
        <v>1</v>
      </c>
      <c r="L59" s="36">
        <f>IF(K59=MAIN!J59,1,0)</f>
        <v>0</v>
      </c>
      <c r="M59" s="36">
        <f>IF(AND(SLB!F59=MAIN!F59,SLB!G59=MAIN!G59),1,0)</f>
        <v>0</v>
      </c>
      <c r="N59" s="33">
        <f>IF(ISBLANK(MAIN!F59),0,J59+L59+M59)</f>
        <v>0</v>
      </c>
      <c r="O59" s="31"/>
    </row>
    <row r="60" spans="1:15" ht="10.5" customHeight="1" x14ac:dyDescent="0.35">
      <c r="A60" s="9">
        <v>50</v>
      </c>
      <c r="B60" s="12"/>
      <c r="C60" s="10">
        <v>44384.875</v>
      </c>
      <c r="D60" s="11">
        <v>44384.875</v>
      </c>
      <c r="E60" s="18" t="s">
        <v>32</v>
      </c>
      <c r="F60" s="18">
        <v>2</v>
      </c>
      <c r="G60" s="18">
        <v>1</v>
      </c>
      <c r="H60" s="18" t="s">
        <v>23</v>
      </c>
      <c r="I60" s="34">
        <f t="shared" si="10"/>
        <v>1</v>
      </c>
      <c r="J60" s="34">
        <f>IF(I60=MAIN!I60,3,0)</f>
        <v>0</v>
      </c>
      <c r="K60" s="35">
        <f t="shared" si="11"/>
        <v>1</v>
      </c>
      <c r="L60" s="36">
        <f>IF(K60=MAIN!J60,1,0)</f>
        <v>0</v>
      </c>
      <c r="M60" s="36">
        <f>IF(AND(SLB!F60=MAIN!F60,SLB!G60=MAIN!G60),1,0)</f>
        <v>0</v>
      </c>
      <c r="N60" s="33">
        <f>IF(ISBLANK(MAIN!F60),0,J60+L60+M60)</f>
        <v>0</v>
      </c>
      <c r="O60" s="37">
        <f>SUM(N59:N60)*5</f>
        <v>0</v>
      </c>
    </row>
    <row r="61" spans="1:15" ht="10.5" customHeight="1" x14ac:dyDescent="0.35">
      <c r="A61" s="116" t="s">
        <v>13</v>
      </c>
      <c r="B61" s="116"/>
      <c r="C61" s="116"/>
      <c r="D61" s="116"/>
      <c r="E61" s="116"/>
      <c r="F61" s="116"/>
      <c r="G61" s="116"/>
      <c r="H61" s="116"/>
      <c r="I61" s="116"/>
      <c r="J61" s="116"/>
      <c r="K61" s="116"/>
      <c r="L61" s="116"/>
      <c r="M61" s="116"/>
      <c r="N61" s="116"/>
      <c r="O61" s="31"/>
    </row>
    <row r="62" spans="1:15" ht="10.5" customHeight="1" x14ac:dyDescent="0.35">
      <c r="A62" s="115" t="s">
        <v>84</v>
      </c>
      <c r="B62" s="115"/>
      <c r="C62" s="115"/>
      <c r="D62" s="115"/>
      <c r="E62" s="115"/>
      <c r="F62" s="115"/>
      <c r="G62" s="115"/>
      <c r="H62" s="115"/>
      <c r="I62" s="31" t="s">
        <v>14</v>
      </c>
      <c r="J62" s="31" t="s">
        <v>15</v>
      </c>
      <c r="K62" s="31" t="s">
        <v>16</v>
      </c>
      <c r="L62" s="33" t="s">
        <v>17</v>
      </c>
      <c r="M62" s="33" t="s">
        <v>18</v>
      </c>
      <c r="N62" s="33" t="s">
        <v>6</v>
      </c>
      <c r="O62" s="31"/>
    </row>
    <row r="63" spans="1:15" ht="10.5" customHeight="1" x14ac:dyDescent="0.35">
      <c r="A63" s="9">
        <v>51</v>
      </c>
      <c r="B63" s="13" t="s">
        <v>79</v>
      </c>
      <c r="C63" s="10">
        <v>44388.875</v>
      </c>
      <c r="D63" s="11">
        <v>44388.875</v>
      </c>
      <c r="E63" s="18" t="s">
        <v>25</v>
      </c>
      <c r="F63" s="18">
        <v>3</v>
      </c>
      <c r="G63" s="18">
        <v>2</v>
      </c>
      <c r="H63" s="18" t="s">
        <v>23</v>
      </c>
      <c r="I63" s="34">
        <f t="shared" ref="I63" si="12">IF(F63&gt;G63,1,IF(F63=G63,2,3))</f>
        <v>1</v>
      </c>
      <c r="J63" s="34">
        <f>IF(I63=MAIN!I63,3,0)</f>
        <v>0</v>
      </c>
      <c r="K63" s="35">
        <f t="shared" ref="K63" si="13">F63-G63</f>
        <v>1</v>
      </c>
      <c r="L63" s="36">
        <f>IF(K63=MAIN!J63,1,0)</f>
        <v>0</v>
      </c>
      <c r="M63" s="36">
        <f>IF(AND(SLB!F63=MAIN!F63,SLB!G63=MAIN!G63),1,0)</f>
        <v>0</v>
      </c>
      <c r="N63" s="33">
        <f>IF(ISBLANK(MAIN!F63),0,J63+L63+M63)</f>
        <v>0</v>
      </c>
      <c r="O63" s="37">
        <f>SUM(N63)*6</f>
        <v>0</v>
      </c>
    </row>
    <row r="64" spans="1:15" ht="10.5" customHeight="1" x14ac:dyDescent="0.35">
      <c r="H64" s="35"/>
      <c r="I64" s="38"/>
      <c r="J64" s="38"/>
      <c r="K64" s="38"/>
      <c r="L64" s="38"/>
      <c r="M64" s="38"/>
      <c r="N64" s="38"/>
      <c r="O64" s="31"/>
    </row>
    <row r="65" spans="8:15" ht="10.5" customHeight="1" x14ac:dyDescent="0.35">
      <c r="H65" s="35"/>
      <c r="I65" s="38"/>
      <c r="J65" s="38"/>
      <c r="K65" s="38"/>
      <c r="L65" s="38"/>
      <c r="M65" s="38"/>
      <c r="N65" s="38"/>
      <c r="O65" s="31"/>
    </row>
    <row r="66" spans="8:15" ht="10.5" customHeight="1" x14ac:dyDescent="0.35">
      <c r="H66" s="35"/>
      <c r="I66" s="38"/>
      <c r="J66" s="38"/>
      <c r="K66" s="38"/>
      <c r="L66" s="38"/>
      <c r="M66" s="38"/>
      <c r="N66" s="38"/>
      <c r="O66" s="31"/>
    </row>
    <row r="67" spans="8:15" ht="10.5" customHeight="1" x14ac:dyDescent="0.35">
      <c r="H67" s="35"/>
      <c r="I67" s="38"/>
      <c r="J67" s="38"/>
      <c r="K67" s="38"/>
      <c r="L67" s="38"/>
      <c r="M67" s="38"/>
      <c r="N67" s="38"/>
      <c r="O67" s="31"/>
    </row>
    <row r="68" spans="8:15" ht="10.5" customHeight="1" x14ac:dyDescent="0.35">
      <c r="H68" s="35"/>
      <c r="I68" s="38"/>
      <c r="J68" s="38"/>
      <c r="K68" s="38"/>
      <c r="L68" s="38"/>
      <c r="M68" s="38"/>
      <c r="N68" s="38"/>
      <c r="O68" s="31"/>
    </row>
    <row r="69" spans="8:15" ht="10.5" customHeight="1" x14ac:dyDescent="0.35">
      <c r="H69" s="35"/>
      <c r="I69" s="38"/>
      <c r="J69" s="38"/>
      <c r="K69" s="38"/>
      <c r="L69" s="38"/>
      <c r="M69" s="38"/>
      <c r="N69" s="38"/>
      <c r="O69" s="31"/>
    </row>
    <row r="70" spans="8:15" ht="10.5" customHeight="1" x14ac:dyDescent="0.35">
      <c r="H70" s="35"/>
      <c r="I70" s="38"/>
      <c r="J70" s="38"/>
      <c r="K70" s="38"/>
      <c r="L70" s="38"/>
      <c r="M70" s="38"/>
      <c r="N70" s="38"/>
      <c r="O70" s="31"/>
    </row>
    <row r="71" spans="8:15" ht="10.5" customHeight="1" x14ac:dyDescent="0.35">
      <c r="H71" s="35"/>
      <c r="I71" s="38"/>
      <c r="J71" s="38"/>
      <c r="K71" s="38"/>
      <c r="L71" s="38"/>
      <c r="M71" s="38"/>
      <c r="N71" s="38"/>
      <c r="O71" s="31"/>
    </row>
    <row r="72" spans="8:15" ht="10.5" customHeight="1" x14ac:dyDescent="0.35">
      <c r="H72" s="35"/>
      <c r="I72" s="38"/>
      <c r="J72" s="38"/>
      <c r="K72" s="38"/>
      <c r="L72" s="38"/>
      <c r="M72" s="38"/>
      <c r="N72" s="38"/>
      <c r="O72" s="31"/>
    </row>
    <row r="73" spans="8:15" ht="10.5" customHeight="1" x14ac:dyDescent="0.35">
      <c r="H73" s="35"/>
      <c r="I73" s="38"/>
      <c r="J73" s="38"/>
      <c r="K73" s="38"/>
      <c r="L73" s="38"/>
      <c r="M73" s="38"/>
      <c r="N73" s="38"/>
      <c r="O73" s="31"/>
    </row>
    <row r="74" spans="8:15" ht="10.5" customHeight="1" x14ac:dyDescent="0.35">
      <c r="H74" s="35"/>
      <c r="I74" s="38"/>
      <c r="J74" s="38"/>
      <c r="K74" s="38"/>
      <c r="L74" s="38"/>
      <c r="M74" s="38"/>
      <c r="N74" s="38"/>
      <c r="O74" s="31"/>
    </row>
    <row r="75" spans="8:15" ht="10.5" customHeight="1" x14ac:dyDescent="0.35">
      <c r="H75" s="35"/>
      <c r="I75" s="38"/>
      <c r="J75" s="38"/>
      <c r="K75" s="38"/>
      <c r="L75" s="38"/>
      <c r="M75" s="38"/>
      <c r="N75" s="38"/>
      <c r="O75" s="31"/>
    </row>
    <row r="76" spans="8:15" ht="10.5" customHeight="1" x14ac:dyDescent="0.35">
      <c r="H76" s="35"/>
      <c r="I76" s="38"/>
      <c r="J76" s="38"/>
      <c r="K76" s="38"/>
      <c r="L76" s="38"/>
      <c r="M76" s="38"/>
      <c r="N76" s="38"/>
      <c r="O76" s="31"/>
    </row>
    <row r="77" spans="8:15" ht="10.5" customHeight="1" x14ac:dyDescent="0.35">
      <c r="H77" s="35"/>
      <c r="I77" s="38"/>
      <c r="J77" s="38"/>
      <c r="K77" s="38"/>
      <c r="L77" s="38"/>
      <c r="M77" s="38"/>
      <c r="N77" s="38"/>
      <c r="O77" s="31"/>
    </row>
    <row r="78" spans="8:15" ht="10.5" customHeight="1" x14ac:dyDescent="0.35">
      <c r="H78" s="35"/>
      <c r="I78" s="38"/>
      <c r="J78" s="38"/>
      <c r="K78" s="38"/>
      <c r="L78" s="38"/>
      <c r="M78" s="38"/>
      <c r="N78" s="38"/>
      <c r="O78" s="31"/>
    </row>
    <row r="79" spans="8:15" ht="10.5" customHeight="1" x14ac:dyDescent="0.35">
      <c r="H79" s="35"/>
      <c r="I79" s="38"/>
      <c r="J79" s="38"/>
      <c r="K79" s="38"/>
      <c r="L79" s="38"/>
      <c r="M79" s="38"/>
      <c r="N79" s="38"/>
      <c r="O79" s="31"/>
    </row>
    <row r="80" spans="8:15" ht="10.5" customHeight="1" x14ac:dyDescent="0.35">
      <c r="H80" s="35"/>
      <c r="I80" s="38"/>
      <c r="J80" s="38"/>
      <c r="K80" s="38"/>
      <c r="L80" s="38"/>
      <c r="M80" s="38"/>
      <c r="N80" s="38"/>
      <c r="O80" s="31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59:E60">
    <cfRule type="expression" dxfId="89" priority="13">
      <formula>#REF!&gt;$I59</formula>
    </cfRule>
    <cfRule type="expression" dxfId="88" priority="14">
      <formula>#REF!&lt;$I59</formula>
    </cfRule>
    <cfRule type="expression" dxfId="87" priority="15">
      <formula>#REF!&lt;$G59</formula>
    </cfRule>
    <cfRule type="expression" dxfId="86" priority="16">
      <formula>#REF!&gt;$G59</formula>
    </cfRule>
  </conditionalFormatting>
  <conditionalFormatting sqref="E63">
    <cfRule type="expression" dxfId="85" priority="5">
      <formula>#REF!&gt;$I63</formula>
    </cfRule>
    <cfRule type="expression" dxfId="84" priority="6">
      <formula>#REF!&lt;$I63</formula>
    </cfRule>
    <cfRule type="expression" dxfId="83" priority="7">
      <formula>#REF!&lt;$G63</formula>
    </cfRule>
    <cfRule type="expression" dxfId="82" priority="8">
      <formula>#REF!&gt;$G63</formula>
    </cfRule>
  </conditionalFormatting>
  <conditionalFormatting sqref="E16:G21 E23:G27">
    <cfRule type="expression" dxfId="79" priority="2">
      <formula>#REF!&gt;$G16</formula>
    </cfRule>
    <cfRule type="expression" dxfId="78" priority="1">
      <formula>#REF!&lt;$G16</formula>
    </cfRule>
  </conditionalFormatting>
  <conditionalFormatting sqref="H16:H21 H23:H27">
    <cfRule type="expression" dxfId="75" priority="3">
      <formula>#REF!&gt;$G16</formula>
    </cfRule>
    <cfRule type="expression" dxfId="74" priority="4">
      <formula>#REF!&lt;$G16</formula>
    </cfRule>
  </conditionalFormatting>
  <conditionalFormatting sqref="H59:H60">
    <cfRule type="expression" dxfId="61" priority="20">
      <formula>#REF!&lt;$G59</formula>
    </cfRule>
    <cfRule type="expression" dxfId="60" priority="18">
      <formula>#REF!&gt;$I59</formula>
    </cfRule>
    <cfRule type="expression" dxfId="59" priority="19">
      <formula>#REF!&gt;$G59</formula>
    </cfRule>
    <cfRule type="expression" dxfId="58" priority="17">
      <formula>#REF!&lt;$I59</formula>
    </cfRule>
  </conditionalFormatting>
  <conditionalFormatting sqref="H63">
    <cfRule type="expression" dxfId="57" priority="12">
      <formula>#REF!&lt;$G63</formula>
    </cfRule>
    <cfRule type="expression" dxfId="56" priority="11">
      <formula>#REF!&gt;$G63</formula>
    </cfRule>
    <cfRule type="expression" dxfId="55" priority="10">
      <formula>#REF!&gt;$I63</formula>
    </cfRule>
    <cfRule type="expression" dxfId="54" priority="9">
      <formula>#REF!&lt;$I63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6" id="{CCAE7FA4-5495-4AA3-B494-7160A1AEA0BA}">
            <xm:f>MAIN!#REF!&gt;MAIN!$G43</xm:f>
            <x14:dxf>
              <font>
                <b/>
                <i val="0"/>
              </font>
            </x14:dxf>
          </x14:cfRule>
          <x14:cfRule type="expression" priority="35" id="{DE33B266-8D17-4A8D-9923-AA8B9DA69FF6}">
            <xm:f>MAIN!#REF!&lt;MAIN!$G43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33" id="{2B5688D1-B0D9-4006-9FAE-BD7BB8A36898}">
            <xm:f>MAIN!#REF!&gt;MAIN!#REF!</xm:f>
            <x14:dxf>
              <font>
                <b/>
                <i val="0"/>
                <color rgb="FF0000FF"/>
              </font>
            </x14:dxf>
          </x14:cfRule>
          <x14:cfRule type="expression" priority="34" id="{C07D8766-A4D0-4E9B-AADF-E33543201764}">
            <xm:f>MAIN!#REF!&lt;MAIN!#REF!</xm:f>
            <x14:dxf>
              <font>
                <b val="0"/>
                <i/>
                <color rgb="FF0000FF"/>
              </font>
            </x14:dxf>
          </x14:cfRule>
          <xm:sqref>E43:E50 E54 E56</xm:sqref>
        </x14:conditionalFormatting>
        <x14:conditionalFormatting xmlns:xm="http://schemas.microsoft.com/office/excel/2006/main">
          <x14:cfRule type="expression" priority="45" id="{4241CDC7-D969-4099-9CFA-6BA722FCB10F}">
            <xm:f>MAIN!#REF!&gt;MAIN!#REF!</xm:f>
            <x14:dxf>
              <font>
                <b/>
                <i val="0"/>
                <color rgb="FF0000FF"/>
              </font>
            </x14:dxf>
          </x14:cfRule>
          <x14:cfRule type="expression" priority="46" id="{EC7C08DC-2AB9-4868-BF23-5231F36461DA}">
            <xm:f>MAIN!#REF!&lt;MAIN!#REF!</xm:f>
            <x14:dxf>
              <font>
                <b val="0"/>
                <i/>
                <color rgb="FF0000FF"/>
              </font>
            </x14:dxf>
          </x14:cfRule>
          <x14:cfRule type="expression" priority="47" id="{5A8D1C58-1C45-4FA5-8D9A-E8D69D6635F8}">
            <xm:f>MAIN!#REF!&lt;MAIN!#REF!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48" id="{B2DFC993-B62B-4E84-82B8-5653A047A1DA}">
            <xm:f>MAIN!#REF!&gt;MAIN!#REF!</xm:f>
            <x14:dxf>
              <font>
                <b/>
                <i val="0"/>
              </font>
            </x14:dxf>
          </x14:cfRule>
          <xm:sqref>E53</xm:sqref>
        </x14:conditionalFormatting>
        <x14:conditionalFormatting xmlns:xm="http://schemas.microsoft.com/office/excel/2006/main">
          <x14:cfRule type="expression" priority="44" id="{941D93E0-601D-4CA4-A74D-344569FF6A46}">
            <xm:f>MAIN!#REF!&gt;MAIN!$G53</xm:f>
            <x14:dxf>
              <font>
                <b/>
                <i val="0"/>
              </font>
            </x14:dxf>
          </x14:cfRule>
          <x14:cfRule type="expression" priority="43" id="{6FA7CAF7-D450-4EB7-AAC9-BDAB0919A68E}">
            <xm:f>MAIN!#REF!&lt;MAIN!$G53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42" id="{05416D76-8871-4804-863A-CB7C80FFA3D4}">
            <xm:f>MAIN!#REF!&lt;MAIN!#REF!</xm:f>
            <x14:dxf>
              <font>
                <b val="0"/>
                <i/>
                <color rgb="FF0000FF"/>
              </font>
            </x14:dxf>
          </x14:cfRule>
          <x14:cfRule type="expression" priority="41" id="{6C6E2D67-7F54-474F-B28D-E89108F1C797}">
            <xm:f>MAIN!#REF!&gt;MAIN!#REF!</xm:f>
            <x14:dxf>
              <font>
                <b/>
                <i val="0"/>
                <color rgb="FF0000FF"/>
              </font>
            </x14:dxf>
          </x14:cfRule>
          <xm:sqref>E55</xm:sqref>
        </x14:conditionalFormatting>
        <x14:conditionalFormatting xmlns:xm="http://schemas.microsoft.com/office/excel/2006/main">
          <x14:cfRule type="expression" priority="21" id="{0A7447CC-8014-4D48-B0A8-0BFF9ADC47D9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22" id="{C243E2AF-EE7A-4C42-B919-467081A1478C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23" id="{E9DDC724-DDDB-4D16-9C5F-FDC2958D30A6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24" id="{ED31B7A4-D5EB-4C98-8D5A-C1A04BEBA693}">
            <xm:f>MAIN!#REF!&lt;MAIN!$G3</xm:f>
            <x14:dxf>
              <font>
                <b/>
                <i val="0"/>
              </font>
            </x14:dxf>
          </x14:cfRule>
          <xm:sqref>H3:H14 H29:H40</xm:sqref>
        </x14:conditionalFormatting>
        <x14:conditionalFormatting xmlns:xm="http://schemas.microsoft.com/office/excel/2006/main">
          <x14:cfRule type="expression" priority="39" id="{6897CB76-54CC-4D65-B0EA-BAAD58187B70}">
            <xm:f>MAIN!#REF!&gt;MAIN!$G43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37" id="{8CE07FFE-5851-427C-8F6C-A25F699C62AC}">
            <xm:f>MAIN!#REF!&lt;MAIN!#REF!</xm:f>
            <x14:dxf>
              <font>
                <b/>
                <i val="0"/>
                <color rgb="FF0000FF"/>
              </font>
            </x14:dxf>
          </x14:cfRule>
          <x14:cfRule type="expression" priority="38" id="{DE8B1EDE-4E18-4660-B855-0DFA594752E3}">
            <xm:f>MAIN!#REF!&gt;MAIN!#REF!</xm:f>
            <x14:dxf>
              <font>
                <b val="0"/>
                <i/>
                <color rgb="FF0000FF"/>
              </font>
            </x14:dxf>
          </x14:cfRule>
          <x14:cfRule type="expression" priority="40" id="{EB119482-2A1A-49D8-A00F-B9CB51F9E75B}">
            <xm:f>MAIN!#REF!&lt;MAIN!$G43</xm:f>
            <x14:dxf>
              <font>
                <b/>
                <i val="0"/>
              </font>
            </x14:dxf>
          </x14:cfRule>
          <xm:sqref>H43:H50 H54 H56</xm:sqref>
        </x14:conditionalFormatting>
        <x14:conditionalFormatting xmlns:xm="http://schemas.microsoft.com/office/excel/2006/main">
          <x14:cfRule type="expression" priority="56" id="{51513779-DD22-4CE8-BF51-C4C8A710821B}">
            <xm:f>MAIN!#REF!&lt;MAIN!#REF!</xm:f>
            <x14:dxf>
              <font>
                <b/>
                <i val="0"/>
              </font>
            </x14:dxf>
          </x14:cfRule>
          <x14:cfRule type="expression" priority="53" id="{C27FE649-6380-4548-9FCF-F884A91209D3}">
            <xm:f>MAIN!#REF!&lt;MAIN!#REF!</xm:f>
            <x14:dxf>
              <font>
                <b/>
                <i val="0"/>
                <color rgb="FF0000FF"/>
              </font>
            </x14:dxf>
          </x14:cfRule>
          <x14:cfRule type="expression" priority="54" id="{1CD239CB-3C1C-4D26-B2A8-8C0928C4AA73}">
            <xm:f>MAIN!#REF!&gt;MAIN!#REF!</xm:f>
            <x14:dxf>
              <font>
                <b val="0"/>
                <i/>
                <color rgb="FF0000FF"/>
              </font>
            </x14:dxf>
          </x14:cfRule>
          <x14:cfRule type="expression" priority="55" id="{C945474C-9319-4E28-A23D-07821501D99C}">
            <xm:f>MAIN!#REF!&gt;MAIN!#REF!</xm:f>
            <x14:dxf>
              <font>
                <b val="0"/>
                <i/>
                <color theme="1" tint="0.499984740745262"/>
              </font>
            </x14:dxf>
          </x14:cfRule>
          <xm:sqref>H53</xm:sqref>
        </x14:conditionalFormatting>
        <x14:conditionalFormatting xmlns:xm="http://schemas.microsoft.com/office/excel/2006/main">
          <x14:cfRule type="expression" priority="49" id="{3249556D-2540-4256-9CDE-6D6154DB3396}">
            <xm:f>MAIN!#REF!&lt;MAIN!#REF!</xm:f>
            <x14:dxf>
              <font>
                <b/>
                <i val="0"/>
                <color rgb="FF0000FF"/>
              </font>
            </x14:dxf>
          </x14:cfRule>
          <x14:cfRule type="expression" priority="51" id="{94BA5B53-AB48-43E6-BD38-61E6E5FE6BB9}">
            <xm:f>MAIN!#REF!&gt;MAIN!$G53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52" id="{BB01576D-35BD-44F7-AF97-1DA9D1D57C3D}">
            <xm:f>MAIN!#REF!&lt;MAIN!$G53</xm:f>
            <x14:dxf>
              <font>
                <b/>
                <i val="0"/>
              </font>
            </x14:dxf>
          </x14:cfRule>
          <x14:cfRule type="expression" priority="50" id="{1F568B30-3156-4E5E-A50E-F06B214419CB}">
            <xm:f>MAIN!#REF!&gt;MAIN!#REF!</xm:f>
            <x14:dxf>
              <font>
                <b val="0"/>
                <i/>
                <color rgb="FF0000FF"/>
              </font>
            </x14:dxf>
          </x14:cfRule>
          <xm:sqref>H55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EAB01-402E-47A5-8138-2D924D22D0A9}">
  <dimension ref="A1:O80"/>
  <sheetViews>
    <sheetView zoomScale="85" zoomScaleNormal="85" workbookViewId="0">
      <selection activeCell="N34" sqref="N34"/>
    </sheetView>
  </sheetViews>
  <sheetFormatPr defaultColWidth="14.54296875" defaultRowHeight="15" customHeight="1" x14ac:dyDescent="0.35"/>
  <cols>
    <col min="1" max="4" width="8.453125" style="38" customWidth="1"/>
    <col min="5" max="5" width="31.1796875" style="38" customWidth="1"/>
    <col min="6" max="7" width="5.81640625" style="38" customWidth="1"/>
    <col min="8" max="8" width="31.1796875" style="38" customWidth="1"/>
    <col min="9" max="15" width="11.54296875" style="32" customWidth="1"/>
    <col min="16" max="16384" width="14.54296875" style="32"/>
  </cols>
  <sheetData>
    <row r="1" spans="1:15" ht="10.5" customHeight="1" thickBot="1" x14ac:dyDescent="0.4">
      <c r="A1" s="116" t="s">
        <v>0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31"/>
    </row>
    <row r="2" spans="1:15" ht="10.5" customHeight="1" x14ac:dyDescent="0.35">
      <c r="A2" s="117" t="s">
        <v>104</v>
      </c>
      <c r="B2" s="117"/>
      <c r="C2" s="117"/>
      <c r="D2" s="117"/>
      <c r="E2" s="117"/>
      <c r="F2" s="117"/>
      <c r="G2" s="117"/>
      <c r="H2" s="117"/>
      <c r="I2" s="31" t="s">
        <v>14</v>
      </c>
      <c r="J2" s="31" t="s">
        <v>15</v>
      </c>
      <c r="K2" s="31" t="s">
        <v>16</v>
      </c>
      <c r="L2" s="33" t="s">
        <v>17</v>
      </c>
      <c r="M2" s="33" t="s">
        <v>18</v>
      </c>
      <c r="N2" s="33" t="s">
        <v>6</v>
      </c>
      <c r="O2" s="33"/>
    </row>
    <row r="3" spans="1:15" ht="10.5" customHeight="1" x14ac:dyDescent="0.35">
      <c r="A3" s="91">
        <v>1</v>
      </c>
      <c r="B3" s="91" t="s">
        <v>27</v>
      </c>
      <c r="C3" s="92">
        <v>44361.875</v>
      </c>
      <c r="D3" s="93">
        <v>44358.875</v>
      </c>
      <c r="E3" s="98" t="s">
        <v>22</v>
      </c>
      <c r="F3" s="96">
        <v>2</v>
      </c>
      <c r="G3" s="96">
        <v>1</v>
      </c>
      <c r="H3" s="98" t="s">
        <v>97</v>
      </c>
      <c r="I3" s="34">
        <f>IF(F3&gt;G3,1,IF(F3=G3,2,3))</f>
        <v>1</v>
      </c>
      <c r="J3" s="34">
        <f>IF(I3=MAIN!I3,3,0)</f>
        <v>3</v>
      </c>
      <c r="K3" s="35">
        <f t="shared" ref="K3:K14" si="0">F3-G3</f>
        <v>1</v>
      </c>
      <c r="L3" s="36">
        <f>IF(K3=MAIN!J3,1,0)</f>
        <v>0</v>
      </c>
      <c r="M3" s="36">
        <f>IF(AND(BW!F3=MAIN!F3,BW!G3=MAIN!G3),1,0)</f>
        <v>0</v>
      </c>
      <c r="N3" s="33">
        <f>IF(ISBLANK(MAIN!F3),0,J3+L3+M3)</f>
        <v>3</v>
      </c>
      <c r="O3" s="31"/>
    </row>
    <row r="4" spans="1:15" ht="10.5" customHeight="1" x14ac:dyDescent="0.35">
      <c r="A4" s="94">
        <v>2</v>
      </c>
      <c r="B4" s="91" t="s">
        <v>27</v>
      </c>
      <c r="C4" s="92">
        <v>44362.625</v>
      </c>
      <c r="D4" s="93">
        <v>44359.625</v>
      </c>
      <c r="E4" s="98" t="s">
        <v>48</v>
      </c>
      <c r="F4" s="96">
        <v>1</v>
      </c>
      <c r="G4" s="96">
        <v>1</v>
      </c>
      <c r="H4" s="98" t="s">
        <v>30</v>
      </c>
      <c r="I4" s="34">
        <f t="shared" ref="I4:I14" si="1">IF(F4&gt;G4,1,IF(F4=G4,2,3))</f>
        <v>2</v>
      </c>
      <c r="J4" s="34">
        <f>IF(I4=MAIN!I4,3,0)</f>
        <v>0</v>
      </c>
      <c r="K4" s="35">
        <f t="shared" si="0"/>
        <v>0</v>
      </c>
      <c r="L4" s="36">
        <f>IF(K4=MAIN!J4,1,0)</f>
        <v>0</v>
      </c>
      <c r="M4" s="36">
        <f>IF(AND(BW!F4=MAIN!F4,BW!G4=MAIN!G4),1,0)</f>
        <v>0</v>
      </c>
      <c r="N4" s="33">
        <f>IF(ISBLANK(MAIN!F4),0,J4+L4+M4)</f>
        <v>0</v>
      </c>
      <c r="O4" s="31"/>
    </row>
    <row r="5" spans="1:15" ht="10.5" customHeight="1" x14ac:dyDescent="0.35">
      <c r="A5" s="94">
        <v>3</v>
      </c>
      <c r="B5" s="91" t="s">
        <v>31</v>
      </c>
      <c r="C5" s="92">
        <v>44362.75</v>
      </c>
      <c r="D5" s="93">
        <v>44359.75</v>
      </c>
      <c r="E5" s="98" t="s">
        <v>24</v>
      </c>
      <c r="F5" s="96">
        <v>1</v>
      </c>
      <c r="G5" s="96">
        <v>0</v>
      </c>
      <c r="H5" s="98" t="s">
        <v>37</v>
      </c>
      <c r="I5" s="34">
        <f t="shared" si="1"/>
        <v>1</v>
      </c>
      <c r="J5" s="34">
        <f>IF(I5=MAIN!I5,3,0)</f>
        <v>3</v>
      </c>
      <c r="K5" s="35">
        <f t="shared" si="0"/>
        <v>1</v>
      </c>
      <c r="L5" s="36">
        <f>IF(K5=MAIN!J5,1,0)</f>
        <v>0</v>
      </c>
      <c r="M5" s="36">
        <f>IF(AND(BW!F5=MAIN!F5,BW!G5=MAIN!G5),1,0)</f>
        <v>0</v>
      </c>
      <c r="N5" s="33">
        <f>IF(ISBLANK(MAIN!F5),0,J5+L5+M5)</f>
        <v>3</v>
      </c>
      <c r="O5" s="31"/>
    </row>
    <row r="6" spans="1:15" ht="10.5" customHeight="1" x14ac:dyDescent="0.35">
      <c r="A6" s="94">
        <v>4</v>
      </c>
      <c r="B6" s="91" t="s">
        <v>31</v>
      </c>
      <c r="C6" s="92">
        <v>44362.875</v>
      </c>
      <c r="D6" s="93">
        <v>44359.875</v>
      </c>
      <c r="E6" s="98" t="s">
        <v>25</v>
      </c>
      <c r="F6" s="96">
        <v>2</v>
      </c>
      <c r="G6" s="96">
        <v>0</v>
      </c>
      <c r="H6" s="98" t="s">
        <v>98</v>
      </c>
      <c r="I6" s="34">
        <f t="shared" si="1"/>
        <v>1</v>
      </c>
      <c r="J6" s="34">
        <f>IF(I6=MAIN!I6,3,0)</f>
        <v>3</v>
      </c>
      <c r="K6" s="35">
        <f t="shared" si="0"/>
        <v>2</v>
      </c>
      <c r="L6" s="36">
        <f>IF(K6=MAIN!J6,1,0)</f>
        <v>0</v>
      </c>
      <c r="M6" s="36">
        <f>IF(AND(BW!F6=MAIN!F6,BW!G6=MAIN!G6),1,0)</f>
        <v>0</v>
      </c>
      <c r="N6" s="33">
        <f>IF(ISBLANK(MAIN!F6),0,J6+L6+M6)</f>
        <v>3</v>
      </c>
      <c r="O6" s="31"/>
    </row>
    <row r="7" spans="1:15" ht="10.5" customHeight="1" x14ac:dyDescent="0.35">
      <c r="A7" s="94">
        <v>5</v>
      </c>
      <c r="B7" s="91" t="s">
        <v>36</v>
      </c>
      <c r="C7" s="92">
        <v>44363.625</v>
      </c>
      <c r="D7" s="93">
        <v>44360.625</v>
      </c>
      <c r="E7" s="98" t="s">
        <v>45</v>
      </c>
      <c r="F7" s="96">
        <v>0</v>
      </c>
      <c r="G7" s="96">
        <v>3</v>
      </c>
      <c r="H7" s="98" t="s">
        <v>26</v>
      </c>
      <c r="I7" s="34">
        <f t="shared" si="1"/>
        <v>3</v>
      </c>
      <c r="J7" s="34">
        <f>IF(I7=MAIN!I7,3,0)</f>
        <v>3</v>
      </c>
      <c r="K7" s="35">
        <f t="shared" si="0"/>
        <v>-3</v>
      </c>
      <c r="L7" s="36">
        <f>IF(K7=MAIN!J7,1,0)</f>
        <v>0</v>
      </c>
      <c r="M7" s="36">
        <f>IF(AND(BW!F7=MAIN!F7,BW!G7=MAIN!G7),1,0)</f>
        <v>0</v>
      </c>
      <c r="N7" s="33">
        <f>IF(ISBLANK(MAIN!F7),0,J7+L7+M7)</f>
        <v>3</v>
      </c>
      <c r="O7" s="31"/>
    </row>
    <row r="8" spans="1:15" ht="10.5" customHeight="1" x14ac:dyDescent="0.35">
      <c r="A8" s="94">
        <v>6</v>
      </c>
      <c r="B8" s="91" t="s">
        <v>38</v>
      </c>
      <c r="C8" s="92">
        <v>44363.75</v>
      </c>
      <c r="D8" s="93">
        <v>44360.75</v>
      </c>
      <c r="E8" s="98" t="s">
        <v>99</v>
      </c>
      <c r="F8" s="96">
        <v>0</v>
      </c>
      <c r="G8" s="96">
        <v>1</v>
      </c>
      <c r="H8" s="98" t="s">
        <v>32</v>
      </c>
      <c r="I8" s="34">
        <f t="shared" si="1"/>
        <v>3</v>
      </c>
      <c r="J8" s="34">
        <f>IF(I8=MAIN!I8,3,0)</f>
        <v>0</v>
      </c>
      <c r="K8" s="35">
        <f t="shared" si="0"/>
        <v>-1</v>
      </c>
      <c r="L8" s="36">
        <f>IF(K8=MAIN!J8,1,0)</f>
        <v>0</v>
      </c>
      <c r="M8" s="36">
        <f>IF(AND(BW!F8=MAIN!F8,BW!G8=MAIN!G8),1,0)</f>
        <v>0</v>
      </c>
      <c r="N8" s="33">
        <f>IF(ISBLANK(MAIN!F8),0,J8+L8+M8)</f>
        <v>0</v>
      </c>
      <c r="O8" s="31"/>
    </row>
    <row r="9" spans="1:15" ht="10.5" customHeight="1" x14ac:dyDescent="0.35">
      <c r="A9" s="94">
        <v>7</v>
      </c>
      <c r="B9" s="91" t="s">
        <v>38</v>
      </c>
      <c r="C9" s="92">
        <v>44363.875</v>
      </c>
      <c r="D9" s="93">
        <v>44360.875</v>
      </c>
      <c r="E9" s="98" t="s">
        <v>100</v>
      </c>
      <c r="F9" s="96">
        <v>1</v>
      </c>
      <c r="G9" s="96">
        <v>2</v>
      </c>
      <c r="H9" s="98" t="s">
        <v>23</v>
      </c>
      <c r="I9" s="34">
        <f t="shared" si="1"/>
        <v>3</v>
      </c>
      <c r="J9" s="34">
        <f>IF(I9=MAIN!I9,3,0)</f>
        <v>3</v>
      </c>
      <c r="K9" s="35">
        <f t="shared" si="0"/>
        <v>-1</v>
      </c>
      <c r="L9" s="36">
        <f>IF(K9=MAIN!J9,1,0)</f>
        <v>1</v>
      </c>
      <c r="M9" s="36">
        <f>IF(AND(BW!F9=MAIN!F9,BW!G9=MAIN!G9),1,0)</f>
        <v>0</v>
      </c>
      <c r="N9" s="33">
        <f>IF(ISBLANK(MAIN!F9),0,J9+L9+M9)</f>
        <v>4</v>
      </c>
      <c r="O9" s="31"/>
    </row>
    <row r="10" spans="1:15" ht="10.5" customHeight="1" x14ac:dyDescent="0.35">
      <c r="A10" s="94">
        <v>8</v>
      </c>
      <c r="B10" s="91" t="s">
        <v>44</v>
      </c>
      <c r="C10" s="92">
        <v>44364.625</v>
      </c>
      <c r="D10" s="93">
        <v>44361.625</v>
      </c>
      <c r="E10" s="98" t="s">
        <v>101</v>
      </c>
      <c r="F10" s="96">
        <v>0</v>
      </c>
      <c r="G10" s="96">
        <v>0</v>
      </c>
      <c r="H10" s="98" t="s">
        <v>41</v>
      </c>
      <c r="I10" s="34">
        <f t="shared" si="1"/>
        <v>2</v>
      </c>
      <c r="J10" s="34">
        <f>IF(I10=MAIN!I10,3,0)</f>
        <v>0</v>
      </c>
      <c r="K10" s="35">
        <f t="shared" si="0"/>
        <v>0</v>
      </c>
      <c r="L10" s="36">
        <f>IF(K10=MAIN!J10,1,0)</f>
        <v>0</v>
      </c>
      <c r="M10" s="36">
        <f>IF(AND(BW!F10=MAIN!F10,BW!G10=MAIN!G10),1,0)</f>
        <v>0</v>
      </c>
      <c r="N10" s="33">
        <f>IF(ISBLANK(MAIN!F10),0,J10+L10+M10)</f>
        <v>0</v>
      </c>
      <c r="O10" s="31"/>
    </row>
    <row r="11" spans="1:15" ht="10.5" customHeight="1" x14ac:dyDescent="0.35">
      <c r="A11" s="94">
        <v>9</v>
      </c>
      <c r="B11" s="91" t="s">
        <v>44</v>
      </c>
      <c r="C11" s="92">
        <v>44364.75</v>
      </c>
      <c r="D11" s="93">
        <v>44361.75</v>
      </c>
      <c r="E11" s="98" t="s">
        <v>34</v>
      </c>
      <c r="F11" s="96">
        <v>2</v>
      </c>
      <c r="G11" s="96">
        <v>0</v>
      </c>
      <c r="H11" s="98" t="s">
        <v>46</v>
      </c>
      <c r="I11" s="34">
        <f t="shared" si="1"/>
        <v>1</v>
      </c>
      <c r="J11" s="34">
        <f>IF(I11=MAIN!I11,3,0)</f>
        <v>0</v>
      </c>
      <c r="K11" s="35">
        <f t="shared" si="0"/>
        <v>2</v>
      </c>
      <c r="L11" s="36">
        <f>IF(K11=MAIN!J11,1,0)</f>
        <v>0</v>
      </c>
      <c r="M11" s="36">
        <f>IF(AND(BW!F11=MAIN!F11,BW!G11=MAIN!G11),1,0)</f>
        <v>0</v>
      </c>
      <c r="N11" s="33">
        <f>IF(ISBLANK(MAIN!F11),0,J11+L11+M11)</f>
        <v>0</v>
      </c>
      <c r="O11" s="31"/>
    </row>
    <row r="12" spans="1:15" ht="10.5" customHeight="1" x14ac:dyDescent="0.35">
      <c r="A12" s="94">
        <v>10</v>
      </c>
      <c r="B12" s="91" t="s">
        <v>36</v>
      </c>
      <c r="C12" s="92">
        <v>44364.875</v>
      </c>
      <c r="D12" s="93">
        <v>44361.875</v>
      </c>
      <c r="E12" s="99" t="s">
        <v>39</v>
      </c>
      <c r="F12" s="101">
        <v>0</v>
      </c>
      <c r="G12" s="101">
        <v>2</v>
      </c>
      <c r="H12" s="99" t="s">
        <v>20</v>
      </c>
      <c r="I12" s="34">
        <f t="shared" si="1"/>
        <v>3</v>
      </c>
      <c r="J12" s="34">
        <f>IF(I12=MAIN!I12,3,0)</f>
        <v>3</v>
      </c>
      <c r="K12" s="35">
        <f t="shared" si="0"/>
        <v>-2</v>
      </c>
      <c r="L12" s="36">
        <f>IF(K12=MAIN!J12,1,0)</f>
        <v>0</v>
      </c>
      <c r="M12" s="36">
        <f>IF(AND(BW!F12=MAIN!F12,BW!G12=MAIN!G12),1,0)</f>
        <v>0</v>
      </c>
      <c r="N12" s="33">
        <f>IF(ISBLANK(MAIN!F12),0,J12+L12+M12)*2</f>
        <v>6</v>
      </c>
      <c r="O12" s="31"/>
    </row>
    <row r="13" spans="1:15" ht="10.5" customHeight="1" x14ac:dyDescent="0.35">
      <c r="A13" s="94">
        <v>11</v>
      </c>
      <c r="B13" s="91" t="s">
        <v>47</v>
      </c>
      <c r="C13" s="92">
        <v>44365.75</v>
      </c>
      <c r="D13" s="93">
        <v>44362.75</v>
      </c>
      <c r="E13" s="90" t="s">
        <v>28</v>
      </c>
      <c r="F13" s="96">
        <v>2</v>
      </c>
      <c r="G13" s="96">
        <v>0</v>
      </c>
      <c r="H13" s="98" t="s">
        <v>103</v>
      </c>
      <c r="I13" s="34">
        <f t="shared" si="1"/>
        <v>1</v>
      </c>
      <c r="J13" s="34">
        <f>IF(I13=MAIN!I13,3,0)</f>
        <v>3</v>
      </c>
      <c r="K13" s="35">
        <f t="shared" si="0"/>
        <v>2</v>
      </c>
      <c r="L13" s="36">
        <f>IF(K13=MAIN!J13,1,0)</f>
        <v>1</v>
      </c>
      <c r="M13" s="36">
        <f>IF(AND(BW!F13=MAIN!F13,BW!G13=MAIN!G13),1,0)</f>
        <v>0</v>
      </c>
      <c r="N13" s="33">
        <f>IF(ISBLANK(MAIN!F13),0,J13+L13+M13)</f>
        <v>4</v>
      </c>
      <c r="O13" s="31"/>
    </row>
    <row r="14" spans="1:15" ht="10.5" customHeight="1" x14ac:dyDescent="0.35">
      <c r="A14" s="94">
        <v>12</v>
      </c>
      <c r="B14" s="91" t="s">
        <v>47</v>
      </c>
      <c r="C14" s="92">
        <v>44365.875</v>
      </c>
      <c r="D14" s="93">
        <v>44362.875</v>
      </c>
      <c r="E14" s="98" t="s">
        <v>85</v>
      </c>
      <c r="F14" s="96">
        <v>1</v>
      </c>
      <c r="G14" s="96">
        <v>0</v>
      </c>
      <c r="H14" s="98" t="s">
        <v>102</v>
      </c>
      <c r="I14" s="34">
        <f t="shared" si="1"/>
        <v>1</v>
      </c>
      <c r="J14" s="34">
        <f>IF(I14=MAIN!I14,3,0)</f>
        <v>3</v>
      </c>
      <c r="K14" s="35">
        <f t="shared" si="0"/>
        <v>1</v>
      </c>
      <c r="L14" s="36">
        <f>IF(K14=MAIN!J14,1,0)</f>
        <v>1</v>
      </c>
      <c r="M14" s="36">
        <f>IF(AND(BW!F14=MAIN!F14,BW!G14=MAIN!G14),1,0)</f>
        <v>0</v>
      </c>
      <c r="N14" s="33">
        <f>IF(ISBLANK(MAIN!F14),0,J14+L14+M14)</f>
        <v>4</v>
      </c>
      <c r="O14" s="37">
        <f>SUM(N3:N14)</f>
        <v>30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31" t="s">
        <v>14</v>
      </c>
      <c r="J15" s="31" t="s">
        <v>15</v>
      </c>
      <c r="K15" s="31" t="s">
        <v>16</v>
      </c>
      <c r="L15" s="33" t="s">
        <v>17</v>
      </c>
      <c r="M15" s="33" t="s">
        <v>18</v>
      </c>
      <c r="N15" s="33" t="s">
        <v>6</v>
      </c>
      <c r="O15" s="31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96" t="s">
        <v>37</v>
      </c>
      <c r="F16" s="96">
        <v>1</v>
      </c>
      <c r="G16" s="96">
        <v>0</v>
      </c>
      <c r="H16" s="96" t="s">
        <v>98</v>
      </c>
      <c r="I16" s="34">
        <f t="shared" ref="I16:I27" si="2">IF(F16&gt;G16,1,IF(F16=G16,2,3))</f>
        <v>1</v>
      </c>
      <c r="J16" s="34">
        <f>IF(I16=MAIN!I16,3,0)</f>
        <v>0</v>
      </c>
      <c r="K16" s="35">
        <f t="shared" ref="K16:K27" si="3">F16-G16</f>
        <v>1</v>
      </c>
      <c r="L16" s="36">
        <f>IF(K16=MAIN!J16,1,0)</f>
        <v>0</v>
      </c>
      <c r="M16" s="36">
        <f>IF(AND(SLB!F16=BW!F16,SLB!G16=BW!G16),1,0)</f>
        <v>0</v>
      </c>
      <c r="N16" s="33">
        <f>IF(ISBLANK(MAIN!F16),0,J16+L16+M16)</f>
        <v>0</v>
      </c>
      <c r="O16" s="31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96" t="s">
        <v>22</v>
      </c>
      <c r="F17" s="96">
        <v>3</v>
      </c>
      <c r="G17" s="96">
        <v>1</v>
      </c>
      <c r="H17" s="96" t="s">
        <v>48</v>
      </c>
      <c r="I17" s="34">
        <f t="shared" si="2"/>
        <v>1</v>
      </c>
      <c r="J17" s="34">
        <f>IF(I17=MAIN!I17,3,0)</f>
        <v>3</v>
      </c>
      <c r="K17" s="35">
        <f t="shared" si="3"/>
        <v>2</v>
      </c>
      <c r="L17" s="36">
        <f>IF(K17=MAIN!J17,1,0)</f>
        <v>1</v>
      </c>
      <c r="M17" s="36">
        <f>IF(AND(SLB!F17=BW!F17,SLB!G17=BW!G17),1,0)</f>
        <v>0</v>
      </c>
      <c r="N17" s="33">
        <f>IF(ISBLANK(MAIN!F17),0,J17+L17+M17)</f>
        <v>4</v>
      </c>
      <c r="O17" s="31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96" t="s">
        <v>97</v>
      </c>
      <c r="F18" s="96">
        <v>0</v>
      </c>
      <c r="G18" s="96">
        <v>2</v>
      </c>
      <c r="H18" s="96" t="s">
        <v>30</v>
      </c>
      <c r="I18" s="34">
        <f t="shared" si="2"/>
        <v>3</v>
      </c>
      <c r="J18" s="34">
        <f>IF(I18=MAIN!I18,3,0)</f>
        <v>0</v>
      </c>
      <c r="K18" s="35">
        <f t="shared" si="3"/>
        <v>-2</v>
      </c>
      <c r="L18" s="36">
        <f>IF(K18=MAIN!J18,1,0)</f>
        <v>0</v>
      </c>
      <c r="M18" s="36">
        <f>IF(AND(SLB!F18=BW!F18,SLB!G18=BW!G18),1,0)</f>
        <v>0</v>
      </c>
      <c r="N18" s="33">
        <f>IF(ISBLANK(MAIN!F18),0,J18+L18+M18)</f>
        <v>0</v>
      </c>
      <c r="O18" s="31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96" t="s">
        <v>99</v>
      </c>
      <c r="F19" s="96">
        <v>2</v>
      </c>
      <c r="G19" s="96">
        <v>2</v>
      </c>
      <c r="H19" s="96" t="s">
        <v>100</v>
      </c>
      <c r="I19" s="34">
        <f t="shared" si="2"/>
        <v>2</v>
      </c>
      <c r="J19" s="34">
        <f>IF(I19=MAIN!I19,3,0)</f>
        <v>3</v>
      </c>
      <c r="K19" s="35">
        <f t="shared" si="3"/>
        <v>0</v>
      </c>
      <c r="L19" s="36">
        <f>IF(K19=MAIN!J19,1,0)</f>
        <v>1</v>
      </c>
      <c r="M19" s="36">
        <f>IF(AND(SLB!F19=BW!F19,SLB!G19=BW!G19),1,0)</f>
        <v>0</v>
      </c>
      <c r="N19" s="33">
        <f>IF(ISBLANK(MAIN!F19),0,J19+L19+M19)</f>
        <v>4</v>
      </c>
      <c r="O19" s="31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96" t="s">
        <v>32</v>
      </c>
      <c r="F20" s="96">
        <v>1</v>
      </c>
      <c r="G20" s="96">
        <v>2</v>
      </c>
      <c r="H20" s="96" t="s">
        <v>23</v>
      </c>
      <c r="I20" s="34">
        <f t="shared" si="2"/>
        <v>3</v>
      </c>
      <c r="J20" s="34">
        <f>IF(I20=MAIN!I20,3,0)</f>
        <v>0</v>
      </c>
      <c r="K20" s="35">
        <f t="shared" si="3"/>
        <v>-1</v>
      </c>
      <c r="L20" s="36">
        <f>IF(K20=MAIN!J20,1,0)</f>
        <v>0</v>
      </c>
      <c r="M20" s="36">
        <f>IF(AND(SLB!F20=BW!F20,SLB!G20=BW!G20),1,0)</f>
        <v>1</v>
      </c>
      <c r="N20" s="33">
        <f>IF(ISBLANK(MAIN!F20),0,J20+L20+M20)</f>
        <v>1</v>
      </c>
      <c r="O20" s="31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96" t="s">
        <v>24</v>
      </c>
      <c r="F21" s="96">
        <v>2</v>
      </c>
      <c r="G21" s="96">
        <v>1</v>
      </c>
      <c r="H21" s="96" t="s">
        <v>25</v>
      </c>
      <c r="I21" s="34">
        <f t="shared" si="2"/>
        <v>1</v>
      </c>
      <c r="J21" s="34">
        <f>IF(I21=MAIN!I21,3,0)</f>
        <v>3</v>
      </c>
      <c r="K21" s="35">
        <f t="shared" si="3"/>
        <v>1</v>
      </c>
      <c r="L21" s="36">
        <f>IF(K21=MAIN!J21,1,0)</f>
        <v>1</v>
      </c>
      <c r="M21" s="36">
        <f>IF(AND(SLB!F21=BW!F21,SLB!G21=BW!G21),1,0)</f>
        <v>0</v>
      </c>
      <c r="N21" s="33">
        <f>IF(ISBLANK(MAIN!F21),0,J21+L21+M21)</f>
        <v>4</v>
      </c>
      <c r="O21" s="31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90" t="s">
        <v>46</v>
      </c>
      <c r="F22" s="90">
        <v>2</v>
      </c>
      <c r="G22" s="90">
        <v>1</v>
      </c>
      <c r="H22" s="90" t="s">
        <v>41</v>
      </c>
      <c r="I22" s="34">
        <f t="shared" si="2"/>
        <v>1</v>
      </c>
      <c r="J22" s="34">
        <f>IF(I22=MAIN!I22,3,0)</f>
        <v>0</v>
      </c>
      <c r="K22" s="35">
        <f t="shared" si="3"/>
        <v>1</v>
      </c>
      <c r="L22" s="36">
        <f>IF(K22=MAIN!J22,1,0)</f>
        <v>0</v>
      </c>
      <c r="M22" s="36">
        <f>IF(AND(SLB!F22=BW!F22,SLB!G22=BW!G22),1,0)</f>
        <v>0</v>
      </c>
      <c r="N22" s="33">
        <f>IF(ISBLANK(MAIN!F22),0,J22+L22+M22)</f>
        <v>0</v>
      </c>
      <c r="O22" s="31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96" t="s">
        <v>45</v>
      </c>
      <c r="F23" s="96">
        <v>1</v>
      </c>
      <c r="G23" s="96">
        <v>1</v>
      </c>
      <c r="H23" s="96" t="s">
        <v>39</v>
      </c>
      <c r="I23" s="34">
        <f t="shared" si="2"/>
        <v>2</v>
      </c>
      <c r="J23" s="34">
        <f>IF(I23=MAIN!I23,3,0)</f>
        <v>0</v>
      </c>
      <c r="K23" s="35">
        <f t="shared" si="3"/>
        <v>0</v>
      </c>
      <c r="L23" s="36">
        <f>IF(K23=MAIN!J23,1,0)</f>
        <v>0</v>
      </c>
      <c r="M23" s="36">
        <f>IF(AND(SLB!F23=BW!F23,SLB!G23=BW!G23),1,0)</f>
        <v>0</v>
      </c>
      <c r="N23" s="33">
        <f>IF(ISBLANK(MAIN!F23),0,J23+L23+M23)</f>
        <v>0</v>
      </c>
      <c r="O23" s="31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101" t="s">
        <v>20</v>
      </c>
      <c r="F24" s="101">
        <v>3</v>
      </c>
      <c r="G24" s="101">
        <v>2</v>
      </c>
      <c r="H24" s="101" t="s">
        <v>26</v>
      </c>
      <c r="I24" s="34">
        <f t="shared" si="2"/>
        <v>1</v>
      </c>
      <c r="J24" s="34">
        <f>IF(I24=MAIN!I24,3,0)</f>
        <v>0</v>
      </c>
      <c r="K24" s="35">
        <f t="shared" si="3"/>
        <v>1</v>
      </c>
      <c r="L24" s="36">
        <f>IF(K24=MAIN!J24,1,0)</f>
        <v>0</v>
      </c>
      <c r="M24" s="36">
        <f>IF(AND(SLB!F24=BW!F24,SLB!G24=BW!G24),1,0)</f>
        <v>0</v>
      </c>
      <c r="N24" s="33">
        <f>IF(ISBLANK(MAIN!F24),0,J24+L24+M24)</f>
        <v>0</v>
      </c>
      <c r="O24" s="31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96" t="s">
        <v>103</v>
      </c>
      <c r="F25" s="96">
        <v>1</v>
      </c>
      <c r="G25" s="96">
        <v>1</v>
      </c>
      <c r="H25" s="96" t="s">
        <v>102</v>
      </c>
      <c r="I25" s="34">
        <f t="shared" si="2"/>
        <v>2</v>
      </c>
      <c r="J25" s="34">
        <f>IF(I25=MAIN!I25,3,0)</f>
        <v>3</v>
      </c>
      <c r="K25" s="35">
        <f t="shared" si="3"/>
        <v>0</v>
      </c>
      <c r="L25" s="36">
        <f>IF(K25=MAIN!J25,1,0)</f>
        <v>1</v>
      </c>
      <c r="M25" s="36">
        <f>IF(AND(SLB!F25=BW!F25,SLB!G25=BW!G25),1,0)</f>
        <v>0</v>
      </c>
      <c r="N25" s="33">
        <f>IF(ISBLANK(MAIN!F25),0,J25+L25+M25)</f>
        <v>4</v>
      </c>
      <c r="O25" s="31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96" t="s">
        <v>28</v>
      </c>
      <c r="F26" s="96">
        <v>2</v>
      </c>
      <c r="G26" s="96">
        <v>2</v>
      </c>
      <c r="H26" s="96" t="s">
        <v>85</v>
      </c>
      <c r="I26" s="34">
        <f t="shared" si="2"/>
        <v>2</v>
      </c>
      <c r="J26" s="34">
        <f>IF(I26=MAIN!I26,3,0)</f>
        <v>0</v>
      </c>
      <c r="K26" s="35">
        <f t="shared" si="3"/>
        <v>0</v>
      </c>
      <c r="L26" s="36">
        <f>IF(K26=MAIN!J26,1,0)</f>
        <v>0</v>
      </c>
      <c r="M26" s="36">
        <f>IF(AND(SLB!F26=BW!F26,SLB!G26=BW!G26),1,0)</f>
        <v>0</v>
      </c>
      <c r="N26" s="33">
        <f>IF(ISBLANK(MAIN!F26),0,J26+L26+M26)</f>
        <v>0</v>
      </c>
      <c r="O26" s="31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96" t="s">
        <v>34</v>
      </c>
      <c r="F27" s="96">
        <v>2</v>
      </c>
      <c r="G27" s="96">
        <v>1</v>
      </c>
      <c r="H27" s="96" t="s">
        <v>101</v>
      </c>
      <c r="I27" s="34">
        <f t="shared" si="2"/>
        <v>1</v>
      </c>
      <c r="J27" s="34">
        <f>IF(I27=MAIN!I27,3,0)</f>
        <v>3</v>
      </c>
      <c r="K27" s="35">
        <f t="shared" si="3"/>
        <v>1</v>
      </c>
      <c r="L27" s="36">
        <f>IF(K27=MAIN!J27,1,0)</f>
        <v>0</v>
      </c>
      <c r="M27" s="36">
        <f>IF(AND(SLB!F27=BW!F27,SLB!G27=BW!G27),1,0)</f>
        <v>0</v>
      </c>
      <c r="N27" s="33">
        <f>IF(ISBLANK(MAIN!F27),0,J27+L27+M27)</f>
        <v>3</v>
      </c>
      <c r="O27" s="37">
        <f>SUM(N16:N27)</f>
        <v>20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31" t="s">
        <v>14</v>
      </c>
      <c r="J28" s="31" t="s">
        <v>15</v>
      </c>
      <c r="K28" s="31" t="s">
        <v>16</v>
      </c>
      <c r="L28" s="33" t="s">
        <v>17</v>
      </c>
      <c r="M28" s="33" t="s">
        <v>18</v>
      </c>
      <c r="N28" s="33" t="s">
        <v>6</v>
      </c>
      <c r="O28" s="31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18" t="s">
        <v>30</v>
      </c>
      <c r="F29" s="18">
        <v>0</v>
      </c>
      <c r="G29" s="18">
        <v>1</v>
      </c>
      <c r="H29" s="18" t="s">
        <v>22</v>
      </c>
      <c r="I29" s="34">
        <f t="shared" ref="I29:I40" si="4">IF(F29&gt;G29,1,IF(F29=G29,2,3))</f>
        <v>3</v>
      </c>
      <c r="J29" s="34">
        <f>IF(I29=MAIN!I29,3,0)</f>
        <v>0</v>
      </c>
      <c r="K29" s="35">
        <f t="shared" ref="K29:K40" si="5">F29-G29</f>
        <v>-1</v>
      </c>
      <c r="L29" s="36">
        <f>IF(K29=MAIN!J29,1,0)</f>
        <v>0</v>
      </c>
      <c r="M29" s="36">
        <f>IF(AND(BW!F29=MAIN!F29,BW!G29=MAIN!G29),1,0)</f>
        <v>0</v>
      </c>
      <c r="N29" s="33">
        <f>IF(ISBLANK(MAIN!F29),0,J29+L29+M29)</f>
        <v>0</v>
      </c>
      <c r="O29" s="31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18" t="s">
        <v>97</v>
      </c>
      <c r="F30" s="18">
        <v>1</v>
      </c>
      <c r="G30" s="18">
        <v>2</v>
      </c>
      <c r="H30" s="18" t="s">
        <v>48</v>
      </c>
      <c r="I30" s="34">
        <f t="shared" si="4"/>
        <v>3</v>
      </c>
      <c r="J30" s="34">
        <f>IF(I30=MAIN!I30,3,0)</f>
        <v>3</v>
      </c>
      <c r="K30" s="35">
        <f t="shared" si="5"/>
        <v>-1</v>
      </c>
      <c r="L30" s="36">
        <f>IF(K30=MAIN!J30,1,0)</f>
        <v>1</v>
      </c>
      <c r="M30" s="36">
        <f>IF(AND(BW!F30=MAIN!F30,BW!G30=MAIN!G30),1,0)</f>
        <v>0</v>
      </c>
      <c r="N30" s="33">
        <f>IF(ISBLANK(MAIN!F30),0,J30+L30+M30)</f>
        <v>4</v>
      </c>
      <c r="O30" s="31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18" t="s">
        <v>37</v>
      </c>
      <c r="F31" s="18">
        <v>0</v>
      </c>
      <c r="G31" s="18">
        <v>1</v>
      </c>
      <c r="H31" s="18" t="s">
        <v>25</v>
      </c>
      <c r="I31" s="34">
        <f t="shared" si="4"/>
        <v>3</v>
      </c>
      <c r="J31" s="34">
        <f>IF(I31=MAIN!I31,3,0)</f>
        <v>0</v>
      </c>
      <c r="K31" s="35">
        <f t="shared" si="5"/>
        <v>-1</v>
      </c>
      <c r="L31" s="36">
        <f>IF(K31=MAIN!J31,1,0)</f>
        <v>0</v>
      </c>
      <c r="M31" s="36">
        <f>IF(AND(BW!F31=MAIN!F31,BW!G31=MAIN!G31),1,0)</f>
        <v>0</v>
      </c>
      <c r="N31" s="33">
        <f>IF(ISBLANK(MAIN!F31),0,J31+L31+M31)</f>
        <v>0</v>
      </c>
      <c r="O31" s="31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18" t="s">
        <v>98</v>
      </c>
      <c r="F32" s="18">
        <v>0</v>
      </c>
      <c r="G32" s="18">
        <v>2</v>
      </c>
      <c r="H32" s="18" t="s">
        <v>24</v>
      </c>
      <c r="I32" s="34">
        <f t="shared" si="4"/>
        <v>3</v>
      </c>
      <c r="J32" s="34">
        <f>IF(I32=MAIN!I32,3,0)</f>
        <v>3</v>
      </c>
      <c r="K32" s="35">
        <f t="shared" si="5"/>
        <v>-2</v>
      </c>
      <c r="L32" s="36">
        <f>IF(K32=MAIN!J32,1,0)</f>
        <v>0</v>
      </c>
      <c r="M32" s="36">
        <f>IF(AND(BW!F32=MAIN!F32,BW!G32=MAIN!G32),1,0)</f>
        <v>0</v>
      </c>
      <c r="N32" s="33">
        <f>IF(ISBLANK(MAIN!F32),0,J32+L32+M32)</f>
        <v>3</v>
      </c>
      <c r="O32" s="31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18" t="s">
        <v>26</v>
      </c>
      <c r="F33" s="18">
        <v>0</v>
      </c>
      <c r="G33" s="18">
        <v>2</v>
      </c>
      <c r="H33" s="18" t="s">
        <v>39</v>
      </c>
      <c r="I33" s="34">
        <f t="shared" si="4"/>
        <v>3</v>
      </c>
      <c r="J33" s="34">
        <f>IF(I33=MAIN!I33,3,0)</f>
        <v>3</v>
      </c>
      <c r="K33" s="35">
        <f t="shared" si="5"/>
        <v>-2</v>
      </c>
      <c r="L33" s="36">
        <f>IF(K33=MAIN!J33,1,0)</f>
        <v>0</v>
      </c>
      <c r="M33" s="36">
        <f>IF(AND(BW!F33=MAIN!F33,BW!G33=MAIN!G33),1,0)</f>
        <v>0</v>
      </c>
      <c r="N33" s="33">
        <f>IF(ISBLANK(MAIN!F33),0,J33+L33+M33)</f>
        <v>3</v>
      </c>
      <c r="O33" s="31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24" t="s">
        <v>20</v>
      </c>
      <c r="F34" s="24">
        <v>3</v>
      </c>
      <c r="G34" s="24">
        <v>1</v>
      </c>
      <c r="H34" s="24" t="s">
        <v>45</v>
      </c>
      <c r="I34" s="34">
        <f t="shared" si="4"/>
        <v>1</v>
      </c>
      <c r="J34" s="34">
        <f>IF(I34=MAIN!I34,3,0)</f>
        <v>0</v>
      </c>
      <c r="K34" s="35">
        <f t="shared" si="5"/>
        <v>2</v>
      </c>
      <c r="L34" s="36">
        <f>IF(K34=MAIN!J34,1,0)</f>
        <v>0</v>
      </c>
      <c r="M34" s="36">
        <f>IF(AND(BW!F34=MAIN!F34,BW!G34=MAIN!G34),1,0)</f>
        <v>0</v>
      </c>
      <c r="N34" s="33">
        <f>IF(ISBLANK(MAIN!F34),0,J34+L34+M34)</f>
        <v>0</v>
      </c>
      <c r="O34" s="31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18" t="s">
        <v>23</v>
      </c>
      <c r="F35" s="18">
        <v>2</v>
      </c>
      <c r="G35" s="18">
        <v>0</v>
      </c>
      <c r="H35" s="18" t="s">
        <v>99</v>
      </c>
      <c r="I35" s="34">
        <f t="shared" si="4"/>
        <v>1</v>
      </c>
      <c r="J35" s="34">
        <f>IF(I35=MAIN!I35,3,0)</f>
        <v>0</v>
      </c>
      <c r="K35" s="35">
        <f t="shared" si="5"/>
        <v>2</v>
      </c>
      <c r="L35" s="36">
        <f>IF(K35=MAIN!J35,1,0)</f>
        <v>0</v>
      </c>
      <c r="M35" s="36">
        <f>IF(AND(BW!F35=MAIN!F35,BW!G35=MAIN!G35),1,0)</f>
        <v>0</v>
      </c>
      <c r="N35" s="33">
        <f>IF(ISBLANK(MAIN!F35),0,J35+L35+M35)</f>
        <v>0</v>
      </c>
      <c r="O35" s="31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18" t="s">
        <v>32</v>
      </c>
      <c r="F36" s="18">
        <v>2</v>
      </c>
      <c r="G36" s="18">
        <v>1</v>
      </c>
      <c r="H36" s="18" t="s">
        <v>100</v>
      </c>
      <c r="I36" s="34">
        <f t="shared" si="4"/>
        <v>1</v>
      </c>
      <c r="J36" s="34">
        <f>IF(I36=MAIN!I36,3,0)</f>
        <v>0</v>
      </c>
      <c r="K36" s="35">
        <f t="shared" si="5"/>
        <v>1</v>
      </c>
      <c r="L36" s="36">
        <f>IF(K36=MAIN!J36,1,0)</f>
        <v>0</v>
      </c>
      <c r="M36" s="36">
        <f>IF(AND(BW!F36=MAIN!F36,BW!G36=MAIN!G36),1,0)</f>
        <v>0</v>
      </c>
      <c r="N36" s="33">
        <f>IF(ISBLANK(MAIN!F36),0,J36+L36+M36)</f>
        <v>0</v>
      </c>
      <c r="O36" s="31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18" t="s">
        <v>46</v>
      </c>
      <c r="F37" s="18">
        <v>2</v>
      </c>
      <c r="G37" s="18">
        <v>2</v>
      </c>
      <c r="H37" s="18" t="s">
        <v>101</v>
      </c>
      <c r="I37" s="34">
        <f t="shared" si="4"/>
        <v>2</v>
      </c>
      <c r="J37" s="34">
        <f>IF(I37=MAIN!I37,3,0)</f>
        <v>3</v>
      </c>
      <c r="K37" s="35">
        <f t="shared" si="5"/>
        <v>0</v>
      </c>
      <c r="L37" s="36">
        <f>IF(K37=MAIN!J37,1,0)</f>
        <v>1</v>
      </c>
      <c r="M37" s="36">
        <f>IF(AND(BW!F37=MAIN!F37,BW!G37=MAIN!G37),1,0)</f>
        <v>0</v>
      </c>
      <c r="N37" s="33">
        <f>IF(ISBLANK(MAIN!F37),0,J37+L37+M37)</f>
        <v>4</v>
      </c>
      <c r="O37" s="31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18" t="s">
        <v>41</v>
      </c>
      <c r="F38" s="18">
        <v>1</v>
      </c>
      <c r="G38" s="18">
        <v>2</v>
      </c>
      <c r="H38" s="18" t="s">
        <v>34</v>
      </c>
      <c r="I38" s="34">
        <f t="shared" si="4"/>
        <v>3</v>
      </c>
      <c r="J38" s="34">
        <f>IF(I38=MAIN!I38,3,0)</f>
        <v>0</v>
      </c>
      <c r="K38" s="35">
        <f t="shared" si="5"/>
        <v>-1</v>
      </c>
      <c r="L38" s="36">
        <f>IF(K38=MAIN!J38,1,0)</f>
        <v>0</v>
      </c>
      <c r="M38" s="36">
        <f>IF(AND(BW!F38=MAIN!F38,BW!G38=MAIN!G38),1,0)</f>
        <v>0</v>
      </c>
      <c r="N38" s="33">
        <f>IF(ISBLANK(MAIN!F38),0,J38+L38+M38)</f>
        <v>0</v>
      </c>
      <c r="O38" s="31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18" t="s">
        <v>102</v>
      </c>
      <c r="F39" s="18">
        <v>1</v>
      </c>
      <c r="G39" s="18">
        <v>1</v>
      </c>
      <c r="H39" s="18" t="s">
        <v>28</v>
      </c>
      <c r="I39" s="34">
        <f t="shared" si="4"/>
        <v>2</v>
      </c>
      <c r="J39" s="34">
        <f>IF(I39=MAIN!I39,3,0)</f>
        <v>0</v>
      </c>
      <c r="K39" s="35">
        <f t="shared" si="5"/>
        <v>0</v>
      </c>
      <c r="L39" s="36">
        <f>IF(K39=MAIN!J39,1,0)</f>
        <v>0</v>
      </c>
      <c r="M39" s="36">
        <f>IF(AND(BW!F39=MAIN!F39,BW!G39=MAIN!G39),1,0)</f>
        <v>0</v>
      </c>
      <c r="N39" s="33">
        <f>IF(ISBLANK(MAIN!F39),0,J39+L39+M39)*2</f>
        <v>0</v>
      </c>
      <c r="O39" s="31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18" t="s">
        <v>103</v>
      </c>
      <c r="F40" s="18">
        <v>1</v>
      </c>
      <c r="G40" s="18">
        <v>2</v>
      </c>
      <c r="H40" s="18" t="s">
        <v>85</v>
      </c>
      <c r="I40" s="34">
        <f t="shared" si="4"/>
        <v>3</v>
      </c>
      <c r="J40" s="34">
        <f>IF(I40=MAIN!I40,3,0)</f>
        <v>0</v>
      </c>
      <c r="K40" s="35">
        <f t="shared" si="5"/>
        <v>-1</v>
      </c>
      <c r="L40" s="36">
        <f>IF(K40=MAIN!J40,1,0)</f>
        <v>0</v>
      </c>
      <c r="M40" s="36">
        <f>IF(AND(BW!F40=MAIN!F40,BW!G40=MAIN!G40),1,0)</f>
        <v>0</v>
      </c>
      <c r="N40" s="33">
        <f>IF(ISBLANK(MAIN!F40),0,J40+L40+M40)</f>
        <v>0</v>
      </c>
      <c r="O40" s="37">
        <f>SUM(N29:N40)</f>
        <v>14</v>
      </c>
    </row>
    <row r="41" spans="1:15" ht="10.5" customHeight="1" x14ac:dyDescent="0.35">
      <c r="A41" s="116" t="s">
        <v>3</v>
      </c>
      <c r="B41" s="116"/>
      <c r="C41" s="116"/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31"/>
    </row>
    <row r="42" spans="1:15" ht="10.5" customHeight="1" x14ac:dyDescent="0.35">
      <c r="A42" s="115" t="s">
        <v>87</v>
      </c>
      <c r="B42" s="115"/>
      <c r="C42" s="115"/>
      <c r="D42" s="115"/>
      <c r="E42" s="115"/>
      <c r="F42" s="115"/>
      <c r="G42" s="115"/>
      <c r="H42" s="115"/>
      <c r="I42" s="31" t="s">
        <v>14</v>
      </c>
      <c r="J42" s="31" t="s">
        <v>15</v>
      </c>
      <c r="K42" s="31" t="s">
        <v>16</v>
      </c>
      <c r="L42" s="33" t="s">
        <v>17</v>
      </c>
      <c r="M42" s="33" t="s">
        <v>18</v>
      </c>
      <c r="N42" s="33" t="s">
        <v>6</v>
      </c>
      <c r="O42" s="31"/>
    </row>
    <row r="43" spans="1:15" ht="10.5" customHeight="1" x14ac:dyDescent="0.35">
      <c r="A43" s="9">
        <v>37</v>
      </c>
      <c r="B43" s="12" t="s">
        <v>86</v>
      </c>
      <c r="C43" s="10">
        <v>44373.75</v>
      </c>
      <c r="D43" s="11">
        <v>44373.75</v>
      </c>
      <c r="E43" s="9" t="s">
        <v>29</v>
      </c>
      <c r="F43" s="9">
        <v>1</v>
      </c>
      <c r="G43" s="9">
        <v>2</v>
      </c>
      <c r="H43" s="9" t="s">
        <v>32</v>
      </c>
      <c r="I43" s="34">
        <f t="shared" ref="I43:I50" si="6">IF(F43&gt;G43,1,IF(F43=G43,2,3))</f>
        <v>3</v>
      </c>
      <c r="J43" s="34">
        <f>IF(I43=MAIN!I43,3,0)</f>
        <v>0</v>
      </c>
      <c r="K43" s="35">
        <f t="shared" ref="K43:K50" si="7">F43-G43</f>
        <v>-1</v>
      </c>
      <c r="L43" s="36">
        <f>IF(K43=MAIN!J43,1,0)</f>
        <v>0</v>
      </c>
      <c r="M43" s="36">
        <f>IF(AND(BW!F43=MAIN!F43,BW!G43=MAIN!G43),1,0)</f>
        <v>0</v>
      </c>
      <c r="N43" s="33">
        <f>IF(ISBLANK(MAIN!F43),0,J43+L43+M43)</f>
        <v>0</v>
      </c>
      <c r="O43" s="31"/>
    </row>
    <row r="44" spans="1:15" ht="10.5" customHeight="1" x14ac:dyDescent="0.35">
      <c r="A44" s="9">
        <v>38</v>
      </c>
      <c r="B44" s="12"/>
      <c r="C44" s="10">
        <v>44373.875</v>
      </c>
      <c r="D44" s="11">
        <v>44373.875</v>
      </c>
      <c r="E44" s="9" t="s">
        <v>25</v>
      </c>
      <c r="F44" s="9">
        <v>2</v>
      </c>
      <c r="G44" s="9">
        <v>0</v>
      </c>
      <c r="H44" s="9" t="s">
        <v>39</v>
      </c>
      <c r="I44" s="34">
        <f t="shared" si="6"/>
        <v>1</v>
      </c>
      <c r="J44" s="34">
        <f>IF(I44=MAIN!I44,3,0)</f>
        <v>0</v>
      </c>
      <c r="K44" s="35">
        <f t="shared" si="7"/>
        <v>2</v>
      </c>
      <c r="L44" s="36">
        <f>IF(K44=MAIN!J44,1,0)</f>
        <v>0</v>
      </c>
      <c r="M44" s="36">
        <f>IF(AND(BW!F44=MAIN!F44,BW!G44=MAIN!G44),1,0)</f>
        <v>0</v>
      </c>
      <c r="N44" s="33">
        <f>IF(ISBLANK(MAIN!F44),0,J44+L44+M44)</f>
        <v>0</v>
      </c>
      <c r="O44" s="31"/>
    </row>
    <row r="45" spans="1:15" ht="10.5" customHeight="1" x14ac:dyDescent="0.35">
      <c r="A45" s="9">
        <v>39</v>
      </c>
      <c r="B45" s="12"/>
      <c r="C45" s="10">
        <v>44374.75</v>
      </c>
      <c r="D45" s="11">
        <v>44374.75</v>
      </c>
      <c r="E45" s="9" t="s">
        <v>26</v>
      </c>
      <c r="F45" s="9">
        <v>3</v>
      </c>
      <c r="G45" s="9">
        <v>1</v>
      </c>
      <c r="H45" s="9" t="s">
        <v>43</v>
      </c>
      <c r="I45" s="34">
        <f t="shared" si="6"/>
        <v>1</v>
      </c>
      <c r="J45" s="34">
        <f>IF(I45=MAIN!I45,3,0)</f>
        <v>0</v>
      </c>
      <c r="K45" s="35">
        <f t="shared" si="7"/>
        <v>2</v>
      </c>
      <c r="L45" s="36">
        <f>IF(K45=MAIN!J45,1,0)</f>
        <v>0</v>
      </c>
      <c r="M45" s="36">
        <f>IF(AND(BW!F45=MAIN!F45,BW!G45=MAIN!G45),1,0)</f>
        <v>0</v>
      </c>
      <c r="N45" s="33">
        <f>IF(ISBLANK(MAIN!F45),0,J45+L45+M45)</f>
        <v>0</v>
      </c>
      <c r="O45" s="31"/>
    </row>
    <row r="46" spans="1:15" ht="10.5" customHeight="1" x14ac:dyDescent="0.35">
      <c r="A46" s="9">
        <v>40</v>
      </c>
      <c r="B46" s="12"/>
      <c r="C46" s="10">
        <v>44374.875</v>
      </c>
      <c r="D46" s="11">
        <v>44374.875</v>
      </c>
      <c r="E46" s="9" t="s">
        <v>34</v>
      </c>
      <c r="F46" s="9">
        <v>2</v>
      </c>
      <c r="G46" s="9">
        <v>1</v>
      </c>
      <c r="H46" s="9" t="s">
        <v>85</v>
      </c>
      <c r="I46" s="34">
        <f t="shared" si="6"/>
        <v>1</v>
      </c>
      <c r="J46" s="34">
        <f>IF(I46=MAIN!I46,3,0)</f>
        <v>0</v>
      </c>
      <c r="K46" s="35">
        <f t="shared" si="7"/>
        <v>1</v>
      </c>
      <c r="L46" s="36">
        <f>IF(K46=MAIN!J46,1,0)</f>
        <v>0</v>
      </c>
      <c r="M46" s="36">
        <f>IF(AND(BW!F46=MAIN!F46,BW!G46=MAIN!G46),1,0)</f>
        <v>0</v>
      </c>
      <c r="N46" s="33">
        <f>IF(ISBLANK(MAIN!F46),0,J46+L46+M46)</f>
        <v>0</v>
      </c>
      <c r="O46" s="31"/>
    </row>
    <row r="47" spans="1:15" ht="10.5" customHeight="1" x14ac:dyDescent="0.35">
      <c r="A47" s="9">
        <v>41</v>
      </c>
      <c r="B47" s="12"/>
      <c r="C47" s="10">
        <v>44375.75</v>
      </c>
      <c r="D47" s="11">
        <v>44375.75</v>
      </c>
      <c r="E47" s="9" t="s">
        <v>37</v>
      </c>
      <c r="F47" s="9">
        <v>0</v>
      </c>
      <c r="G47" s="9">
        <v>1</v>
      </c>
      <c r="H47" s="9" t="s">
        <v>24</v>
      </c>
      <c r="I47" s="34">
        <f t="shared" si="6"/>
        <v>3</v>
      </c>
      <c r="J47" s="34">
        <f>IF(I47=MAIN!I47,3,0)</f>
        <v>0</v>
      </c>
      <c r="K47" s="35">
        <f t="shared" si="7"/>
        <v>-1</v>
      </c>
      <c r="L47" s="36">
        <f>IF(K47=MAIN!J47,1,0)</f>
        <v>0</v>
      </c>
      <c r="M47" s="36">
        <f>IF(AND(BW!F47=MAIN!F47,BW!G47=MAIN!G47),1,0)</f>
        <v>0</v>
      </c>
      <c r="N47" s="33">
        <f>IF(ISBLANK(MAIN!F47),0,J47+L47+M47)</f>
        <v>0</v>
      </c>
      <c r="O47" s="31"/>
    </row>
    <row r="48" spans="1:15" ht="10.5" customHeight="1" x14ac:dyDescent="0.35">
      <c r="A48" s="9">
        <v>42</v>
      </c>
      <c r="B48" s="12"/>
      <c r="C48" s="10">
        <v>44375.875</v>
      </c>
      <c r="D48" s="11">
        <v>44375.875</v>
      </c>
      <c r="E48" s="9" t="s">
        <v>20</v>
      </c>
      <c r="F48" s="9">
        <v>3</v>
      </c>
      <c r="G48" s="9">
        <v>0</v>
      </c>
      <c r="H48" s="9" t="s">
        <v>30</v>
      </c>
      <c r="I48" s="34">
        <f t="shared" si="6"/>
        <v>1</v>
      </c>
      <c r="J48" s="34">
        <f>IF(I48=MAIN!I48,3,0)</f>
        <v>0</v>
      </c>
      <c r="K48" s="35">
        <f t="shared" si="7"/>
        <v>3</v>
      </c>
      <c r="L48" s="36">
        <f>IF(K48=MAIN!J48,1,0)</f>
        <v>0</v>
      </c>
      <c r="M48" s="36">
        <f>IF(AND(BW!F48=MAIN!F48,BW!G48=MAIN!G48),1,0)</f>
        <v>0</v>
      </c>
      <c r="N48" s="33">
        <f>IF(ISBLANK(MAIN!F48),0,J48+L48+M48)</f>
        <v>0</v>
      </c>
      <c r="O48" s="31"/>
    </row>
    <row r="49" spans="1:15" ht="10.5" customHeight="1" x14ac:dyDescent="0.35">
      <c r="A49" s="9">
        <v>43</v>
      </c>
      <c r="B49" s="12"/>
      <c r="C49" s="10">
        <v>44376.75</v>
      </c>
      <c r="D49" s="11">
        <v>44376.75</v>
      </c>
      <c r="E49" s="9" t="s">
        <v>23</v>
      </c>
      <c r="F49" s="9">
        <v>1</v>
      </c>
      <c r="G49" s="9">
        <v>2</v>
      </c>
      <c r="H49" s="9" t="s">
        <v>22</v>
      </c>
      <c r="I49" s="34">
        <f t="shared" si="6"/>
        <v>3</v>
      </c>
      <c r="J49" s="34">
        <f>IF(I49=MAIN!I49,3,0)</f>
        <v>0</v>
      </c>
      <c r="K49" s="35">
        <f t="shared" si="7"/>
        <v>-1</v>
      </c>
      <c r="L49" s="36">
        <f>IF(K49=MAIN!J49,1,0)</f>
        <v>0</v>
      </c>
      <c r="M49" s="36">
        <f>IF(AND(BW!F49=MAIN!F49,BW!G49=MAIN!G49),1,0)</f>
        <v>0</v>
      </c>
      <c r="N49" s="33">
        <f>IF(ISBLANK(MAIN!F49),0,J49+L49+M49)</f>
        <v>0</v>
      </c>
      <c r="O49" s="31"/>
    </row>
    <row r="50" spans="1:15" ht="10.5" customHeight="1" x14ac:dyDescent="0.35">
      <c r="A50" s="9">
        <v>44</v>
      </c>
      <c r="B50" s="12"/>
      <c r="C50" s="10">
        <v>44376.875</v>
      </c>
      <c r="D50" s="11">
        <v>44376.875</v>
      </c>
      <c r="E50" s="9" t="s">
        <v>21</v>
      </c>
      <c r="F50" s="9">
        <v>1</v>
      </c>
      <c r="G50" s="9">
        <v>0</v>
      </c>
      <c r="H50" s="9" t="s">
        <v>41</v>
      </c>
      <c r="I50" s="34">
        <f t="shared" si="6"/>
        <v>1</v>
      </c>
      <c r="J50" s="34">
        <f>IF(I50=MAIN!I50,3,0)</f>
        <v>0</v>
      </c>
      <c r="K50" s="35">
        <f t="shared" si="7"/>
        <v>1</v>
      </c>
      <c r="L50" s="36">
        <f>IF(K50=MAIN!J50,1,0)</f>
        <v>0</v>
      </c>
      <c r="M50" s="36">
        <f>IF(AND(BW!F50=MAIN!F50,BW!G50=MAIN!G50),1,0)</f>
        <v>0</v>
      </c>
      <c r="N50" s="33">
        <f>IF(ISBLANK(MAIN!F50),0,J50+L50+M50)</f>
        <v>0</v>
      </c>
      <c r="O50" s="37">
        <f>SUM(N43:N50)*2</f>
        <v>0</v>
      </c>
    </row>
    <row r="51" spans="1:15" ht="10.5" customHeight="1" x14ac:dyDescent="0.35">
      <c r="A51" s="116" t="s">
        <v>4</v>
      </c>
      <c r="B51" s="116"/>
      <c r="C51" s="116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31"/>
    </row>
    <row r="52" spans="1:15" ht="10.5" customHeight="1" x14ac:dyDescent="0.35">
      <c r="A52" s="115" t="s">
        <v>82</v>
      </c>
      <c r="B52" s="115"/>
      <c r="C52" s="115"/>
      <c r="D52" s="115"/>
      <c r="E52" s="115"/>
      <c r="F52" s="115"/>
      <c r="G52" s="115"/>
      <c r="H52" s="115"/>
      <c r="I52" s="31" t="s">
        <v>14</v>
      </c>
      <c r="J52" s="31" t="s">
        <v>15</v>
      </c>
      <c r="K52" s="31" t="s">
        <v>16</v>
      </c>
      <c r="L52" s="33" t="s">
        <v>17</v>
      </c>
      <c r="M52" s="33" t="s">
        <v>18</v>
      </c>
      <c r="N52" s="33" t="s">
        <v>6</v>
      </c>
      <c r="O52" s="31"/>
    </row>
    <row r="53" spans="1:15" ht="10.5" customHeight="1" x14ac:dyDescent="0.35">
      <c r="A53" s="9">
        <v>45</v>
      </c>
      <c r="B53" s="12" t="s">
        <v>65</v>
      </c>
      <c r="C53" s="10">
        <v>44379.75</v>
      </c>
      <c r="D53" s="11">
        <v>44379.75</v>
      </c>
      <c r="E53" s="9" t="s">
        <v>30</v>
      </c>
      <c r="F53" s="9">
        <v>0</v>
      </c>
      <c r="G53" s="9">
        <v>2</v>
      </c>
      <c r="H53" s="9" t="s">
        <v>24</v>
      </c>
      <c r="I53" s="34">
        <f t="shared" ref="I53:I56" si="8">IF(F53&gt;G53,1,IF(F53=G53,2,3))</f>
        <v>3</v>
      </c>
      <c r="J53" s="34">
        <f>IF(I53=MAIN!I53,3,0)</f>
        <v>0</v>
      </c>
      <c r="K53" s="35">
        <f t="shared" ref="K53:K56" si="9">F53-G53</f>
        <v>-2</v>
      </c>
      <c r="L53" s="36">
        <f>IF(K53=MAIN!J53,1,0)</f>
        <v>0</v>
      </c>
      <c r="M53" s="36" t="e">
        <f>IF(AND(BW!F53=MAIN!#REF!,BW!G53=MAIN!#REF!),1,0)</f>
        <v>#REF!</v>
      </c>
      <c r="N53" s="33" t="e">
        <f>IF(ISBLANK(MAIN!#REF!),0,J53+L53+M53)</f>
        <v>#REF!</v>
      </c>
      <c r="O53" s="31"/>
    </row>
    <row r="54" spans="1:15" ht="10.5" customHeight="1" x14ac:dyDescent="0.35">
      <c r="A54" s="9">
        <v>46</v>
      </c>
      <c r="B54" s="12"/>
      <c r="C54" s="10">
        <v>44379.875</v>
      </c>
      <c r="D54" s="11">
        <v>44379.875</v>
      </c>
      <c r="E54" s="9" t="s">
        <v>34</v>
      </c>
      <c r="F54" s="9">
        <v>2</v>
      </c>
      <c r="G54" s="9">
        <v>1</v>
      </c>
      <c r="H54" s="9" t="s">
        <v>25</v>
      </c>
      <c r="I54" s="34">
        <f t="shared" si="8"/>
        <v>1</v>
      </c>
      <c r="J54" s="34">
        <f>IF(I54=MAIN!I54,3,0)</f>
        <v>0</v>
      </c>
      <c r="K54" s="35">
        <f t="shared" si="9"/>
        <v>1</v>
      </c>
      <c r="L54" s="36">
        <f>IF(K54=MAIN!J54,1,0)</f>
        <v>0</v>
      </c>
      <c r="M54" s="36">
        <f>IF(AND(BW!F54=MAIN!F54,BW!G54=MAIN!G54),1,0)</f>
        <v>0</v>
      </c>
      <c r="N54" s="33">
        <f>IF(ISBLANK(MAIN!F54),0,J54+L54+M54)</f>
        <v>0</v>
      </c>
      <c r="O54" s="31"/>
    </row>
    <row r="55" spans="1:15" ht="10.5" customHeight="1" x14ac:dyDescent="0.35">
      <c r="A55" s="9">
        <v>47</v>
      </c>
      <c r="B55" s="12"/>
      <c r="C55" s="10">
        <v>44380.75</v>
      </c>
      <c r="D55" s="11">
        <v>44380.75</v>
      </c>
      <c r="E55" s="9" t="s">
        <v>43</v>
      </c>
      <c r="F55" s="9">
        <v>1</v>
      </c>
      <c r="G55" s="9">
        <v>2</v>
      </c>
      <c r="H55" s="9" t="s">
        <v>32</v>
      </c>
      <c r="I55" s="34">
        <f t="shared" si="8"/>
        <v>3</v>
      </c>
      <c r="J55" s="34">
        <f>IF(I55=MAIN!I55,3,0)</f>
        <v>0</v>
      </c>
      <c r="K55" s="35">
        <f t="shared" si="9"/>
        <v>-1</v>
      </c>
      <c r="L55" s="36">
        <f>IF(K55=MAIN!J55,1,0)</f>
        <v>0</v>
      </c>
      <c r="M55" s="36">
        <f>IF(AND(BW!F55=MAIN!F53,BW!G55=MAIN!G53),1,0)</f>
        <v>0</v>
      </c>
      <c r="N55" s="33">
        <f>IF(ISBLANK(MAIN!F53),0,J55+L55+M55)</f>
        <v>0</v>
      </c>
      <c r="O55" s="31"/>
    </row>
    <row r="56" spans="1:15" ht="10.5" customHeight="1" x14ac:dyDescent="0.35">
      <c r="A56" s="9">
        <v>48</v>
      </c>
      <c r="B56" s="12"/>
      <c r="C56" s="10">
        <v>44380.875</v>
      </c>
      <c r="D56" s="11">
        <v>44380.875</v>
      </c>
      <c r="E56" s="9" t="s">
        <v>41</v>
      </c>
      <c r="F56" s="9">
        <v>1</v>
      </c>
      <c r="G56" s="9">
        <v>3</v>
      </c>
      <c r="H56" s="9" t="s">
        <v>23</v>
      </c>
      <c r="I56" s="34">
        <f t="shared" si="8"/>
        <v>3</v>
      </c>
      <c r="J56" s="34">
        <f>IF(I56=MAIN!I56,3,0)</f>
        <v>0</v>
      </c>
      <c r="K56" s="35">
        <f t="shared" si="9"/>
        <v>-2</v>
      </c>
      <c r="L56" s="36">
        <f>IF(K56=MAIN!J56,1,0)</f>
        <v>0</v>
      </c>
      <c r="M56" s="36">
        <f>IF(AND(BW!F56=MAIN!F56,BW!G56=MAIN!G56),1,0)</f>
        <v>0</v>
      </c>
      <c r="N56" s="33">
        <f>IF(ISBLANK(MAIN!F56),0,J56+L56+M56)</f>
        <v>0</v>
      </c>
      <c r="O56" s="37" t="e">
        <f>SUM(N53:N56)*3</f>
        <v>#REF!</v>
      </c>
    </row>
    <row r="57" spans="1:15" ht="10.5" customHeight="1" x14ac:dyDescent="0.35">
      <c r="A57" s="116" t="s">
        <v>5</v>
      </c>
      <c r="B57" s="116"/>
      <c r="C57" s="116"/>
      <c r="D57" s="116"/>
      <c r="E57" s="116"/>
      <c r="F57" s="116"/>
      <c r="G57" s="116"/>
      <c r="H57" s="116"/>
      <c r="I57" s="116"/>
      <c r="J57" s="116"/>
      <c r="K57" s="116"/>
      <c r="L57" s="116"/>
      <c r="M57" s="116"/>
      <c r="N57" s="116"/>
      <c r="O57" s="31"/>
    </row>
    <row r="58" spans="1:15" ht="10.5" customHeight="1" x14ac:dyDescent="0.35">
      <c r="A58" s="115" t="s">
        <v>83</v>
      </c>
      <c r="B58" s="115"/>
      <c r="C58" s="115"/>
      <c r="D58" s="115"/>
      <c r="E58" s="115"/>
      <c r="F58" s="115"/>
      <c r="G58" s="115"/>
      <c r="H58" s="115"/>
      <c r="I58" s="31" t="s">
        <v>14</v>
      </c>
      <c r="J58" s="31" t="s">
        <v>15</v>
      </c>
      <c r="K58" s="31" t="s">
        <v>16</v>
      </c>
      <c r="L58" s="33" t="s">
        <v>17</v>
      </c>
      <c r="M58" s="33" t="s">
        <v>18</v>
      </c>
      <c r="N58" s="33" t="s">
        <v>6</v>
      </c>
      <c r="O58" s="31"/>
    </row>
    <row r="59" spans="1:15" ht="10.5" customHeight="1" x14ac:dyDescent="0.35">
      <c r="A59" s="9">
        <v>49</v>
      </c>
      <c r="B59" s="12" t="s">
        <v>74</v>
      </c>
      <c r="C59" s="10">
        <v>44383.875</v>
      </c>
      <c r="D59" s="11">
        <v>44383.875</v>
      </c>
      <c r="E59" s="18" t="s">
        <v>24</v>
      </c>
      <c r="F59" s="18">
        <v>2</v>
      </c>
      <c r="G59" s="18">
        <v>1</v>
      </c>
      <c r="H59" s="18" t="s">
        <v>25</v>
      </c>
      <c r="I59" s="34">
        <f t="shared" ref="I59:I60" si="10">IF(F59&gt;G59,1,IF(F59=G59,2,3))</f>
        <v>1</v>
      </c>
      <c r="J59" s="34">
        <f>IF(I59=MAIN!I59,3,0)</f>
        <v>0</v>
      </c>
      <c r="K59" s="35">
        <f t="shared" ref="K59:K60" si="11">F59-G59</f>
        <v>1</v>
      </c>
      <c r="L59" s="36">
        <f>IF(K59=MAIN!J59,1,0)</f>
        <v>0</v>
      </c>
      <c r="M59" s="36">
        <f>IF(AND(BW!F59=MAIN!F59,BW!G59=MAIN!G59),1,0)</f>
        <v>0</v>
      </c>
      <c r="N59" s="33">
        <f>IF(ISBLANK(MAIN!F59),0,J59+L59+M59)</f>
        <v>0</v>
      </c>
      <c r="O59" s="31"/>
    </row>
    <row r="60" spans="1:15" ht="10.5" customHeight="1" x14ac:dyDescent="0.35">
      <c r="A60" s="9">
        <v>50</v>
      </c>
      <c r="B60" s="12"/>
      <c r="C60" s="10">
        <v>44384.875</v>
      </c>
      <c r="D60" s="11">
        <v>44384.875</v>
      </c>
      <c r="E60" s="18" t="s">
        <v>32</v>
      </c>
      <c r="F60" s="18">
        <v>2</v>
      </c>
      <c r="G60" s="18">
        <v>1</v>
      </c>
      <c r="H60" s="18" t="s">
        <v>23</v>
      </c>
      <c r="I60" s="34">
        <f t="shared" si="10"/>
        <v>1</v>
      </c>
      <c r="J60" s="34">
        <f>IF(I60=MAIN!I60,3,0)</f>
        <v>0</v>
      </c>
      <c r="K60" s="35">
        <f t="shared" si="11"/>
        <v>1</v>
      </c>
      <c r="L60" s="36">
        <f>IF(K60=MAIN!J60,1,0)</f>
        <v>0</v>
      </c>
      <c r="M60" s="36">
        <f>IF(AND(BW!F60=MAIN!F60,BW!G60=MAIN!G60),1,0)</f>
        <v>0</v>
      </c>
      <c r="N60" s="33">
        <f>IF(ISBLANK(MAIN!F60),0,J60+L60+M60)</f>
        <v>0</v>
      </c>
      <c r="O60" s="37">
        <f>SUM(N59:N60)*5</f>
        <v>0</v>
      </c>
    </row>
    <row r="61" spans="1:15" ht="10.5" customHeight="1" x14ac:dyDescent="0.35">
      <c r="A61" s="116" t="s">
        <v>13</v>
      </c>
      <c r="B61" s="116"/>
      <c r="C61" s="116"/>
      <c r="D61" s="116"/>
      <c r="E61" s="116"/>
      <c r="F61" s="116"/>
      <c r="G61" s="116"/>
      <c r="H61" s="116"/>
      <c r="I61" s="116"/>
      <c r="J61" s="116"/>
      <c r="K61" s="116"/>
      <c r="L61" s="116"/>
      <c r="M61" s="116"/>
      <c r="N61" s="116"/>
      <c r="O61" s="31"/>
    </row>
    <row r="62" spans="1:15" ht="10.5" customHeight="1" x14ac:dyDescent="0.35">
      <c r="A62" s="115" t="s">
        <v>84</v>
      </c>
      <c r="B62" s="115"/>
      <c r="C62" s="115"/>
      <c r="D62" s="115"/>
      <c r="E62" s="115"/>
      <c r="F62" s="115"/>
      <c r="G62" s="115"/>
      <c r="H62" s="115"/>
      <c r="I62" s="31" t="s">
        <v>14</v>
      </c>
      <c r="J62" s="31" t="s">
        <v>15</v>
      </c>
      <c r="K62" s="31" t="s">
        <v>16</v>
      </c>
      <c r="L62" s="33" t="s">
        <v>17</v>
      </c>
      <c r="M62" s="33" t="s">
        <v>18</v>
      </c>
      <c r="N62" s="33" t="s">
        <v>6</v>
      </c>
      <c r="O62" s="31"/>
    </row>
    <row r="63" spans="1:15" ht="10.5" customHeight="1" x14ac:dyDescent="0.35">
      <c r="A63" s="9">
        <v>51</v>
      </c>
      <c r="B63" s="13" t="s">
        <v>79</v>
      </c>
      <c r="C63" s="10">
        <v>44388.875</v>
      </c>
      <c r="D63" s="11">
        <v>44388.875</v>
      </c>
      <c r="E63" s="18" t="s">
        <v>25</v>
      </c>
      <c r="F63" s="18">
        <v>3</v>
      </c>
      <c r="G63" s="18">
        <v>2</v>
      </c>
      <c r="H63" s="18" t="s">
        <v>23</v>
      </c>
      <c r="I63" s="34">
        <f t="shared" ref="I63" si="12">IF(F63&gt;G63,1,IF(F63=G63,2,3))</f>
        <v>1</v>
      </c>
      <c r="J63" s="34">
        <f>IF(I63=MAIN!I63,3,0)</f>
        <v>0</v>
      </c>
      <c r="K63" s="35">
        <f t="shared" ref="K63" si="13">F63-G63</f>
        <v>1</v>
      </c>
      <c r="L63" s="36">
        <f>IF(K63=MAIN!J63,1,0)</f>
        <v>0</v>
      </c>
      <c r="M63" s="36">
        <f>IF(AND(BW!F63=MAIN!F63,BW!G63=MAIN!G63),1,0)</f>
        <v>0</v>
      </c>
      <c r="N63" s="33">
        <f>IF(ISBLANK(MAIN!F63),0,J63+L63+M63)</f>
        <v>0</v>
      </c>
      <c r="O63" s="37">
        <f>SUM(N63)*6</f>
        <v>0</v>
      </c>
    </row>
    <row r="64" spans="1:15" ht="10.5" customHeight="1" x14ac:dyDescent="0.35">
      <c r="H64" s="35"/>
      <c r="I64" s="38"/>
      <c r="J64" s="38"/>
      <c r="K64" s="38"/>
      <c r="L64" s="38"/>
      <c r="M64" s="38"/>
      <c r="N64" s="38"/>
      <c r="O64" s="31"/>
    </row>
    <row r="65" spans="8:15" ht="10.5" customHeight="1" x14ac:dyDescent="0.35">
      <c r="H65" s="35"/>
      <c r="I65" s="38"/>
      <c r="J65" s="38"/>
      <c r="K65" s="38"/>
      <c r="L65" s="38"/>
      <c r="M65" s="38"/>
      <c r="N65" s="38"/>
      <c r="O65" s="31"/>
    </row>
    <row r="66" spans="8:15" ht="10.5" customHeight="1" x14ac:dyDescent="0.35">
      <c r="H66" s="35"/>
      <c r="I66" s="38"/>
      <c r="J66" s="38"/>
      <c r="K66" s="38"/>
      <c r="L66" s="38"/>
      <c r="M66" s="38"/>
      <c r="N66" s="38"/>
      <c r="O66" s="31"/>
    </row>
    <row r="67" spans="8:15" ht="10.5" customHeight="1" x14ac:dyDescent="0.35">
      <c r="H67" s="35"/>
      <c r="I67" s="38"/>
      <c r="J67" s="38"/>
      <c r="K67" s="38"/>
      <c r="L67" s="38"/>
      <c r="M67" s="38"/>
      <c r="N67" s="38"/>
      <c r="O67" s="31"/>
    </row>
    <row r="68" spans="8:15" ht="10.5" customHeight="1" x14ac:dyDescent="0.35">
      <c r="H68" s="35"/>
      <c r="I68" s="38"/>
      <c r="J68" s="38"/>
      <c r="K68" s="38"/>
      <c r="L68" s="38"/>
      <c r="M68" s="38"/>
      <c r="N68" s="38"/>
      <c r="O68" s="31"/>
    </row>
    <row r="69" spans="8:15" ht="10.5" customHeight="1" x14ac:dyDescent="0.35">
      <c r="H69" s="35"/>
      <c r="I69" s="38"/>
      <c r="J69" s="38"/>
      <c r="K69" s="38"/>
      <c r="L69" s="38"/>
      <c r="M69" s="38"/>
      <c r="N69" s="38"/>
      <c r="O69" s="31"/>
    </row>
    <row r="70" spans="8:15" ht="10.5" customHeight="1" x14ac:dyDescent="0.35">
      <c r="H70" s="35"/>
      <c r="I70" s="38"/>
      <c r="J70" s="38"/>
      <c r="K70" s="38"/>
      <c r="L70" s="38"/>
      <c r="M70" s="38"/>
      <c r="N70" s="38"/>
      <c r="O70" s="31"/>
    </row>
    <row r="71" spans="8:15" ht="10.5" customHeight="1" x14ac:dyDescent="0.35">
      <c r="H71" s="35"/>
      <c r="I71" s="38"/>
      <c r="J71" s="38"/>
      <c r="K71" s="38"/>
      <c r="L71" s="38"/>
      <c r="M71" s="38"/>
      <c r="N71" s="38"/>
      <c r="O71" s="31"/>
    </row>
    <row r="72" spans="8:15" ht="10.5" customHeight="1" x14ac:dyDescent="0.35">
      <c r="H72" s="35"/>
      <c r="I72" s="38"/>
      <c r="J72" s="38"/>
      <c r="K72" s="38"/>
      <c r="L72" s="38"/>
      <c r="M72" s="38"/>
      <c r="N72" s="38"/>
      <c r="O72" s="31"/>
    </row>
    <row r="73" spans="8:15" ht="10.5" customHeight="1" x14ac:dyDescent="0.35">
      <c r="H73" s="35"/>
      <c r="I73" s="38"/>
      <c r="J73" s="38"/>
      <c r="K73" s="38"/>
      <c r="L73" s="38"/>
      <c r="M73" s="38"/>
      <c r="N73" s="38"/>
      <c r="O73" s="31"/>
    </row>
    <row r="74" spans="8:15" ht="10.5" customHeight="1" x14ac:dyDescent="0.35">
      <c r="H74" s="35"/>
      <c r="I74" s="38"/>
      <c r="J74" s="38"/>
      <c r="K74" s="38"/>
      <c r="L74" s="38"/>
      <c r="M74" s="38"/>
      <c r="N74" s="38"/>
      <c r="O74" s="31"/>
    </row>
    <row r="75" spans="8:15" ht="10.5" customHeight="1" x14ac:dyDescent="0.35">
      <c r="H75" s="35"/>
      <c r="I75" s="38"/>
      <c r="J75" s="38"/>
      <c r="K75" s="38"/>
      <c r="L75" s="38"/>
      <c r="M75" s="38"/>
      <c r="N75" s="38"/>
      <c r="O75" s="31"/>
    </row>
    <row r="76" spans="8:15" ht="10.5" customHeight="1" x14ac:dyDescent="0.35">
      <c r="H76" s="35"/>
      <c r="I76" s="38"/>
      <c r="J76" s="38"/>
      <c r="K76" s="38"/>
      <c r="L76" s="38"/>
      <c r="M76" s="38"/>
      <c r="N76" s="38"/>
      <c r="O76" s="31"/>
    </row>
    <row r="77" spans="8:15" ht="10.5" customHeight="1" x14ac:dyDescent="0.35">
      <c r="H77" s="35"/>
      <c r="I77" s="38"/>
      <c r="J77" s="38"/>
      <c r="K77" s="38"/>
      <c r="L77" s="38"/>
      <c r="M77" s="38"/>
      <c r="N77" s="38"/>
      <c r="O77" s="31"/>
    </row>
    <row r="78" spans="8:15" ht="10.5" customHeight="1" x14ac:dyDescent="0.35">
      <c r="H78" s="35"/>
      <c r="I78" s="38"/>
      <c r="J78" s="38"/>
      <c r="K78" s="38"/>
      <c r="L78" s="38"/>
      <c r="M78" s="38"/>
      <c r="N78" s="38"/>
      <c r="O78" s="31"/>
    </row>
    <row r="79" spans="8:15" ht="10.5" customHeight="1" x14ac:dyDescent="0.35">
      <c r="H79" s="35"/>
      <c r="I79" s="38"/>
      <c r="J79" s="38"/>
      <c r="K79" s="38"/>
      <c r="L79" s="38"/>
      <c r="M79" s="38"/>
      <c r="N79" s="38"/>
      <c r="O79" s="31"/>
    </row>
    <row r="80" spans="8:15" ht="10.5" customHeight="1" x14ac:dyDescent="0.35">
      <c r="H80" s="35"/>
      <c r="I80" s="38"/>
      <c r="J80" s="38"/>
      <c r="K80" s="38"/>
      <c r="L80" s="38"/>
      <c r="M80" s="38"/>
      <c r="N80" s="38"/>
      <c r="O80" s="31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59:E60">
    <cfRule type="expression" dxfId="39" priority="28">
      <formula>#REF!&lt;$I59</formula>
    </cfRule>
    <cfRule type="expression" dxfId="38" priority="27">
      <formula>#REF!&gt;$I59</formula>
    </cfRule>
    <cfRule type="expression" dxfId="37" priority="29">
      <formula>#REF!&lt;$G59</formula>
    </cfRule>
    <cfRule type="expression" dxfId="36" priority="30">
      <formula>#REF!&gt;$G59</formula>
    </cfRule>
  </conditionalFormatting>
  <conditionalFormatting sqref="E63">
    <cfRule type="expression" dxfId="35" priority="21">
      <formula>#REF!&lt;$G63</formula>
    </cfRule>
    <cfRule type="expression" dxfId="34" priority="19">
      <formula>#REF!&gt;$I63</formula>
    </cfRule>
    <cfRule type="expression" dxfId="33" priority="20">
      <formula>#REF!&lt;$I63</formula>
    </cfRule>
    <cfRule type="expression" dxfId="32" priority="22">
      <formula>#REF!&gt;$G63</formula>
    </cfRule>
  </conditionalFormatting>
  <conditionalFormatting sqref="E16:G21 E23:G27">
    <cfRule type="expression" dxfId="31" priority="3" stopIfTrue="1">
      <formula>#REF!&lt;$G16</formula>
    </cfRule>
    <cfRule type="expression" dxfId="30" priority="4" stopIfTrue="1">
      <formula>#REF!&gt;$G16</formula>
    </cfRule>
  </conditionalFormatting>
  <conditionalFormatting sqref="E29:G40">
    <cfRule type="expression" dxfId="29" priority="8">
      <formula>#REF!&gt;$G29</formula>
    </cfRule>
    <cfRule type="expression" dxfId="28" priority="7">
      <formula>#REF!&lt;$G29</formula>
    </cfRule>
  </conditionalFormatting>
  <conditionalFormatting sqref="F3:G14">
    <cfRule type="expression" dxfId="27" priority="14" stopIfTrue="1">
      <formula>#REF!&gt;$G3</formula>
    </cfRule>
    <cfRule type="expression" dxfId="26" priority="13" stopIfTrue="1">
      <formula>#REF!&lt;$G3</formula>
    </cfRule>
  </conditionalFormatting>
  <conditionalFormatting sqref="H16:H21 H23:H27">
    <cfRule type="expression" dxfId="23" priority="2" stopIfTrue="1">
      <formula>#REF!&lt;$G16</formula>
    </cfRule>
    <cfRule type="expression" dxfId="22" priority="1" stopIfTrue="1">
      <formula>#REF!&gt;$G16</formula>
    </cfRule>
  </conditionalFormatting>
  <conditionalFormatting sqref="H29:H40">
    <cfRule type="expression" dxfId="21" priority="10">
      <formula>#REF!&lt;$G29</formula>
    </cfRule>
    <cfRule type="expression" dxfId="20" priority="9">
      <formula>#REF!&gt;$G29</formula>
    </cfRule>
  </conditionalFormatting>
  <conditionalFormatting sqref="H59:H60">
    <cfRule type="expression" dxfId="7" priority="34">
      <formula>#REF!&lt;$G59</formula>
    </cfRule>
    <cfRule type="expression" dxfId="6" priority="33">
      <formula>#REF!&gt;$G59</formula>
    </cfRule>
    <cfRule type="expression" dxfId="5" priority="32">
      <formula>#REF!&gt;$I59</formula>
    </cfRule>
    <cfRule type="expression" dxfId="4" priority="31">
      <formula>#REF!&lt;$I59</formula>
    </cfRule>
  </conditionalFormatting>
  <conditionalFormatting sqref="H63">
    <cfRule type="expression" dxfId="3" priority="26">
      <formula>#REF!&lt;$G63</formula>
    </cfRule>
    <cfRule type="expression" dxfId="2" priority="25">
      <formula>#REF!&gt;$G63</formula>
    </cfRule>
    <cfRule type="expression" dxfId="1" priority="24">
      <formula>#REF!&gt;$I63</formula>
    </cfRule>
    <cfRule type="expression" dxfId="0" priority="23">
      <formula>#REF!&lt;$I63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6" id="{6BDF33A9-EC6A-4308-A658-503F6F7C6203}">
            <xm:f>MAIN!#REF!&gt;MAIN!$G3</xm:f>
            <x14:dxf>
              <font>
                <b/>
                <i val="0"/>
              </font>
            </x14:dxf>
          </x14:cfRule>
          <x14:cfRule type="expression" priority="35" id="{065B9A03-729B-42CE-94E4-EE3D480ACBE2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m:sqref>E3:E14</xm:sqref>
        </x14:conditionalFormatting>
        <x14:conditionalFormatting xmlns:xm="http://schemas.microsoft.com/office/excel/2006/main">
          <x14:cfRule type="expression" priority="41" id="{30930166-F860-42D4-A264-8BA1F08E9FA8}">
            <xm:f>MAIN!#REF!&lt;MAIN!$G43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40" id="{C511924F-EC86-48AE-BCEE-E39F31501AC1}">
            <xm:f>MAIN!#REF!&lt;MAIN!#REF!</xm:f>
            <x14:dxf>
              <font>
                <b val="0"/>
                <i/>
                <color rgb="FF0000FF"/>
              </font>
            </x14:dxf>
          </x14:cfRule>
          <x14:cfRule type="expression" priority="39" id="{319B82F3-905E-40BF-B29D-E2EDF0D3767B}">
            <xm:f>MAIN!#REF!&gt;MAIN!#REF!</xm:f>
            <x14:dxf>
              <font>
                <b/>
                <i val="0"/>
                <color rgb="FF0000FF"/>
              </font>
            </x14:dxf>
          </x14:cfRule>
          <x14:cfRule type="expression" priority="42" id="{7C358D46-9E4F-4D05-A33A-704540189244}">
            <xm:f>MAIN!#REF!&gt;MAIN!$G43</xm:f>
            <x14:dxf>
              <font>
                <b/>
                <i val="0"/>
              </font>
            </x14:dxf>
          </x14:cfRule>
          <xm:sqref>E43:E50 E54 E56</xm:sqref>
        </x14:conditionalFormatting>
        <x14:conditionalFormatting xmlns:xm="http://schemas.microsoft.com/office/excel/2006/main">
          <x14:cfRule type="expression" priority="54" id="{B47CFEFD-0EB4-427B-AC1E-58C9B89AB1C0}">
            <xm:f>MAIN!#REF!&gt;MAIN!#REF!</xm:f>
            <x14:dxf>
              <font>
                <b/>
                <i val="0"/>
              </font>
            </x14:dxf>
          </x14:cfRule>
          <x14:cfRule type="expression" priority="53" id="{D5452318-3AAC-4225-8132-BF5C9F64D16B}">
            <xm:f>MAIN!#REF!&lt;MAIN!#REF!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52" id="{4E6F1895-01AB-4D50-8C1B-813A6E0430D0}">
            <xm:f>MAIN!#REF!&lt;MAIN!#REF!</xm:f>
            <x14:dxf>
              <font>
                <b val="0"/>
                <i/>
                <color rgb="FF0000FF"/>
              </font>
            </x14:dxf>
          </x14:cfRule>
          <x14:cfRule type="expression" priority="51" id="{DDA23A70-1A23-4635-976A-744ACD63500F}">
            <xm:f>MAIN!#REF!&gt;MAIN!#REF!</xm:f>
            <x14:dxf>
              <font>
                <b/>
                <i val="0"/>
                <color rgb="FF0000FF"/>
              </font>
            </x14:dxf>
          </x14:cfRule>
          <xm:sqref>E53</xm:sqref>
        </x14:conditionalFormatting>
        <x14:conditionalFormatting xmlns:xm="http://schemas.microsoft.com/office/excel/2006/main">
          <x14:cfRule type="expression" priority="50" id="{CEC6D699-5A3C-4015-86FD-B86130970C58}">
            <xm:f>MAIN!#REF!&gt;MAIN!$G53</xm:f>
            <x14:dxf>
              <font>
                <b/>
                <i val="0"/>
              </font>
            </x14:dxf>
          </x14:cfRule>
          <x14:cfRule type="expression" priority="49" id="{26617FB3-3881-4444-9E80-097AB8862C08}">
            <xm:f>MAIN!#REF!&lt;MAIN!$G53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48" id="{B2A5058A-99BC-48D0-B132-AC108073CB1E}">
            <xm:f>MAIN!#REF!&lt;MAIN!#REF!</xm:f>
            <x14:dxf>
              <font>
                <b val="0"/>
                <i/>
                <color rgb="FF0000FF"/>
              </font>
            </x14:dxf>
          </x14:cfRule>
          <x14:cfRule type="expression" priority="47" id="{6229E8F9-9648-4565-B240-2270C0EB2920}">
            <xm:f>MAIN!#REF!&gt;MAIN!#REF!</xm:f>
            <x14:dxf>
              <font>
                <b/>
                <i val="0"/>
                <color rgb="FF0000FF"/>
              </font>
            </x14:dxf>
          </x14:cfRule>
          <xm:sqref>E55</xm:sqref>
        </x14:conditionalFormatting>
        <x14:conditionalFormatting xmlns:xm="http://schemas.microsoft.com/office/excel/2006/main">
          <x14:cfRule type="expression" priority="37" id="{BFCC8B57-7C74-4444-9EFB-9BE833957F7C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38" id="{98346D43-2BE7-4B6C-967C-C98CE9B7C342}">
            <xm:f>MAIN!#REF!&lt;MAIN!$G3</xm:f>
            <x14:dxf>
              <font>
                <b/>
                <i val="0"/>
              </font>
            </x14:dxf>
          </x14:cfRule>
          <xm:sqref>H3:H14</xm:sqref>
        </x14:conditionalFormatting>
        <x14:conditionalFormatting xmlns:xm="http://schemas.microsoft.com/office/excel/2006/main">
          <x14:cfRule type="expression" priority="43" id="{61D042FC-F2AB-41B9-AC87-3181DFD2A739}">
            <xm:f>MAIN!#REF!&lt;MAIN!#REF!</xm:f>
            <x14:dxf>
              <font>
                <b/>
                <i val="0"/>
                <color rgb="FF0000FF"/>
              </font>
            </x14:dxf>
          </x14:cfRule>
          <x14:cfRule type="expression" priority="44" id="{90B7C1E2-AB35-4525-AC95-CEE986AABC84}">
            <xm:f>MAIN!#REF!&gt;MAIN!#REF!</xm:f>
            <x14:dxf>
              <font>
                <b val="0"/>
                <i/>
                <color rgb="FF0000FF"/>
              </font>
            </x14:dxf>
          </x14:cfRule>
          <x14:cfRule type="expression" priority="45" id="{CD88EBD7-4DD6-4E02-A3B7-201A632A1377}">
            <xm:f>MAIN!#REF!&gt;MAIN!$G43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46" id="{556C139A-B188-46F8-AE3B-1A2E5B7706E0}">
            <xm:f>MAIN!#REF!&lt;MAIN!$G43</xm:f>
            <x14:dxf>
              <font>
                <b/>
                <i val="0"/>
              </font>
            </x14:dxf>
          </x14:cfRule>
          <xm:sqref>H43:H50 H54 H56</xm:sqref>
        </x14:conditionalFormatting>
        <x14:conditionalFormatting xmlns:xm="http://schemas.microsoft.com/office/excel/2006/main">
          <x14:cfRule type="expression" priority="62" id="{50DA3A7C-8353-492A-BF77-AB03FCDA4491}">
            <xm:f>MAIN!#REF!&lt;MAIN!#REF!</xm:f>
            <x14:dxf>
              <font>
                <b/>
                <i val="0"/>
              </font>
            </x14:dxf>
          </x14:cfRule>
          <x14:cfRule type="expression" priority="59" id="{673CC672-C5F4-46CC-8A93-28F652E4A27D}">
            <xm:f>MAIN!#REF!&lt;MAIN!#REF!</xm:f>
            <x14:dxf>
              <font>
                <b/>
                <i val="0"/>
                <color rgb="FF0000FF"/>
              </font>
            </x14:dxf>
          </x14:cfRule>
          <x14:cfRule type="expression" priority="60" id="{05903A56-6EE8-4B4F-B2F4-0D3DA747C72D}">
            <xm:f>MAIN!#REF!&gt;MAIN!#REF!</xm:f>
            <x14:dxf>
              <font>
                <b val="0"/>
                <i/>
                <color rgb="FF0000FF"/>
              </font>
            </x14:dxf>
          </x14:cfRule>
          <x14:cfRule type="expression" priority="61" id="{4573D140-EF17-4188-9F15-0A28E42E0CC2}">
            <xm:f>MAIN!#REF!&gt;MAIN!#REF!</xm:f>
            <x14:dxf>
              <font>
                <b val="0"/>
                <i/>
                <color theme="1" tint="0.499984740745262"/>
              </font>
            </x14:dxf>
          </x14:cfRule>
          <xm:sqref>H53</xm:sqref>
        </x14:conditionalFormatting>
        <x14:conditionalFormatting xmlns:xm="http://schemas.microsoft.com/office/excel/2006/main">
          <x14:cfRule type="expression" priority="56" id="{CF97455F-06BD-4C13-A941-C736485F5431}">
            <xm:f>MAIN!#REF!&gt;MAIN!#REF!</xm:f>
            <x14:dxf>
              <font>
                <b val="0"/>
                <i/>
                <color rgb="FF0000FF"/>
              </font>
            </x14:dxf>
          </x14:cfRule>
          <x14:cfRule type="expression" priority="57" id="{D8F78B7C-24F7-40AF-964A-55840A3AE54E}">
            <xm:f>MAIN!#REF!&gt;MAIN!$G53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58" id="{F2D55485-679C-4F89-BAB2-0C4BBD00AD27}">
            <xm:f>MAIN!#REF!&lt;MAIN!$G53</xm:f>
            <x14:dxf>
              <font>
                <b/>
                <i val="0"/>
              </font>
            </x14:dxf>
          </x14:cfRule>
          <x14:cfRule type="expression" priority="55" id="{12EAD1D3-D6B4-4200-9F3B-4080F3B5EE76}">
            <xm:f>MAIN!#REF!&lt;MAIN!#REF!</xm:f>
            <x14:dxf>
              <font>
                <b/>
                <i val="0"/>
                <color rgb="FF0000FF"/>
              </font>
            </x14:dxf>
          </x14:cfRule>
          <xm:sqref>H55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A3692-39A0-4A74-8B85-9DAAF1DF578B}">
  <dimension ref="A1:J68"/>
  <sheetViews>
    <sheetView topLeftCell="A55" workbookViewId="0">
      <selection activeCell="I21" sqref="I21"/>
    </sheetView>
  </sheetViews>
  <sheetFormatPr defaultRowHeight="12.5" x14ac:dyDescent="0.25"/>
  <cols>
    <col min="1" max="1" width="8.7265625" style="69" customWidth="1"/>
    <col min="2" max="2" width="14.6328125" style="69" bestFit="1" customWidth="1"/>
    <col min="3" max="4" width="8.7265625" style="69" customWidth="1"/>
    <col min="5" max="5" width="19.90625" style="69" bestFit="1" customWidth="1"/>
    <col min="6" max="6" width="12.7265625" style="69" customWidth="1"/>
    <col min="7" max="7" width="12.36328125" style="69" customWidth="1"/>
    <col min="8" max="8" width="27.81640625" style="69" bestFit="1" customWidth="1"/>
    <col min="9" max="9" width="38.81640625" style="69" bestFit="1" customWidth="1"/>
    <col min="10" max="16384" width="8.7265625" style="69"/>
  </cols>
  <sheetData>
    <row r="1" spans="1:10" ht="15" thickBot="1" x14ac:dyDescent="0.3">
      <c r="A1" s="108" t="s">
        <v>130</v>
      </c>
      <c r="B1" s="108"/>
      <c r="C1" s="108"/>
      <c r="D1" s="108"/>
      <c r="E1" s="108"/>
      <c r="F1" s="108"/>
      <c r="G1" s="108"/>
      <c r="H1" s="108"/>
    </row>
    <row r="2" spans="1:10" ht="14.5" x14ac:dyDescent="0.25">
      <c r="A2" s="105" t="s">
        <v>141</v>
      </c>
      <c r="B2" s="105"/>
      <c r="C2" s="105"/>
      <c r="D2" s="105"/>
      <c r="E2" s="105"/>
      <c r="F2" s="105"/>
      <c r="G2" s="105"/>
      <c r="H2" s="105"/>
      <c r="I2" s="69" t="s">
        <v>142</v>
      </c>
    </row>
    <row r="3" spans="1:10" ht="13" x14ac:dyDescent="0.3">
      <c r="A3" s="70"/>
      <c r="B3" s="70"/>
      <c r="C3" s="70"/>
      <c r="D3" s="70"/>
      <c r="E3" s="70"/>
      <c r="F3" s="109" t="s">
        <v>143</v>
      </c>
      <c r="G3" s="109"/>
      <c r="H3" s="70"/>
    </row>
    <row r="4" spans="1:10" ht="14.5" x14ac:dyDescent="0.25">
      <c r="A4" s="71" t="s">
        <v>113</v>
      </c>
      <c r="B4" s="71" t="s">
        <v>144</v>
      </c>
      <c r="C4" s="72" t="s">
        <v>115</v>
      </c>
      <c r="D4" s="73" t="s">
        <v>116</v>
      </c>
      <c r="E4" s="71" t="s">
        <v>117</v>
      </c>
      <c r="F4" s="71">
        <v>3</v>
      </c>
      <c r="G4" s="71">
        <v>1</v>
      </c>
      <c r="H4" s="71" t="s">
        <v>118</v>
      </c>
    </row>
    <row r="5" spans="1:10" ht="14.5" x14ac:dyDescent="0.25">
      <c r="A5" s="71" t="s">
        <v>113</v>
      </c>
      <c r="B5" s="71" t="s">
        <v>144</v>
      </c>
      <c r="C5" s="72" t="s">
        <v>115</v>
      </c>
      <c r="D5" s="73" t="s">
        <v>116</v>
      </c>
      <c r="E5" s="71" t="s">
        <v>119</v>
      </c>
      <c r="F5" s="71">
        <v>0</v>
      </c>
      <c r="G5" s="71">
        <v>0</v>
      </c>
      <c r="H5" s="71" t="s">
        <v>120</v>
      </c>
    </row>
    <row r="6" spans="1:10" ht="15" thickBot="1" x14ac:dyDescent="0.3">
      <c r="A6" s="110" t="s">
        <v>0</v>
      </c>
      <c r="B6" s="110"/>
      <c r="C6" s="110"/>
      <c r="D6" s="110"/>
      <c r="E6" s="110"/>
      <c r="F6" s="110"/>
      <c r="G6" s="110"/>
      <c r="H6" s="110"/>
      <c r="I6" s="74"/>
      <c r="J6" s="74"/>
    </row>
    <row r="7" spans="1:10" ht="14.5" x14ac:dyDescent="0.25">
      <c r="A7" s="107" t="s">
        <v>104</v>
      </c>
      <c r="B7" s="107"/>
      <c r="C7" s="107"/>
      <c r="D7" s="107"/>
      <c r="E7" s="107"/>
      <c r="F7" s="107"/>
      <c r="G7" s="107"/>
      <c r="H7" s="107"/>
      <c r="I7" s="75" t="s">
        <v>145</v>
      </c>
    </row>
    <row r="8" spans="1:10" ht="14.5" x14ac:dyDescent="0.25">
      <c r="A8" s="76">
        <v>1</v>
      </c>
      <c r="B8" s="76" t="s">
        <v>27</v>
      </c>
      <c r="C8" s="77">
        <v>44361.875</v>
      </c>
      <c r="D8" s="78">
        <v>44358.875</v>
      </c>
      <c r="E8" s="76" t="s">
        <v>22</v>
      </c>
      <c r="F8" s="76"/>
      <c r="G8" s="76"/>
      <c r="H8" s="76" t="s">
        <v>97</v>
      </c>
      <c r="I8" s="79"/>
      <c r="J8" s="79"/>
    </row>
    <row r="9" spans="1:10" ht="14.5" x14ac:dyDescent="0.25">
      <c r="A9" s="80">
        <v>2</v>
      </c>
      <c r="B9" s="76" t="s">
        <v>27</v>
      </c>
      <c r="C9" s="77">
        <v>44362.625</v>
      </c>
      <c r="D9" s="78">
        <v>44359.625</v>
      </c>
      <c r="E9" s="76" t="s">
        <v>48</v>
      </c>
      <c r="F9" s="76"/>
      <c r="G9" s="76"/>
      <c r="H9" s="76" t="s">
        <v>30</v>
      </c>
      <c r="I9" s="79"/>
      <c r="J9" s="79"/>
    </row>
    <row r="10" spans="1:10" ht="14.5" x14ac:dyDescent="0.25">
      <c r="A10" s="80">
        <v>3</v>
      </c>
      <c r="B10" s="76" t="s">
        <v>31</v>
      </c>
      <c r="C10" s="77">
        <v>44362.75</v>
      </c>
      <c r="D10" s="78">
        <v>44359.75</v>
      </c>
      <c r="E10" s="76" t="s">
        <v>24</v>
      </c>
      <c r="F10" s="76"/>
      <c r="G10" s="76"/>
      <c r="H10" s="76" t="s">
        <v>37</v>
      </c>
      <c r="I10" s="79"/>
      <c r="J10" s="79"/>
    </row>
    <row r="11" spans="1:10" ht="14.5" x14ac:dyDescent="0.25">
      <c r="A11" s="80">
        <v>4</v>
      </c>
      <c r="B11" s="76" t="s">
        <v>31</v>
      </c>
      <c r="C11" s="77">
        <v>44362.875</v>
      </c>
      <c r="D11" s="78">
        <v>44359.875</v>
      </c>
      <c r="E11" s="76" t="s">
        <v>25</v>
      </c>
      <c r="F11" s="76"/>
      <c r="G11" s="76"/>
      <c r="H11" s="76" t="s">
        <v>98</v>
      </c>
      <c r="I11" s="79"/>
      <c r="J11" s="79"/>
    </row>
    <row r="12" spans="1:10" ht="14.5" x14ac:dyDescent="0.25">
      <c r="A12" s="80">
        <v>5</v>
      </c>
      <c r="B12" s="76" t="s">
        <v>36</v>
      </c>
      <c r="C12" s="77">
        <v>44363.625</v>
      </c>
      <c r="D12" s="78">
        <v>44360.625</v>
      </c>
      <c r="E12" s="76" t="s">
        <v>45</v>
      </c>
      <c r="F12" s="76"/>
      <c r="G12" s="76"/>
      <c r="H12" s="76" t="s">
        <v>26</v>
      </c>
      <c r="I12" s="79"/>
      <c r="J12" s="79"/>
    </row>
    <row r="13" spans="1:10" ht="14.5" x14ac:dyDescent="0.25">
      <c r="A13" s="80">
        <v>6</v>
      </c>
      <c r="B13" s="76" t="s">
        <v>38</v>
      </c>
      <c r="C13" s="77">
        <v>44363.75</v>
      </c>
      <c r="D13" s="78">
        <v>44360.75</v>
      </c>
      <c r="E13" s="76" t="s">
        <v>99</v>
      </c>
      <c r="F13" s="76"/>
      <c r="G13" s="76"/>
      <c r="H13" s="76" t="s">
        <v>32</v>
      </c>
      <c r="I13" s="79"/>
      <c r="J13" s="79"/>
    </row>
    <row r="14" spans="1:10" ht="14.5" x14ac:dyDescent="0.25">
      <c r="A14" s="80">
        <v>7</v>
      </c>
      <c r="B14" s="76" t="s">
        <v>38</v>
      </c>
      <c r="C14" s="77">
        <v>44363.875</v>
      </c>
      <c r="D14" s="78">
        <v>44360.875</v>
      </c>
      <c r="E14" s="76" t="s">
        <v>100</v>
      </c>
      <c r="F14" s="76"/>
      <c r="G14" s="76"/>
      <c r="H14" s="76" t="s">
        <v>23</v>
      </c>
      <c r="I14" s="79"/>
      <c r="J14" s="79"/>
    </row>
    <row r="15" spans="1:10" ht="14.5" x14ac:dyDescent="0.25">
      <c r="A15" s="80">
        <v>8</v>
      </c>
      <c r="B15" s="76" t="s">
        <v>44</v>
      </c>
      <c r="C15" s="77">
        <v>44364.625</v>
      </c>
      <c r="D15" s="78">
        <v>44361.625</v>
      </c>
      <c r="E15" s="76" t="s">
        <v>101</v>
      </c>
      <c r="F15" s="76"/>
      <c r="G15" s="76"/>
      <c r="H15" s="76" t="s">
        <v>41</v>
      </c>
      <c r="I15" s="79"/>
      <c r="J15" s="79"/>
    </row>
    <row r="16" spans="1:10" ht="14.5" x14ac:dyDescent="0.25">
      <c r="A16" s="80">
        <v>9</v>
      </c>
      <c r="B16" s="76" t="s">
        <v>44</v>
      </c>
      <c r="C16" s="77">
        <v>44364.75</v>
      </c>
      <c r="D16" s="78">
        <v>44361.75</v>
      </c>
      <c r="E16" s="76" t="s">
        <v>34</v>
      </c>
      <c r="F16" s="76"/>
      <c r="G16" s="76"/>
      <c r="H16" s="76" t="s">
        <v>46</v>
      </c>
      <c r="I16" s="79"/>
      <c r="J16" s="79"/>
    </row>
    <row r="17" spans="1:10" ht="14.5" x14ac:dyDescent="0.25">
      <c r="A17" s="80">
        <v>10</v>
      </c>
      <c r="B17" s="76" t="s">
        <v>36</v>
      </c>
      <c r="C17" s="77">
        <v>44364.875</v>
      </c>
      <c r="D17" s="78">
        <v>44361.875</v>
      </c>
      <c r="E17" s="81" t="s">
        <v>39</v>
      </c>
      <c r="F17" s="81"/>
      <c r="G17" s="81"/>
      <c r="H17" s="81" t="s">
        <v>20</v>
      </c>
      <c r="I17" s="79"/>
      <c r="J17" s="79"/>
    </row>
    <row r="18" spans="1:10" ht="14.5" x14ac:dyDescent="0.25">
      <c r="A18" s="80">
        <v>11</v>
      </c>
      <c r="B18" s="76" t="s">
        <v>47</v>
      </c>
      <c r="C18" s="77">
        <v>44365.75</v>
      </c>
      <c r="D18" s="78">
        <v>44362.75</v>
      </c>
      <c r="E18" s="62" t="s">
        <v>28</v>
      </c>
      <c r="F18" s="76"/>
      <c r="G18" s="76"/>
      <c r="H18" s="76" t="s">
        <v>103</v>
      </c>
      <c r="I18" s="79"/>
      <c r="J18" s="79"/>
    </row>
    <row r="19" spans="1:10" ht="14.5" x14ac:dyDescent="0.25">
      <c r="A19" s="80">
        <v>12</v>
      </c>
      <c r="B19" s="76" t="s">
        <v>47</v>
      </c>
      <c r="C19" s="77">
        <v>44365.875</v>
      </c>
      <c r="D19" s="78">
        <v>44362.875</v>
      </c>
      <c r="E19" s="76" t="s">
        <v>85</v>
      </c>
      <c r="F19" s="76"/>
      <c r="G19" s="76"/>
      <c r="H19" s="76" t="s">
        <v>102</v>
      </c>
      <c r="I19" s="79"/>
      <c r="J19" s="79"/>
    </row>
    <row r="20" spans="1:10" ht="14.5" x14ac:dyDescent="0.25">
      <c r="A20" s="106" t="s">
        <v>105</v>
      </c>
      <c r="B20" s="106"/>
      <c r="C20" s="106"/>
      <c r="D20" s="106"/>
      <c r="E20" s="106"/>
      <c r="F20" s="106"/>
      <c r="G20" s="106"/>
      <c r="H20" s="106"/>
      <c r="I20" s="82" t="s">
        <v>146</v>
      </c>
    </row>
    <row r="21" spans="1:10" ht="14.5" x14ac:dyDescent="0.25">
      <c r="A21" s="80">
        <v>13</v>
      </c>
      <c r="B21" s="76" t="s">
        <v>31</v>
      </c>
      <c r="C21" s="77">
        <v>44366.625</v>
      </c>
      <c r="D21" s="78">
        <v>44363.625</v>
      </c>
      <c r="E21" s="76" t="s">
        <v>37</v>
      </c>
      <c r="F21" s="76"/>
      <c r="G21" s="76"/>
      <c r="H21" s="76" t="s">
        <v>98</v>
      </c>
      <c r="I21" s="79"/>
      <c r="J21" s="79"/>
    </row>
    <row r="22" spans="1:10" ht="14.5" x14ac:dyDescent="0.25">
      <c r="A22" s="80">
        <v>14</v>
      </c>
      <c r="B22" s="76" t="s">
        <v>27</v>
      </c>
      <c r="C22" s="77">
        <v>44366.75</v>
      </c>
      <c r="D22" s="78">
        <v>44363.75</v>
      </c>
      <c r="E22" s="76" t="s">
        <v>22</v>
      </c>
      <c r="F22" s="76"/>
      <c r="G22" s="76"/>
      <c r="H22" s="76" t="s">
        <v>48</v>
      </c>
      <c r="I22" s="79"/>
      <c r="J22" s="79"/>
    </row>
    <row r="23" spans="1:10" ht="14.5" x14ac:dyDescent="0.25">
      <c r="A23" s="80">
        <v>15</v>
      </c>
      <c r="B23" s="76" t="s">
        <v>27</v>
      </c>
      <c r="C23" s="77">
        <v>44366.875</v>
      </c>
      <c r="D23" s="78">
        <v>44363.875</v>
      </c>
      <c r="E23" s="76" t="s">
        <v>97</v>
      </c>
      <c r="F23" s="76"/>
      <c r="G23" s="76"/>
      <c r="H23" s="76" t="s">
        <v>30</v>
      </c>
      <c r="I23" s="79"/>
      <c r="J23" s="79"/>
    </row>
    <row r="24" spans="1:10" ht="14.5" x14ac:dyDescent="0.25">
      <c r="A24" s="80">
        <v>16</v>
      </c>
      <c r="B24" s="76" t="s">
        <v>38</v>
      </c>
      <c r="C24" s="77">
        <v>44367.625</v>
      </c>
      <c r="D24" s="78">
        <v>44364.625</v>
      </c>
      <c r="E24" s="76" t="s">
        <v>99</v>
      </c>
      <c r="F24" s="76"/>
      <c r="G24" s="76"/>
      <c r="H24" s="76" t="s">
        <v>100</v>
      </c>
      <c r="I24" s="79"/>
      <c r="J24" s="79"/>
    </row>
    <row r="25" spans="1:10" ht="14.5" x14ac:dyDescent="0.25">
      <c r="A25" s="80">
        <v>17</v>
      </c>
      <c r="B25" s="76" t="s">
        <v>31</v>
      </c>
      <c r="C25" s="77">
        <v>44367.75</v>
      </c>
      <c r="D25" s="78">
        <v>44364.75</v>
      </c>
      <c r="E25" s="76" t="s">
        <v>32</v>
      </c>
      <c r="F25" s="76"/>
      <c r="G25" s="76"/>
      <c r="H25" s="76" t="s">
        <v>23</v>
      </c>
      <c r="I25" s="79"/>
      <c r="J25" s="79"/>
    </row>
    <row r="26" spans="1:10" ht="14.5" x14ac:dyDescent="0.25">
      <c r="A26" s="80">
        <v>18</v>
      </c>
      <c r="B26" s="76" t="s">
        <v>38</v>
      </c>
      <c r="C26" s="77">
        <v>44367.875</v>
      </c>
      <c r="D26" s="78">
        <v>44364.875</v>
      </c>
      <c r="E26" s="76" t="s">
        <v>24</v>
      </c>
      <c r="F26" s="76"/>
      <c r="G26" s="76"/>
      <c r="H26" s="76" t="s">
        <v>25</v>
      </c>
      <c r="I26" s="79"/>
      <c r="J26" s="79"/>
    </row>
    <row r="27" spans="1:10" ht="14.5" x14ac:dyDescent="0.25">
      <c r="A27" s="80">
        <v>19</v>
      </c>
      <c r="B27" s="76" t="s">
        <v>44</v>
      </c>
      <c r="C27" s="77">
        <v>44368.625</v>
      </c>
      <c r="D27" s="78">
        <v>44365.625</v>
      </c>
      <c r="E27" s="62" t="s">
        <v>46</v>
      </c>
      <c r="F27" s="62"/>
      <c r="G27" s="62"/>
      <c r="H27" s="62" t="s">
        <v>41</v>
      </c>
      <c r="I27" s="79"/>
      <c r="J27" s="79"/>
    </row>
    <row r="28" spans="1:10" ht="14.5" x14ac:dyDescent="0.25">
      <c r="A28" s="80">
        <v>20</v>
      </c>
      <c r="B28" s="76" t="s">
        <v>36</v>
      </c>
      <c r="C28" s="77">
        <v>44368.75</v>
      </c>
      <c r="D28" s="78">
        <v>44365.75</v>
      </c>
      <c r="E28" s="76" t="s">
        <v>45</v>
      </c>
      <c r="F28" s="76"/>
      <c r="G28" s="76"/>
      <c r="H28" s="76" t="s">
        <v>39</v>
      </c>
      <c r="I28" s="79"/>
      <c r="J28" s="79"/>
    </row>
    <row r="29" spans="1:10" ht="14.5" x14ac:dyDescent="0.25">
      <c r="A29" s="80">
        <v>21</v>
      </c>
      <c r="B29" s="76" t="s">
        <v>36</v>
      </c>
      <c r="C29" s="77">
        <v>44368.875</v>
      </c>
      <c r="D29" s="78">
        <v>44365.875</v>
      </c>
      <c r="E29" s="81" t="s">
        <v>20</v>
      </c>
      <c r="F29" s="81"/>
      <c r="G29" s="81"/>
      <c r="H29" s="81" t="s">
        <v>26</v>
      </c>
      <c r="I29" s="79"/>
      <c r="J29" s="79"/>
    </row>
    <row r="30" spans="1:10" ht="14.5" x14ac:dyDescent="0.25">
      <c r="A30" s="80">
        <v>22</v>
      </c>
      <c r="B30" s="76" t="s">
        <v>47</v>
      </c>
      <c r="C30" s="77">
        <v>44369.625</v>
      </c>
      <c r="D30" s="78">
        <v>44366.625</v>
      </c>
      <c r="E30" s="76" t="s">
        <v>103</v>
      </c>
      <c r="F30" s="76"/>
      <c r="G30" s="76"/>
      <c r="H30" s="76" t="s">
        <v>102</v>
      </c>
      <c r="I30" s="79"/>
      <c r="J30" s="79"/>
    </row>
    <row r="31" spans="1:10" ht="14.5" x14ac:dyDescent="0.25">
      <c r="A31" s="80">
        <v>23</v>
      </c>
      <c r="B31" s="76" t="s">
        <v>47</v>
      </c>
      <c r="C31" s="77">
        <v>44369.75</v>
      </c>
      <c r="D31" s="78">
        <v>44366.75</v>
      </c>
      <c r="E31" s="76" t="s">
        <v>28</v>
      </c>
      <c r="F31" s="76"/>
      <c r="G31" s="76"/>
      <c r="H31" s="76" t="s">
        <v>85</v>
      </c>
      <c r="I31" s="79"/>
      <c r="J31" s="79"/>
    </row>
    <row r="32" spans="1:10" ht="14.5" x14ac:dyDescent="0.25">
      <c r="A32" s="80">
        <v>24</v>
      </c>
      <c r="B32" s="76" t="s">
        <v>44</v>
      </c>
      <c r="C32" s="77">
        <v>44369.875</v>
      </c>
      <c r="D32" s="78">
        <v>44366.875</v>
      </c>
      <c r="E32" s="76" t="s">
        <v>34</v>
      </c>
      <c r="F32" s="76"/>
      <c r="G32" s="76"/>
      <c r="H32" s="76" t="s">
        <v>101</v>
      </c>
      <c r="I32" s="79"/>
      <c r="J32" s="79"/>
    </row>
    <row r="33" spans="1:10" ht="14.5" x14ac:dyDescent="0.25">
      <c r="A33" s="106" t="s">
        <v>106</v>
      </c>
      <c r="B33" s="106"/>
      <c r="C33" s="106"/>
      <c r="D33" s="106"/>
      <c r="E33" s="106"/>
      <c r="F33" s="106"/>
      <c r="G33" s="106"/>
      <c r="H33" s="106"/>
      <c r="I33" s="75" t="s">
        <v>145</v>
      </c>
      <c r="J33" s="62"/>
    </row>
    <row r="34" spans="1:10" ht="14.5" x14ac:dyDescent="0.25">
      <c r="A34" s="80">
        <v>25</v>
      </c>
      <c r="B34" s="76" t="s">
        <v>27</v>
      </c>
      <c r="C34" s="77">
        <v>44370.875</v>
      </c>
      <c r="D34" s="83">
        <v>44370.875</v>
      </c>
      <c r="E34" s="76" t="s">
        <v>30</v>
      </c>
      <c r="F34" s="76"/>
      <c r="G34" s="76"/>
      <c r="H34" s="76" t="s">
        <v>22</v>
      </c>
      <c r="I34" s="79"/>
      <c r="J34" s="79"/>
    </row>
    <row r="35" spans="1:10" ht="14.5" x14ac:dyDescent="0.25">
      <c r="A35" s="80">
        <v>26</v>
      </c>
      <c r="B35" s="76" t="s">
        <v>27</v>
      </c>
      <c r="C35" s="77">
        <v>44370.875</v>
      </c>
      <c r="D35" s="83">
        <v>44370.875</v>
      </c>
      <c r="E35" s="76" t="s">
        <v>97</v>
      </c>
      <c r="F35" s="76"/>
      <c r="G35" s="76"/>
      <c r="H35" s="76" t="s">
        <v>48</v>
      </c>
      <c r="I35" s="79"/>
      <c r="J35" s="79"/>
    </row>
    <row r="36" spans="1:10" ht="14.5" x14ac:dyDescent="0.25">
      <c r="A36" s="80">
        <v>27</v>
      </c>
      <c r="B36" s="76" t="s">
        <v>38</v>
      </c>
      <c r="C36" s="77">
        <v>44371.75</v>
      </c>
      <c r="D36" s="78">
        <v>44371.875</v>
      </c>
      <c r="E36" s="76" t="s">
        <v>37</v>
      </c>
      <c r="F36" s="76"/>
      <c r="G36" s="76"/>
      <c r="H36" s="76" t="s">
        <v>25</v>
      </c>
      <c r="I36" s="79"/>
      <c r="J36" s="79"/>
    </row>
    <row r="37" spans="1:10" ht="14.5" x14ac:dyDescent="0.25">
      <c r="A37" s="80">
        <v>28</v>
      </c>
      <c r="B37" s="76" t="s">
        <v>38</v>
      </c>
      <c r="C37" s="77">
        <v>44371.75</v>
      </c>
      <c r="D37" s="78">
        <v>44371.875</v>
      </c>
      <c r="E37" s="76" t="s">
        <v>98</v>
      </c>
      <c r="F37" s="76"/>
      <c r="G37" s="76"/>
      <c r="H37" s="76" t="s">
        <v>24</v>
      </c>
      <c r="I37" s="79"/>
      <c r="J37" s="79"/>
    </row>
    <row r="38" spans="1:10" ht="14.5" x14ac:dyDescent="0.25">
      <c r="A38" s="80">
        <v>29</v>
      </c>
      <c r="B38" s="76" t="s">
        <v>31</v>
      </c>
      <c r="C38" s="77">
        <v>44372.75</v>
      </c>
      <c r="D38" s="78">
        <v>44372.75</v>
      </c>
      <c r="E38" s="76" t="s">
        <v>26</v>
      </c>
      <c r="F38" s="76"/>
      <c r="G38" s="76"/>
      <c r="H38" s="76" t="s">
        <v>39</v>
      </c>
      <c r="I38" s="79"/>
      <c r="J38" s="79"/>
    </row>
    <row r="39" spans="1:10" ht="14.5" x14ac:dyDescent="0.25">
      <c r="A39" s="80">
        <v>30</v>
      </c>
      <c r="B39" s="76" t="s">
        <v>31</v>
      </c>
      <c r="C39" s="77">
        <v>44372.75</v>
      </c>
      <c r="D39" s="78">
        <v>44372.75</v>
      </c>
      <c r="E39" s="81" t="s">
        <v>20</v>
      </c>
      <c r="F39" s="81"/>
      <c r="G39" s="81"/>
      <c r="H39" s="81" t="s">
        <v>45</v>
      </c>
      <c r="I39" s="79"/>
      <c r="J39" s="79"/>
    </row>
    <row r="40" spans="1:10" ht="14.5" x14ac:dyDescent="0.25">
      <c r="A40" s="80">
        <v>31</v>
      </c>
      <c r="B40" s="76" t="s">
        <v>36</v>
      </c>
      <c r="C40" s="77">
        <v>44372.875</v>
      </c>
      <c r="D40" s="78">
        <v>44372.875</v>
      </c>
      <c r="E40" s="76" t="s">
        <v>23</v>
      </c>
      <c r="F40" s="76"/>
      <c r="G40" s="76"/>
      <c r="H40" s="76" t="s">
        <v>99</v>
      </c>
      <c r="I40" s="79"/>
      <c r="J40" s="79"/>
    </row>
    <row r="41" spans="1:10" ht="14.5" x14ac:dyDescent="0.25">
      <c r="A41" s="80">
        <v>32</v>
      </c>
      <c r="B41" s="76" t="s">
        <v>36</v>
      </c>
      <c r="C41" s="77">
        <v>44372.875</v>
      </c>
      <c r="D41" s="78">
        <v>44372.875</v>
      </c>
      <c r="E41" s="76" t="s">
        <v>32</v>
      </c>
      <c r="F41" s="76"/>
      <c r="G41" s="76"/>
      <c r="H41" s="76" t="s">
        <v>100</v>
      </c>
      <c r="I41" s="79"/>
      <c r="J41" s="79"/>
    </row>
    <row r="42" spans="1:10" ht="14.5" x14ac:dyDescent="0.25">
      <c r="A42" s="80">
        <v>33</v>
      </c>
      <c r="B42" s="76" t="s">
        <v>44</v>
      </c>
      <c r="C42" s="77">
        <v>44373.75</v>
      </c>
      <c r="D42" s="78">
        <v>44373.75</v>
      </c>
      <c r="E42" s="76" t="s">
        <v>46</v>
      </c>
      <c r="F42" s="76"/>
      <c r="G42" s="76"/>
      <c r="H42" s="76" t="s">
        <v>101</v>
      </c>
      <c r="I42" s="79"/>
      <c r="J42" s="79"/>
    </row>
    <row r="43" spans="1:10" ht="14.5" x14ac:dyDescent="0.25">
      <c r="A43" s="80">
        <v>34</v>
      </c>
      <c r="B43" s="76" t="s">
        <v>44</v>
      </c>
      <c r="C43" s="77">
        <v>44373.75</v>
      </c>
      <c r="D43" s="78">
        <v>44373.75</v>
      </c>
      <c r="E43" s="76" t="s">
        <v>41</v>
      </c>
      <c r="F43" s="76"/>
      <c r="G43" s="76"/>
      <c r="H43" s="76" t="s">
        <v>34</v>
      </c>
      <c r="I43" s="79"/>
      <c r="J43" s="79"/>
    </row>
    <row r="44" spans="1:10" ht="14.5" x14ac:dyDescent="0.25">
      <c r="A44" s="80">
        <v>35</v>
      </c>
      <c r="B44" s="76" t="s">
        <v>47</v>
      </c>
      <c r="C44" s="77">
        <v>44373.875</v>
      </c>
      <c r="D44" s="78">
        <v>44373.875</v>
      </c>
      <c r="E44" s="76" t="s">
        <v>102</v>
      </c>
      <c r="F44" s="76"/>
      <c r="G44" s="76"/>
      <c r="H44" s="76" t="s">
        <v>28</v>
      </c>
      <c r="I44" s="79"/>
      <c r="J44" s="79"/>
    </row>
    <row r="45" spans="1:10" ht="15" thickBot="1" x14ac:dyDescent="0.3">
      <c r="A45" s="80">
        <v>36</v>
      </c>
      <c r="B45" s="76" t="s">
        <v>47</v>
      </c>
      <c r="C45" s="77">
        <v>44373.875</v>
      </c>
      <c r="D45" s="78">
        <v>44373.875</v>
      </c>
      <c r="E45" s="76" t="s">
        <v>103</v>
      </c>
      <c r="F45" s="76"/>
      <c r="G45" s="76"/>
      <c r="H45" s="76" t="s">
        <v>85</v>
      </c>
      <c r="I45" s="79"/>
      <c r="J45" s="79"/>
    </row>
    <row r="46" spans="1:10" ht="15" thickBot="1" x14ac:dyDescent="0.3">
      <c r="A46" s="104" t="s">
        <v>3</v>
      </c>
      <c r="B46" s="104"/>
      <c r="C46" s="104"/>
      <c r="D46" s="104"/>
      <c r="E46" s="104"/>
      <c r="F46" s="104"/>
      <c r="G46" s="104"/>
      <c r="H46" s="104"/>
      <c r="I46" s="74"/>
      <c r="J46" s="74"/>
    </row>
    <row r="47" spans="1:10" ht="14.5" x14ac:dyDescent="0.25">
      <c r="A47" s="107" t="s">
        <v>107</v>
      </c>
      <c r="B47" s="107"/>
      <c r="C47" s="107"/>
      <c r="D47" s="107"/>
      <c r="E47" s="107"/>
      <c r="F47" s="107"/>
      <c r="G47" s="107"/>
      <c r="H47" s="107"/>
      <c r="I47" s="82" t="s">
        <v>146</v>
      </c>
      <c r="J47" s="62"/>
    </row>
    <row r="48" spans="1:10" ht="14.5" x14ac:dyDescent="0.25">
      <c r="A48" s="76">
        <v>37</v>
      </c>
      <c r="B48" s="84" t="s">
        <v>86</v>
      </c>
      <c r="C48" s="77">
        <v>44376.75</v>
      </c>
      <c r="D48" s="78">
        <v>44376.75</v>
      </c>
      <c r="E48" s="76" t="s">
        <v>49</v>
      </c>
      <c r="F48" s="76"/>
      <c r="G48" s="76"/>
      <c r="H48" s="76" t="s">
        <v>50</v>
      </c>
      <c r="I48" s="79"/>
      <c r="J48" s="79"/>
    </row>
    <row r="49" spans="1:10" ht="14.5" x14ac:dyDescent="0.25">
      <c r="A49" s="80">
        <v>38</v>
      </c>
      <c r="B49" s="84"/>
      <c r="C49" s="77">
        <v>44376.75</v>
      </c>
      <c r="D49" s="78">
        <v>44376.875</v>
      </c>
      <c r="E49" s="76" t="s">
        <v>51</v>
      </c>
      <c r="F49" s="76"/>
      <c r="G49" s="76"/>
      <c r="H49" s="76" t="s">
        <v>52</v>
      </c>
      <c r="I49" s="79"/>
      <c r="J49" s="79"/>
    </row>
    <row r="50" spans="1:10" ht="14.5" x14ac:dyDescent="0.25">
      <c r="A50" s="80">
        <v>39</v>
      </c>
      <c r="B50" s="84"/>
      <c r="C50" s="77">
        <v>44377.75</v>
      </c>
      <c r="D50" s="78">
        <v>44377.75</v>
      </c>
      <c r="E50" s="76" t="s">
        <v>53</v>
      </c>
      <c r="F50" s="76"/>
      <c r="G50" s="76"/>
      <c r="H50" s="76" t="s">
        <v>54</v>
      </c>
      <c r="I50" s="79"/>
      <c r="J50" s="79"/>
    </row>
    <row r="51" spans="1:10" ht="14.5" x14ac:dyDescent="0.25">
      <c r="A51" s="80">
        <v>40</v>
      </c>
      <c r="B51" s="84"/>
      <c r="C51" s="77">
        <v>44377.875</v>
      </c>
      <c r="D51" s="78">
        <v>44377.875</v>
      </c>
      <c r="E51" s="76" t="s">
        <v>55</v>
      </c>
      <c r="F51" s="76"/>
      <c r="G51" s="76"/>
      <c r="H51" s="76" t="s">
        <v>56</v>
      </c>
      <c r="I51" s="79"/>
      <c r="J51" s="79"/>
    </row>
    <row r="52" spans="1:10" ht="14.5" x14ac:dyDescent="0.25">
      <c r="A52" s="80">
        <v>41</v>
      </c>
      <c r="B52" s="84"/>
      <c r="C52" s="77">
        <v>44378.75</v>
      </c>
      <c r="D52" s="78">
        <v>44378.75</v>
      </c>
      <c r="E52" s="76" t="s">
        <v>57</v>
      </c>
      <c r="F52" s="76"/>
      <c r="G52" s="76"/>
      <c r="H52" s="76" t="s">
        <v>58</v>
      </c>
      <c r="I52" s="79"/>
      <c r="J52" s="79"/>
    </row>
    <row r="53" spans="1:10" ht="14.5" x14ac:dyDescent="0.25">
      <c r="A53" s="80">
        <v>42</v>
      </c>
      <c r="B53" s="84"/>
      <c r="C53" s="77">
        <v>44378.875</v>
      </c>
      <c r="D53" s="78">
        <v>44378.875</v>
      </c>
      <c r="E53" s="76" t="s">
        <v>59</v>
      </c>
      <c r="F53" s="76"/>
      <c r="G53" s="76"/>
      <c r="H53" s="76" t="s">
        <v>60</v>
      </c>
      <c r="I53" s="79"/>
      <c r="J53" s="79"/>
    </row>
    <row r="54" spans="1:10" ht="14.5" x14ac:dyDescent="0.25">
      <c r="A54" s="80">
        <v>43</v>
      </c>
      <c r="B54" s="84"/>
      <c r="C54" s="77">
        <v>44379.75</v>
      </c>
      <c r="D54" s="78">
        <v>44379.75</v>
      </c>
      <c r="E54" s="76" t="s">
        <v>61</v>
      </c>
      <c r="F54" s="76"/>
      <c r="G54" s="76"/>
      <c r="H54" s="76" t="s">
        <v>62</v>
      </c>
      <c r="I54" s="79"/>
      <c r="J54" s="79"/>
    </row>
    <row r="55" spans="1:10" ht="15" thickBot="1" x14ac:dyDescent="0.3">
      <c r="A55" s="80">
        <v>44</v>
      </c>
      <c r="B55" s="84"/>
      <c r="C55" s="77">
        <v>44379.875</v>
      </c>
      <c r="D55" s="78">
        <v>44379.875</v>
      </c>
      <c r="E55" s="76" t="s">
        <v>63</v>
      </c>
      <c r="F55" s="76"/>
      <c r="G55" s="76"/>
      <c r="H55" s="76" t="s">
        <v>64</v>
      </c>
      <c r="I55" s="79"/>
      <c r="J55" s="79"/>
    </row>
    <row r="56" spans="1:10" ht="15" thickBot="1" x14ac:dyDescent="0.3">
      <c r="A56" s="104" t="s">
        <v>4</v>
      </c>
      <c r="B56" s="104"/>
      <c r="C56" s="104"/>
      <c r="D56" s="104"/>
      <c r="E56" s="104"/>
      <c r="F56" s="104"/>
      <c r="G56" s="104"/>
      <c r="H56" s="104"/>
      <c r="I56" s="74"/>
      <c r="J56" s="74"/>
    </row>
    <row r="57" spans="1:10" ht="14.5" x14ac:dyDescent="0.25">
      <c r="A57" s="107" t="s">
        <v>108</v>
      </c>
      <c r="B57" s="107"/>
      <c r="C57" s="107"/>
      <c r="D57" s="107"/>
      <c r="E57" s="107"/>
      <c r="F57" s="107"/>
      <c r="G57" s="107"/>
      <c r="H57" s="107"/>
      <c r="I57" s="75" t="s">
        <v>145</v>
      </c>
      <c r="J57" s="62"/>
    </row>
    <row r="58" spans="1:10" ht="14.5" x14ac:dyDescent="0.25">
      <c r="A58" s="76">
        <v>45</v>
      </c>
      <c r="B58" s="84" t="s">
        <v>65</v>
      </c>
      <c r="C58" s="77">
        <v>44382.75</v>
      </c>
      <c r="D58" s="78">
        <v>44382.75</v>
      </c>
      <c r="E58" s="76" t="s">
        <v>70</v>
      </c>
      <c r="F58" s="76"/>
      <c r="G58" s="76"/>
      <c r="H58" s="76" t="s">
        <v>71</v>
      </c>
      <c r="I58" s="79"/>
      <c r="J58" s="79"/>
    </row>
    <row r="59" spans="1:10" ht="14.5" x14ac:dyDescent="0.25">
      <c r="A59" s="80">
        <v>46</v>
      </c>
      <c r="B59" s="84"/>
      <c r="C59" s="77">
        <v>44382.875</v>
      </c>
      <c r="D59" s="78">
        <v>44382.875</v>
      </c>
      <c r="E59" s="76" t="s">
        <v>67</v>
      </c>
      <c r="F59" s="76"/>
      <c r="G59" s="76"/>
      <c r="H59" s="76" t="s">
        <v>66</v>
      </c>
      <c r="I59" s="79"/>
      <c r="J59" s="79"/>
    </row>
    <row r="60" spans="1:10" ht="14.5" x14ac:dyDescent="0.25">
      <c r="A60" s="80">
        <v>47</v>
      </c>
      <c r="B60" s="84"/>
      <c r="C60" s="77">
        <v>44383.75</v>
      </c>
      <c r="D60" s="78">
        <v>44383.75</v>
      </c>
      <c r="E60" s="76" t="s">
        <v>69</v>
      </c>
      <c r="F60" s="85"/>
      <c r="G60" s="85"/>
      <c r="H60" s="76" t="s">
        <v>68</v>
      </c>
      <c r="I60" s="79"/>
      <c r="J60" s="79"/>
    </row>
    <row r="61" spans="1:10" ht="15" thickBot="1" x14ac:dyDescent="0.3">
      <c r="A61" s="80">
        <v>48</v>
      </c>
      <c r="B61" s="84"/>
      <c r="C61" s="77">
        <v>44383.875</v>
      </c>
      <c r="D61" s="78">
        <v>44383.875</v>
      </c>
      <c r="E61" s="76" t="s">
        <v>72</v>
      </c>
      <c r="F61" s="76"/>
      <c r="G61" s="76"/>
      <c r="H61" s="76" t="s">
        <v>73</v>
      </c>
      <c r="I61" s="79"/>
      <c r="J61" s="79"/>
    </row>
    <row r="62" spans="1:10" ht="15" thickBot="1" x14ac:dyDescent="0.3">
      <c r="A62" s="104" t="s">
        <v>5</v>
      </c>
      <c r="B62" s="104"/>
      <c r="C62" s="104"/>
      <c r="D62" s="104"/>
      <c r="E62" s="104"/>
      <c r="F62" s="104"/>
      <c r="G62" s="104"/>
      <c r="H62" s="104"/>
      <c r="I62" s="74"/>
      <c r="J62" s="74"/>
    </row>
    <row r="63" spans="1:10" ht="14.5" x14ac:dyDescent="0.25">
      <c r="A63" s="107" t="s">
        <v>109</v>
      </c>
      <c r="B63" s="107"/>
      <c r="C63" s="107"/>
      <c r="D63" s="107"/>
      <c r="E63" s="107"/>
      <c r="F63" s="107"/>
      <c r="G63" s="107"/>
      <c r="H63" s="107"/>
      <c r="I63" s="82" t="s">
        <v>146</v>
      </c>
      <c r="J63" s="62"/>
    </row>
    <row r="64" spans="1:10" ht="14.5" x14ac:dyDescent="0.25">
      <c r="A64" s="86">
        <v>49</v>
      </c>
      <c r="B64" s="87" t="s">
        <v>74</v>
      </c>
      <c r="C64" s="88">
        <v>44386.875</v>
      </c>
      <c r="D64" s="78">
        <v>44383.875</v>
      </c>
      <c r="E64" s="76" t="s">
        <v>75</v>
      </c>
      <c r="F64" s="76"/>
      <c r="G64" s="76"/>
      <c r="H64" s="76" t="s">
        <v>76</v>
      </c>
      <c r="I64" s="79"/>
      <c r="J64" s="79"/>
    </row>
    <row r="65" spans="1:10" ht="15" thickBot="1" x14ac:dyDescent="0.3">
      <c r="A65" s="80">
        <v>50</v>
      </c>
      <c r="B65" s="84"/>
      <c r="C65" s="77">
        <v>44387.875</v>
      </c>
      <c r="D65" s="78">
        <v>44384.875</v>
      </c>
      <c r="E65" s="76" t="s">
        <v>77</v>
      </c>
      <c r="F65" s="76"/>
      <c r="G65" s="76"/>
      <c r="H65" s="76" t="s">
        <v>78</v>
      </c>
      <c r="I65" s="79"/>
      <c r="J65" s="79"/>
    </row>
    <row r="66" spans="1:10" ht="15" thickBot="1" x14ac:dyDescent="0.3">
      <c r="A66" s="104" t="s">
        <v>13</v>
      </c>
      <c r="B66" s="104"/>
      <c r="C66" s="104"/>
      <c r="D66" s="104"/>
      <c r="E66" s="104"/>
      <c r="F66" s="104"/>
      <c r="G66" s="104"/>
      <c r="H66" s="104"/>
      <c r="I66" s="74"/>
      <c r="J66" s="74"/>
    </row>
    <row r="67" spans="1:10" ht="15" thickBot="1" x14ac:dyDescent="0.3">
      <c r="A67" s="107" t="s">
        <v>110</v>
      </c>
      <c r="B67" s="107"/>
      <c r="C67" s="107"/>
      <c r="D67" s="107"/>
      <c r="E67" s="107"/>
      <c r="F67" s="107"/>
      <c r="G67" s="107"/>
      <c r="H67" s="107"/>
      <c r="I67" s="82" t="s">
        <v>146</v>
      </c>
      <c r="J67" s="62"/>
    </row>
    <row r="68" spans="1:10" ht="14.5" x14ac:dyDescent="0.25">
      <c r="A68" s="76">
        <v>51</v>
      </c>
      <c r="B68" s="89" t="s">
        <v>79</v>
      </c>
      <c r="C68" s="77">
        <v>44391.875</v>
      </c>
      <c r="D68" s="78">
        <v>44388.875</v>
      </c>
      <c r="E68" s="76" t="s">
        <v>111</v>
      </c>
      <c r="F68" s="76"/>
      <c r="G68" s="76"/>
      <c r="H68" s="76" t="s">
        <v>112</v>
      </c>
      <c r="I68" s="79"/>
      <c r="J68" s="79"/>
    </row>
  </sheetData>
  <mergeCells count="15">
    <mergeCell ref="A57:H57"/>
    <mergeCell ref="A62:H62"/>
    <mergeCell ref="A63:H63"/>
    <mergeCell ref="A66:H66"/>
    <mergeCell ref="A67:H67"/>
    <mergeCell ref="A33:H33"/>
    <mergeCell ref="A46:H46"/>
    <mergeCell ref="A47:H47"/>
    <mergeCell ref="A56:H56"/>
    <mergeCell ref="A1:H1"/>
    <mergeCell ref="A2:H2"/>
    <mergeCell ref="F3:G3"/>
    <mergeCell ref="A6:H6"/>
    <mergeCell ref="A7:H7"/>
    <mergeCell ref="A20:H20"/>
  </mergeCells>
  <conditionalFormatting sqref="E8:E17 E21:G26 E28:G32 E34:G45">
    <cfRule type="expression" dxfId="679" priority="1" stopIfTrue="1">
      <formula>#REF!&lt;$G8</formula>
    </cfRule>
    <cfRule type="expression" dxfId="678" priority="2" stopIfTrue="1">
      <formula>#REF!&gt;$G8</formula>
    </cfRule>
  </conditionalFormatting>
  <conditionalFormatting sqref="E19">
    <cfRule type="expression" dxfId="677" priority="7" stopIfTrue="1">
      <formula>#REF!&lt;$G18</formula>
    </cfRule>
    <cfRule type="expression" dxfId="676" priority="8" stopIfTrue="1">
      <formula>#REF!&gt;$G18</formula>
    </cfRule>
  </conditionalFormatting>
  <conditionalFormatting sqref="E48:E55 E58:E61 E64:E65 E68">
    <cfRule type="expression" dxfId="675" priority="9" stopIfTrue="1">
      <formula>#REF!&gt;#REF!</formula>
    </cfRule>
    <cfRule type="expression" dxfId="674" priority="10" stopIfTrue="1">
      <formula>#REF!&lt;#REF!</formula>
    </cfRule>
    <cfRule type="expression" dxfId="673" priority="11" stopIfTrue="1">
      <formula>#REF!&lt;$G48</formula>
    </cfRule>
    <cfRule type="expression" dxfId="672" priority="12" stopIfTrue="1">
      <formula>#REF!&gt;$G48</formula>
    </cfRule>
  </conditionalFormatting>
  <conditionalFormatting sqref="F8:G19">
    <cfRule type="expression" dxfId="671" priority="5" stopIfTrue="1">
      <formula>#REF!&lt;$G8</formula>
    </cfRule>
    <cfRule type="expression" dxfId="670" priority="6" stopIfTrue="1">
      <formula>#REF!&gt;$G8</formula>
    </cfRule>
  </conditionalFormatting>
  <conditionalFormatting sqref="H8:H19 H21:H26 H28:H32 H34:H45 H48:H55">
    <cfRule type="expression" dxfId="669" priority="3" stopIfTrue="1">
      <formula>#REF!&gt;$G8</formula>
    </cfRule>
    <cfRule type="expression" dxfId="668" priority="4" stopIfTrue="1">
      <formula>#REF!&lt;$G8</formula>
    </cfRule>
  </conditionalFormatting>
  <conditionalFormatting sqref="H48:H55 H58:H59 H61 H64:H65 H68">
    <cfRule type="expression" dxfId="667" priority="13" stopIfTrue="1">
      <formula>#REF!&lt;#REF!</formula>
    </cfRule>
    <cfRule type="expression" dxfId="666" priority="14" stopIfTrue="1">
      <formula>#REF!&gt;#REF!</formula>
    </cfRule>
  </conditionalFormatting>
  <conditionalFormatting sqref="H58:H59 H61 H64:H65 H68">
    <cfRule type="expression" dxfId="665" priority="15" stopIfTrue="1">
      <formula>#REF!&gt;$G58</formula>
    </cfRule>
    <cfRule type="expression" dxfId="664" priority="16" stopIfTrue="1">
      <formula>#REF!&lt;$G58</formula>
    </cfRule>
  </conditionalFormatting>
  <conditionalFormatting sqref="H60">
    <cfRule type="expression" dxfId="663" priority="17" stopIfTrue="1">
      <formula>#REF!&gt;#REF!</formula>
    </cfRule>
    <cfRule type="expression" dxfId="662" priority="18" stopIfTrue="1">
      <formula>#REF!&lt;#REF!</formula>
    </cfRule>
    <cfRule type="expression" dxfId="661" priority="19" stopIfTrue="1">
      <formula>#REF!&lt;$G60</formula>
    </cfRule>
    <cfRule type="expression" dxfId="660" priority="20" stopIfTrue="1">
      <formula>#REF!&gt;$G60</formula>
    </cfRule>
  </conditionalFormatting>
  <hyperlinks>
    <hyperlink ref="I7" r:id="rId1" xr:uid="{BE640407-8A8D-4B96-A67C-7183B69B20FC}"/>
    <hyperlink ref="I33" r:id="rId2" xr:uid="{6CDA727B-3039-44E6-8C80-FFFC5D34D8BE}"/>
    <hyperlink ref="I57" r:id="rId3" xr:uid="{ABF5EE1B-4A5A-492C-98E8-00023FAF0DF3}"/>
  </hyperlinks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7"/>
  </sheetPr>
  <dimension ref="A1:K80"/>
  <sheetViews>
    <sheetView topLeftCell="A13" zoomScale="85" zoomScaleNormal="85" workbookViewId="0">
      <selection activeCell="I16" sqref="I16:J27"/>
    </sheetView>
  </sheetViews>
  <sheetFormatPr defaultColWidth="14.54296875" defaultRowHeight="10.5" customHeight="1" x14ac:dyDescent="0.25"/>
  <cols>
    <col min="1" max="4" width="8.453125" style="3" customWidth="1"/>
    <col min="5" max="5" width="31.1796875" style="3" customWidth="1"/>
    <col min="6" max="7" width="5.81640625" style="3" customWidth="1"/>
    <col min="8" max="8" width="31.1796875" style="3" customWidth="1"/>
    <col min="9" max="10" width="11.54296875" style="3" customWidth="1"/>
    <col min="11" max="11" width="5" style="3" customWidth="1"/>
    <col min="12" max="16384" width="14.54296875" style="3"/>
  </cols>
  <sheetData>
    <row r="1" spans="1:11" ht="10.5" customHeight="1" thickBot="1" x14ac:dyDescent="0.3">
      <c r="A1" s="111" t="s">
        <v>0</v>
      </c>
      <c r="B1" s="112"/>
      <c r="C1" s="112"/>
      <c r="D1" s="112"/>
      <c r="E1" s="112"/>
      <c r="F1" s="112"/>
      <c r="G1" s="112"/>
      <c r="H1" s="112"/>
      <c r="I1" s="112"/>
      <c r="J1" s="113"/>
    </row>
    <row r="2" spans="1:11" ht="10.5" customHeight="1" x14ac:dyDescent="0.25">
      <c r="A2" s="114" t="s">
        <v>104</v>
      </c>
      <c r="B2" s="114"/>
      <c r="C2" s="114"/>
      <c r="D2" s="114"/>
      <c r="E2" s="114"/>
      <c r="F2" s="114"/>
      <c r="G2" s="114"/>
      <c r="H2" s="114"/>
      <c r="I2" s="15" t="s">
        <v>1</v>
      </c>
      <c r="J2" s="16" t="s">
        <v>2</v>
      </c>
      <c r="K2" s="17"/>
    </row>
    <row r="3" spans="1:11" ht="10.5" customHeight="1" x14ac:dyDescent="0.25">
      <c r="A3" s="18">
        <v>1</v>
      </c>
      <c r="B3" s="18" t="s">
        <v>27</v>
      </c>
      <c r="C3" s="23">
        <v>44361.875</v>
      </c>
      <c r="D3" s="19">
        <v>44358.875</v>
      </c>
      <c r="E3" s="18" t="s">
        <v>22</v>
      </c>
      <c r="F3" s="9">
        <v>5</v>
      </c>
      <c r="G3" s="9">
        <v>1</v>
      </c>
      <c r="H3" s="18" t="s">
        <v>97</v>
      </c>
      <c r="I3" s="20">
        <f>IF(F3&gt;G3,1,IF(F3=G3,2,3))</f>
        <v>1</v>
      </c>
      <c r="J3" s="21">
        <f>F3-G3</f>
        <v>4</v>
      </c>
    </row>
    <row r="4" spans="1:11" ht="10.5" customHeight="1" x14ac:dyDescent="0.25">
      <c r="A4" s="22">
        <v>2</v>
      </c>
      <c r="B4" s="18" t="s">
        <v>27</v>
      </c>
      <c r="C4" s="23">
        <v>44362.625</v>
      </c>
      <c r="D4" s="19">
        <v>44359.625</v>
      </c>
      <c r="E4" s="18" t="s">
        <v>48</v>
      </c>
      <c r="F4" s="9">
        <v>1</v>
      </c>
      <c r="G4" s="9">
        <v>3</v>
      </c>
      <c r="H4" s="18" t="s">
        <v>30</v>
      </c>
      <c r="I4" s="20">
        <f t="shared" ref="I4:I14" si="0">IF(F4&gt;G4,1,IF(F4=G4,2,3))</f>
        <v>3</v>
      </c>
      <c r="J4" s="21">
        <f t="shared" ref="J4:J14" si="1">F4-G4</f>
        <v>-2</v>
      </c>
    </row>
    <row r="5" spans="1:11" ht="10.5" customHeight="1" x14ac:dyDescent="0.25">
      <c r="A5" s="22">
        <v>3</v>
      </c>
      <c r="B5" s="18" t="s">
        <v>31</v>
      </c>
      <c r="C5" s="23">
        <v>44362.75</v>
      </c>
      <c r="D5" s="19">
        <v>44359.75</v>
      </c>
      <c r="E5" s="18" t="s">
        <v>24</v>
      </c>
      <c r="F5" s="9">
        <v>3</v>
      </c>
      <c r="G5" s="9">
        <v>0</v>
      </c>
      <c r="H5" s="18" t="s">
        <v>37</v>
      </c>
      <c r="I5" s="20">
        <f t="shared" si="0"/>
        <v>1</v>
      </c>
      <c r="J5" s="21">
        <f t="shared" si="1"/>
        <v>3</v>
      </c>
    </row>
    <row r="6" spans="1:11" ht="10.5" customHeight="1" x14ac:dyDescent="0.25">
      <c r="A6" s="22">
        <v>4</v>
      </c>
      <c r="B6" s="18" t="s">
        <v>31</v>
      </c>
      <c r="C6" s="23">
        <v>44362.875</v>
      </c>
      <c r="D6" s="19">
        <v>44359.875</v>
      </c>
      <c r="E6" s="18" t="s">
        <v>25</v>
      </c>
      <c r="F6" s="9">
        <v>2</v>
      </c>
      <c r="G6" s="9">
        <v>1</v>
      </c>
      <c r="H6" s="18" t="s">
        <v>98</v>
      </c>
      <c r="I6" s="20">
        <f t="shared" si="0"/>
        <v>1</v>
      </c>
      <c r="J6" s="21">
        <f t="shared" si="1"/>
        <v>1</v>
      </c>
    </row>
    <row r="7" spans="1:11" ht="10.5" customHeight="1" x14ac:dyDescent="0.25">
      <c r="A7" s="22">
        <v>5</v>
      </c>
      <c r="B7" s="18" t="s">
        <v>36</v>
      </c>
      <c r="C7" s="23">
        <v>44363.625</v>
      </c>
      <c r="D7" s="19">
        <v>44360.625</v>
      </c>
      <c r="E7" s="18" t="s">
        <v>45</v>
      </c>
      <c r="F7" s="9">
        <v>1</v>
      </c>
      <c r="G7" s="9">
        <v>2</v>
      </c>
      <c r="H7" s="18" t="s">
        <v>26</v>
      </c>
      <c r="I7" s="20">
        <f t="shared" si="0"/>
        <v>3</v>
      </c>
      <c r="J7" s="21">
        <f t="shared" si="1"/>
        <v>-1</v>
      </c>
    </row>
    <row r="8" spans="1:11" ht="10.5" customHeight="1" x14ac:dyDescent="0.25">
      <c r="A8" s="22">
        <v>6</v>
      </c>
      <c r="B8" s="18" t="s">
        <v>38</v>
      </c>
      <c r="C8" s="23">
        <v>44363.75</v>
      </c>
      <c r="D8" s="19">
        <v>44360.75</v>
      </c>
      <c r="E8" s="18" t="s">
        <v>99</v>
      </c>
      <c r="F8" s="9">
        <v>1</v>
      </c>
      <c r="G8" s="9">
        <v>1</v>
      </c>
      <c r="H8" s="18" t="s">
        <v>32</v>
      </c>
      <c r="I8" s="20">
        <f t="shared" si="0"/>
        <v>2</v>
      </c>
      <c r="J8" s="21">
        <f t="shared" si="1"/>
        <v>0</v>
      </c>
    </row>
    <row r="9" spans="1:11" ht="10.5" customHeight="1" x14ac:dyDescent="0.25">
      <c r="A9" s="22">
        <v>7</v>
      </c>
      <c r="B9" s="18" t="s">
        <v>38</v>
      </c>
      <c r="C9" s="23">
        <v>44363.875</v>
      </c>
      <c r="D9" s="19">
        <v>44360.875</v>
      </c>
      <c r="E9" s="18" t="s">
        <v>100</v>
      </c>
      <c r="F9" s="9">
        <v>0</v>
      </c>
      <c r="G9" s="9">
        <v>1</v>
      </c>
      <c r="H9" s="18" t="s">
        <v>23</v>
      </c>
      <c r="I9" s="20">
        <f t="shared" si="0"/>
        <v>3</v>
      </c>
      <c r="J9" s="21">
        <f t="shared" si="1"/>
        <v>-1</v>
      </c>
    </row>
    <row r="10" spans="1:11" ht="10.5" customHeight="1" x14ac:dyDescent="0.25">
      <c r="A10" s="22">
        <v>8</v>
      </c>
      <c r="B10" s="18" t="s">
        <v>44</v>
      </c>
      <c r="C10" s="23">
        <v>44364.625</v>
      </c>
      <c r="D10" s="19">
        <v>44361.625</v>
      </c>
      <c r="E10" s="18" t="s">
        <v>101</v>
      </c>
      <c r="F10" s="9">
        <v>3</v>
      </c>
      <c r="G10" s="9">
        <v>0</v>
      </c>
      <c r="H10" s="18" t="s">
        <v>41</v>
      </c>
      <c r="I10" s="20">
        <f t="shared" si="0"/>
        <v>1</v>
      </c>
      <c r="J10" s="21">
        <f t="shared" si="1"/>
        <v>3</v>
      </c>
    </row>
    <row r="11" spans="1:11" ht="10.5" customHeight="1" x14ac:dyDescent="0.25">
      <c r="A11" s="22">
        <v>9</v>
      </c>
      <c r="B11" s="18" t="s">
        <v>44</v>
      </c>
      <c r="C11" s="23">
        <v>44364.75</v>
      </c>
      <c r="D11" s="19">
        <v>44361.75</v>
      </c>
      <c r="E11" s="18" t="s">
        <v>34</v>
      </c>
      <c r="F11" s="9">
        <v>0</v>
      </c>
      <c r="G11" s="9">
        <v>1</v>
      </c>
      <c r="H11" s="18" t="s">
        <v>46</v>
      </c>
      <c r="I11" s="20">
        <f t="shared" si="0"/>
        <v>3</v>
      </c>
      <c r="J11" s="21">
        <f t="shared" si="1"/>
        <v>-1</v>
      </c>
    </row>
    <row r="12" spans="1:11" ht="10.5" customHeight="1" x14ac:dyDescent="0.25">
      <c r="A12" s="22">
        <v>10</v>
      </c>
      <c r="B12" s="18" t="s">
        <v>36</v>
      </c>
      <c r="C12" s="23">
        <v>44364.875</v>
      </c>
      <c r="D12" s="19">
        <v>44361.875</v>
      </c>
      <c r="E12" s="24" t="s">
        <v>39</v>
      </c>
      <c r="F12" s="14">
        <v>0</v>
      </c>
      <c r="G12" s="14">
        <v>1</v>
      </c>
      <c r="H12" s="24" t="s">
        <v>20</v>
      </c>
      <c r="I12" s="20">
        <f t="shared" si="0"/>
        <v>3</v>
      </c>
      <c r="J12" s="21">
        <f t="shared" si="1"/>
        <v>-1</v>
      </c>
    </row>
    <row r="13" spans="1:11" ht="10.5" customHeight="1" x14ac:dyDescent="0.25">
      <c r="A13" s="22">
        <v>11</v>
      </c>
      <c r="B13" s="18" t="s">
        <v>47</v>
      </c>
      <c r="C13" s="23">
        <v>44365.75</v>
      </c>
      <c r="D13" s="19">
        <v>44362.75</v>
      </c>
      <c r="E13" s="16" t="s">
        <v>28</v>
      </c>
      <c r="F13" s="9">
        <v>3</v>
      </c>
      <c r="G13" s="9">
        <v>1</v>
      </c>
      <c r="H13" s="18" t="s">
        <v>103</v>
      </c>
      <c r="I13" s="20">
        <f t="shared" si="0"/>
        <v>1</v>
      </c>
      <c r="J13" s="21">
        <f t="shared" si="1"/>
        <v>2</v>
      </c>
    </row>
    <row r="14" spans="1:11" ht="10.5" customHeight="1" x14ac:dyDescent="0.25">
      <c r="A14" s="22">
        <v>12</v>
      </c>
      <c r="B14" s="18" t="s">
        <v>47</v>
      </c>
      <c r="C14" s="23">
        <v>44365.875</v>
      </c>
      <c r="D14" s="19">
        <v>44362.875</v>
      </c>
      <c r="E14" s="18" t="s">
        <v>85</v>
      </c>
      <c r="F14" s="9">
        <v>2</v>
      </c>
      <c r="G14" s="9">
        <v>1</v>
      </c>
      <c r="H14" s="18" t="s">
        <v>102</v>
      </c>
      <c r="I14" s="20">
        <f t="shared" si="0"/>
        <v>1</v>
      </c>
      <c r="J14" s="21">
        <f t="shared" si="1"/>
        <v>1</v>
      </c>
    </row>
    <row r="15" spans="1:11" ht="10.5" customHeight="1" x14ac:dyDescent="0.25">
      <c r="A15" s="114" t="s">
        <v>105</v>
      </c>
      <c r="B15" s="114"/>
      <c r="C15" s="114"/>
      <c r="D15" s="114"/>
      <c r="E15" s="114"/>
      <c r="F15" s="114"/>
      <c r="G15" s="114"/>
      <c r="H15" s="114"/>
      <c r="I15" s="16" t="s">
        <v>1</v>
      </c>
      <c r="J15" s="16" t="s">
        <v>2</v>
      </c>
    </row>
    <row r="16" spans="1:11" ht="10.5" customHeight="1" x14ac:dyDescent="0.25">
      <c r="A16" s="22">
        <v>13</v>
      </c>
      <c r="B16" s="18" t="s">
        <v>31</v>
      </c>
      <c r="C16" s="23">
        <v>44366.625</v>
      </c>
      <c r="D16" s="19">
        <v>44363.625</v>
      </c>
      <c r="E16" s="18" t="s">
        <v>37</v>
      </c>
      <c r="F16" s="16">
        <v>2</v>
      </c>
      <c r="G16" s="16">
        <v>2</v>
      </c>
      <c r="H16" s="18" t="s">
        <v>98</v>
      </c>
      <c r="I16" s="20">
        <f t="shared" ref="I16" si="2">IF(F16&gt;G16,1,IF(F16=G16,2,3))</f>
        <v>2</v>
      </c>
      <c r="J16" s="21">
        <f t="shared" ref="J16" si="3">F16-G16</f>
        <v>0</v>
      </c>
    </row>
    <row r="17" spans="1:10" ht="10.5" customHeight="1" x14ac:dyDescent="0.25">
      <c r="A17" s="22">
        <v>14</v>
      </c>
      <c r="B17" s="18" t="s">
        <v>27</v>
      </c>
      <c r="C17" s="23">
        <v>44366.75</v>
      </c>
      <c r="D17" s="19">
        <v>44363.75</v>
      </c>
      <c r="E17" s="18" t="s">
        <v>22</v>
      </c>
      <c r="F17" s="16">
        <v>2</v>
      </c>
      <c r="G17" s="16">
        <v>0</v>
      </c>
      <c r="H17" s="18" t="s">
        <v>48</v>
      </c>
      <c r="I17" s="20">
        <f t="shared" ref="I17:I27" si="4">IF(F17&gt;G17,1,IF(F17=G17,2,3))</f>
        <v>1</v>
      </c>
      <c r="J17" s="21">
        <f t="shared" ref="J17:J27" si="5">F17-G17</f>
        <v>2</v>
      </c>
    </row>
    <row r="18" spans="1:10" ht="10.5" customHeight="1" x14ac:dyDescent="0.25">
      <c r="A18" s="22">
        <v>15</v>
      </c>
      <c r="B18" s="18" t="s">
        <v>27</v>
      </c>
      <c r="C18" s="23">
        <v>44366.875</v>
      </c>
      <c r="D18" s="19">
        <v>44363.875</v>
      </c>
      <c r="E18" s="18" t="s">
        <v>97</v>
      </c>
      <c r="F18" s="16">
        <v>1</v>
      </c>
      <c r="G18" s="16">
        <v>1</v>
      </c>
      <c r="H18" s="18" t="s">
        <v>30</v>
      </c>
      <c r="I18" s="20">
        <f t="shared" si="4"/>
        <v>2</v>
      </c>
      <c r="J18" s="21">
        <f t="shared" si="5"/>
        <v>0</v>
      </c>
    </row>
    <row r="19" spans="1:10" ht="10.5" customHeight="1" x14ac:dyDescent="0.25">
      <c r="A19" s="22">
        <v>16</v>
      </c>
      <c r="B19" s="18" t="s">
        <v>38</v>
      </c>
      <c r="C19" s="23">
        <v>44367.625</v>
      </c>
      <c r="D19" s="19">
        <v>44364.625</v>
      </c>
      <c r="E19" s="18" t="s">
        <v>99</v>
      </c>
      <c r="F19" s="16">
        <v>1</v>
      </c>
      <c r="G19" s="16">
        <v>1</v>
      </c>
      <c r="H19" s="18" t="s">
        <v>100</v>
      </c>
      <c r="I19" s="20">
        <f t="shared" si="4"/>
        <v>2</v>
      </c>
      <c r="J19" s="21">
        <f t="shared" si="5"/>
        <v>0</v>
      </c>
    </row>
    <row r="20" spans="1:10" ht="10.5" customHeight="1" x14ac:dyDescent="0.25">
      <c r="A20" s="22">
        <v>17</v>
      </c>
      <c r="B20" s="18" t="s">
        <v>31</v>
      </c>
      <c r="C20" s="23">
        <v>44367.75</v>
      </c>
      <c r="D20" s="19">
        <v>44364.75</v>
      </c>
      <c r="E20" s="18" t="s">
        <v>32</v>
      </c>
      <c r="F20" s="16">
        <v>1</v>
      </c>
      <c r="G20" s="16">
        <v>1</v>
      </c>
      <c r="H20" s="18" t="s">
        <v>23</v>
      </c>
      <c r="I20" s="20">
        <f t="shared" si="4"/>
        <v>2</v>
      </c>
      <c r="J20" s="21">
        <f t="shared" si="5"/>
        <v>0</v>
      </c>
    </row>
    <row r="21" spans="1:10" ht="10.5" customHeight="1" x14ac:dyDescent="0.25">
      <c r="A21" s="22">
        <v>18</v>
      </c>
      <c r="B21" s="18" t="s">
        <v>38</v>
      </c>
      <c r="C21" s="23">
        <v>44367.875</v>
      </c>
      <c r="D21" s="19">
        <v>44364.875</v>
      </c>
      <c r="E21" s="18" t="s">
        <v>24</v>
      </c>
      <c r="F21" s="16">
        <v>1</v>
      </c>
      <c r="G21" s="16">
        <v>0</v>
      </c>
      <c r="H21" s="18" t="s">
        <v>25</v>
      </c>
      <c r="I21" s="20">
        <f t="shared" si="4"/>
        <v>1</v>
      </c>
      <c r="J21" s="21">
        <f t="shared" si="5"/>
        <v>1</v>
      </c>
    </row>
    <row r="22" spans="1:10" ht="10.5" customHeight="1" x14ac:dyDescent="0.25">
      <c r="A22" s="22">
        <v>19</v>
      </c>
      <c r="B22" s="18" t="s">
        <v>44</v>
      </c>
      <c r="C22" s="23">
        <v>44368.625</v>
      </c>
      <c r="D22" s="19">
        <v>44365.625</v>
      </c>
      <c r="E22" s="16" t="s">
        <v>46</v>
      </c>
      <c r="F22" s="16">
        <v>1</v>
      </c>
      <c r="G22" s="16">
        <v>2</v>
      </c>
      <c r="H22" s="16" t="s">
        <v>41</v>
      </c>
      <c r="I22" s="20">
        <f t="shared" si="4"/>
        <v>3</v>
      </c>
      <c r="J22" s="21">
        <f t="shared" si="5"/>
        <v>-1</v>
      </c>
    </row>
    <row r="23" spans="1:10" ht="10.5" customHeight="1" x14ac:dyDescent="0.25">
      <c r="A23" s="22">
        <v>20</v>
      </c>
      <c r="B23" s="18" t="s">
        <v>36</v>
      </c>
      <c r="C23" s="23">
        <v>44368.75</v>
      </c>
      <c r="D23" s="19">
        <v>44365.75</v>
      </c>
      <c r="E23" s="18" t="s">
        <v>45</v>
      </c>
      <c r="F23" s="16">
        <v>1</v>
      </c>
      <c r="G23" s="16">
        <v>3</v>
      </c>
      <c r="H23" s="18" t="s">
        <v>39</v>
      </c>
      <c r="I23" s="20">
        <f t="shared" si="4"/>
        <v>3</v>
      </c>
      <c r="J23" s="21">
        <f t="shared" si="5"/>
        <v>-2</v>
      </c>
    </row>
    <row r="24" spans="1:10" ht="10.5" customHeight="1" x14ac:dyDescent="0.25">
      <c r="A24" s="22">
        <v>21</v>
      </c>
      <c r="B24" s="18" t="s">
        <v>36</v>
      </c>
      <c r="C24" s="23">
        <v>44368.875</v>
      </c>
      <c r="D24" s="19">
        <v>44365.875</v>
      </c>
      <c r="E24" s="24" t="s">
        <v>20</v>
      </c>
      <c r="F24" s="16">
        <v>0</v>
      </c>
      <c r="G24" s="16">
        <v>0</v>
      </c>
      <c r="H24" s="24" t="s">
        <v>26</v>
      </c>
      <c r="I24" s="20">
        <f t="shared" si="4"/>
        <v>2</v>
      </c>
      <c r="J24" s="21">
        <f t="shared" si="5"/>
        <v>0</v>
      </c>
    </row>
    <row r="25" spans="1:10" ht="10.5" customHeight="1" x14ac:dyDescent="0.25">
      <c r="A25" s="22">
        <v>22</v>
      </c>
      <c r="B25" s="18" t="s">
        <v>47</v>
      </c>
      <c r="C25" s="23">
        <v>44369.625</v>
      </c>
      <c r="D25" s="19">
        <v>44366.625</v>
      </c>
      <c r="E25" s="18" t="s">
        <v>103</v>
      </c>
      <c r="F25" s="16">
        <v>1</v>
      </c>
      <c r="G25" s="16">
        <v>1</v>
      </c>
      <c r="H25" s="18" t="s">
        <v>102</v>
      </c>
      <c r="I25" s="20">
        <f t="shared" si="4"/>
        <v>2</v>
      </c>
      <c r="J25" s="21">
        <f t="shared" si="5"/>
        <v>0</v>
      </c>
    </row>
    <row r="26" spans="1:10" ht="10.5" customHeight="1" x14ac:dyDescent="0.25">
      <c r="A26" s="22">
        <v>23</v>
      </c>
      <c r="B26" s="18" t="s">
        <v>47</v>
      </c>
      <c r="C26" s="23">
        <v>44369.75</v>
      </c>
      <c r="D26" s="19">
        <v>44366.75</v>
      </c>
      <c r="E26" s="18" t="s">
        <v>28</v>
      </c>
      <c r="F26" s="16">
        <v>0</v>
      </c>
      <c r="G26" s="16">
        <v>3</v>
      </c>
      <c r="H26" s="18" t="s">
        <v>85</v>
      </c>
      <c r="I26" s="20">
        <f t="shared" si="4"/>
        <v>3</v>
      </c>
      <c r="J26" s="21">
        <f t="shared" si="5"/>
        <v>-3</v>
      </c>
    </row>
    <row r="27" spans="1:10" ht="10.5" customHeight="1" x14ac:dyDescent="0.25">
      <c r="A27" s="22">
        <v>24</v>
      </c>
      <c r="B27" s="18" t="s">
        <v>44</v>
      </c>
      <c r="C27" s="23">
        <v>44369.875</v>
      </c>
      <c r="D27" s="19">
        <v>44366.875</v>
      </c>
      <c r="E27" s="18" t="s">
        <v>34</v>
      </c>
      <c r="F27" s="16">
        <v>2</v>
      </c>
      <c r="G27" s="16">
        <v>0</v>
      </c>
      <c r="H27" s="18" t="s">
        <v>101</v>
      </c>
      <c r="I27" s="20">
        <f t="shared" si="4"/>
        <v>1</v>
      </c>
      <c r="J27" s="21">
        <f t="shared" si="5"/>
        <v>2</v>
      </c>
    </row>
    <row r="28" spans="1:10" ht="10.5" customHeight="1" x14ac:dyDescent="0.25">
      <c r="A28" s="114" t="s">
        <v>106</v>
      </c>
      <c r="B28" s="114"/>
      <c r="C28" s="114"/>
      <c r="D28" s="114"/>
      <c r="E28" s="114"/>
      <c r="F28" s="114"/>
      <c r="G28" s="114"/>
      <c r="H28" s="114"/>
      <c r="I28" s="16" t="s">
        <v>1</v>
      </c>
      <c r="J28" s="16" t="s">
        <v>2</v>
      </c>
    </row>
    <row r="29" spans="1:10" ht="10.5" customHeight="1" x14ac:dyDescent="0.25">
      <c r="A29" s="22">
        <v>25</v>
      </c>
      <c r="B29" s="18" t="s">
        <v>27</v>
      </c>
      <c r="C29" s="23">
        <v>44370.875</v>
      </c>
      <c r="D29" s="57">
        <v>44370.875</v>
      </c>
      <c r="E29" s="18" t="s">
        <v>30</v>
      </c>
      <c r="F29" s="18">
        <v>1</v>
      </c>
      <c r="G29" s="18">
        <v>1</v>
      </c>
      <c r="H29" s="18" t="s">
        <v>22</v>
      </c>
      <c r="I29" s="20">
        <f t="shared" ref="I29" si="6">IF(F29&gt;G29,1,IF(F29=G29,2,3))</f>
        <v>2</v>
      </c>
      <c r="J29" s="21">
        <f t="shared" ref="J29" si="7">F29-G29</f>
        <v>0</v>
      </c>
    </row>
    <row r="30" spans="1:10" ht="10.5" customHeight="1" x14ac:dyDescent="0.25">
      <c r="A30" s="22">
        <v>26</v>
      </c>
      <c r="B30" s="18" t="s">
        <v>27</v>
      </c>
      <c r="C30" s="23">
        <v>44370.875</v>
      </c>
      <c r="D30" s="57">
        <v>44370.875</v>
      </c>
      <c r="E30" s="18" t="s">
        <v>97</v>
      </c>
      <c r="F30" s="18">
        <v>0</v>
      </c>
      <c r="G30" s="18">
        <v>1</v>
      </c>
      <c r="H30" s="18" t="s">
        <v>48</v>
      </c>
      <c r="I30" s="20">
        <f t="shared" ref="I30:I40" si="8">IF(F30&gt;G30,1,IF(F30=G30,2,3))</f>
        <v>3</v>
      </c>
      <c r="J30" s="21">
        <f t="shared" ref="J30:J40" si="9">F30-G30</f>
        <v>-1</v>
      </c>
    </row>
    <row r="31" spans="1:10" ht="10.5" customHeight="1" x14ac:dyDescent="0.25">
      <c r="A31" s="22">
        <v>27</v>
      </c>
      <c r="B31" s="18" t="s">
        <v>38</v>
      </c>
      <c r="C31" s="23">
        <v>44371.75</v>
      </c>
      <c r="D31" s="19">
        <v>44371.875</v>
      </c>
      <c r="E31" s="18" t="s">
        <v>37</v>
      </c>
      <c r="F31" s="18">
        <v>1</v>
      </c>
      <c r="G31" s="18">
        <v>1</v>
      </c>
      <c r="H31" s="18" t="s">
        <v>25</v>
      </c>
      <c r="I31" s="20">
        <f t="shared" si="8"/>
        <v>2</v>
      </c>
      <c r="J31" s="21">
        <f t="shared" si="9"/>
        <v>0</v>
      </c>
    </row>
    <row r="32" spans="1:10" ht="10.5" customHeight="1" x14ac:dyDescent="0.25">
      <c r="A32" s="22">
        <v>28</v>
      </c>
      <c r="B32" s="18" t="s">
        <v>38</v>
      </c>
      <c r="C32" s="23">
        <v>44371.75</v>
      </c>
      <c r="D32" s="19">
        <v>44371.875</v>
      </c>
      <c r="E32" s="18" t="s">
        <v>98</v>
      </c>
      <c r="F32" s="18">
        <v>0</v>
      </c>
      <c r="G32" s="18">
        <v>1</v>
      </c>
      <c r="H32" s="18" t="s">
        <v>24</v>
      </c>
      <c r="I32" s="20">
        <f t="shared" si="8"/>
        <v>3</v>
      </c>
      <c r="J32" s="21">
        <f t="shared" si="9"/>
        <v>-1</v>
      </c>
    </row>
    <row r="33" spans="1:10" ht="10.5" customHeight="1" x14ac:dyDescent="0.25">
      <c r="A33" s="22">
        <v>29</v>
      </c>
      <c r="B33" s="18" t="s">
        <v>31</v>
      </c>
      <c r="C33" s="23">
        <v>44372.75</v>
      </c>
      <c r="D33" s="19">
        <v>44372.75</v>
      </c>
      <c r="E33" s="18" t="s">
        <v>26</v>
      </c>
      <c r="F33" s="18">
        <v>2</v>
      </c>
      <c r="G33" s="18">
        <v>3</v>
      </c>
      <c r="H33" s="18" t="s">
        <v>39</v>
      </c>
      <c r="I33" s="20">
        <f t="shared" si="8"/>
        <v>3</v>
      </c>
      <c r="J33" s="21">
        <f t="shared" si="9"/>
        <v>-1</v>
      </c>
    </row>
    <row r="34" spans="1:10" ht="10.5" customHeight="1" x14ac:dyDescent="0.25">
      <c r="A34" s="22">
        <v>30</v>
      </c>
      <c r="B34" s="18" t="s">
        <v>31</v>
      </c>
      <c r="C34" s="23">
        <v>44372.75</v>
      </c>
      <c r="D34" s="19">
        <v>44372.75</v>
      </c>
      <c r="E34" s="24" t="s">
        <v>20</v>
      </c>
      <c r="F34" s="24">
        <v>1</v>
      </c>
      <c r="G34" s="24">
        <v>1</v>
      </c>
      <c r="H34" s="24" t="s">
        <v>45</v>
      </c>
      <c r="I34" s="20">
        <f t="shared" si="8"/>
        <v>2</v>
      </c>
      <c r="J34" s="21">
        <f t="shared" si="9"/>
        <v>0</v>
      </c>
    </row>
    <row r="35" spans="1:10" ht="10.5" customHeight="1" x14ac:dyDescent="0.25">
      <c r="A35" s="22">
        <v>31</v>
      </c>
      <c r="B35" s="18" t="s">
        <v>36</v>
      </c>
      <c r="C35" s="23">
        <v>44372.875</v>
      </c>
      <c r="D35" s="19">
        <v>44372.875</v>
      </c>
      <c r="E35" s="18" t="s">
        <v>23</v>
      </c>
      <c r="F35" s="18">
        <v>0</v>
      </c>
      <c r="G35" s="18">
        <v>0</v>
      </c>
      <c r="H35" s="18" t="s">
        <v>99</v>
      </c>
      <c r="I35" s="20">
        <f t="shared" si="8"/>
        <v>2</v>
      </c>
      <c r="J35" s="21">
        <f t="shared" si="9"/>
        <v>0</v>
      </c>
    </row>
    <row r="36" spans="1:10" ht="10.5" customHeight="1" x14ac:dyDescent="0.25">
      <c r="A36" s="22">
        <v>32</v>
      </c>
      <c r="B36" s="18" t="s">
        <v>36</v>
      </c>
      <c r="C36" s="23">
        <v>44372.875</v>
      </c>
      <c r="D36" s="19">
        <v>44372.875</v>
      </c>
      <c r="E36" s="18" t="s">
        <v>32</v>
      </c>
      <c r="F36" s="18">
        <v>0</v>
      </c>
      <c r="G36" s="18">
        <v>0</v>
      </c>
      <c r="H36" s="18" t="s">
        <v>100</v>
      </c>
      <c r="I36" s="20">
        <f t="shared" si="8"/>
        <v>2</v>
      </c>
      <c r="J36" s="21">
        <f t="shared" si="9"/>
        <v>0</v>
      </c>
    </row>
    <row r="37" spans="1:10" ht="10.5" customHeight="1" x14ac:dyDescent="0.25">
      <c r="A37" s="22">
        <v>33</v>
      </c>
      <c r="B37" s="18" t="s">
        <v>44</v>
      </c>
      <c r="C37" s="23">
        <v>44373.75</v>
      </c>
      <c r="D37" s="19">
        <v>44373.75</v>
      </c>
      <c r="E37" s="18" t="s">
        <v>46</v>
      </c>
      <c r="F37" s="18">
        <v>1</v>
      </c>
      <c r="G37" s="18">
        <v>1</v>
      </c>
      <c r="H37" s="18" t="s">
        <v>101</v>
      </c>
      <c r="I37" s="20">
        <f t="shared" si="8"/>
        <v>2</v>
      </c>
      <c r="J37" s="21">
        <f t="shared" si="9"/>
        <v>0</v>
      </c>
    </row>
    <row r="38" spans="1:10" ht="10.5" customHeight="1" x14ac:dyDescent="0.25">
      <c r="A38" s="22">
        <v>34</v>
      </c>
      <c r="B38" s="18" t="s">
        <v>44</v>
      </c>
      <c r="C38" s="23">
        <v>44373.75</v>
      </c>
      <c r="D38" s="19">
        <v>44373.75</v>
      </c>
      <c r="E38" s="18" t="s">
        <v>41</v>
      </c>
      <c r="F38" s="18">
        <v>0</v>
      </c>
      <c r="G38" s="18">
        <v>0</v>
      </c>
      <c r="H38" s="18" t="s">
        <v>34</v>
      </c>
      <c r="I38" s="20">
        <f t="shared" si="8"/>
        <v>2</v>
      </c>
      <c r="J38" s="21">
        <f t="shared" si="9"/>
        <v>0</v>
      </c>
    </row>
    <row r="39" spans="1:10" ht="10.5" customHeight="1" x14ac:dyDescent="0.25">
      <c r="A39" s="22">
        <v>35</v>
      </c>
      <c r="B39" s="18" t="s">
        <v>47</v>
      </c>
      <c r="C39" s="23">
        <v>44373.875</v>
      </c>
      <c r="D39" s="19">
        <v>44373.875</v>
      </c>
      <c r="E39" s="18" t="s">
        <v>102</v>
      </c>
      <c r="F39" s="18">
        <v>1</v>
      </c>
      <c r="G39" s="18">
        <v>2</v>
      </c>
      <c r="H39" s="18" t="s">
        <v>28</v>
      </c>
      <c r="I39" s="20">
        <f t="shared" si="8"/>
        <v>3</v>
      </c>
      <c r="J39" s="21">
        <f t="shared" si="9"/>
        <v>-1</v>
      </c>
    </row>
    <row r="40" spans="1:10" ht="10.5" customHeight="1" thickBot="1" x14ac:dyDescent="0.3">
      <c r="A40" s="22">
        <v>36</v>
      </c>
      <c r="B40" s="18" t="s">
        <v>47</v>
      </c>
      <c r="C40" s="23">
        <v>44373.875</v>
      </c>
      <c r="D40" s="19">
        <v>44373.875</v>
      </c>
      <c r="E40" s="18" t="s">
        <v>103</v>
      </c>
      <c r="F40" s="18">
        <v>2</v>
      </c>
      <c r="G40" s="18">
        <v>0</v>
      </c>
      <c r="H40" s="18" t="s">
        <v>85</v>
      </c>
      <c r="I40" s="25">
        <f t="shared" si="8"/>
        <v>1</v>
      </c>
      <c r="J40" s="21">
        <f t="shared" si="9"/>
        <v>2</v>
      </c>
    </row>
    <row r="41" spans="1:10" ht="10.5" customHeight="1" thickBot="1" x14ac:dyDescent="0.3">
      <c r="A41" s="111" t="s">
        <v>3</v>
      </c>
      <c r="B41" s="112"/>
      <c r="C41" s="112"/>
      <c r="D41" s="112"/>
      <c r="E41" s="112"/>
      <c r="F41" s="112"/>
      <c r="G41" s="112"/>
      <c r="H41" s="112"/>
      <c r="I41" s="112"/>
      <c r="J41" s="113"/>
    </row>
    <row r="42" spans="1:10" ht="10.5" customHeight="1" x14ac:dyDescent="0.25">
      <c r="A42" s="114" t="s">
        <v>107</v>
      </c>
      <c r="B42" s="114"/>
      <c r="C42" s="114"/>
      <c r="D42" s="114"/>
      <c r="E42" s="114"/>
      <c r="F42" s="114"/>
      <c r="G42" s="114"/>
      <c r="H42" s="114"/>
      <c r="I42" s="15" t="s">
        <v>1</v>
      </c>
      <c r="J42" s="16" t="s">
        <v>2</v>
      </c>
    </row>
    <row r="43" spans="1:10" ht="10.5" customHeight="1" x14ac:dyDescent="0.25">
      <c r="A43" s="18">
        <v>37</v>
      </c>
      <c r="B43" s="26" t="s">
        <v>86</v>
      </c>
      <c r="C43" s="23">
        <v>44376.75</v>
      </c>
      <c r="D43" s="19">
        <v>44376.75</v>
      </c>
      <c r="E43" s="18" t="s">
        <v>49</v>
      </c>
      <c r="F43" s="18"/>
      <c r="G43" s="18"/>
      <c r="H43" s="18" t="s">
        <v>50</v>
      </c>
      <c r="I43" s="20">
        <f t="shared" ref="I43" si="10">IF(F43&gt;G43,1,IF(F43=G43,2,3))</f>
        <v>2</v>
      </c>
      <c r="J43" s="21">
        <f t="shared" ref="J43" si="11">F43-G43</f>
        <v>0</v>
      </c>
    </row>
    <row r="44" spans="1:10" ht="10.5" customHeight="1" x14ac:dyDescent="0.25">
      <c r="A44" s="22">
        <v>38</v>
      </c>
      <c r="B44" s="26"/>
      <c r="C44" s="23">
        <v>44376.75</v>
      </c>
      <c r="D44" s="19">
        <v>44376.875</v>
      </c>
      <c r="E44" s="18" t="s">
        <v>51</v>
      </c>
      <c r="F44" s="18"/>
      <c r="G44" s="18"/>
      <c r="H44" s="18" t="s">
        <v>52</v>
      </c>
      <c r="I44" s="20">
        <f t="shared" ref="I44:I50" si="12">IF(F44&gt;G44,1,IF(F44=G44,2,3))</f>
        <v>2</v>
      </c>
      <c r="J44" s="21">
        <f t="shared" ref="J44:J50" si="13">F44-G44</f>
        <v>0</v>
      </c>
    </row>
    <row r="45" spans="1:10" ht="10.5" customHeight="1" x14ac:dyDescent="0.25">
      <c r="A45" s="22">
        <v>39</v>
      </c>
      <c r="B45" s="26"/>
      <c r="C45" s="23">
        <v>44377.75</v>
      </c>
      <c r="D45" s="19">
        <v>44377.75</v>
      </c>
      <c r="E45" s="18" t="s">
        <v>53</v>
      </c>
      <c r="F45" s="18"/>
      <c r="G45" s="18"/>
      <c r="H45" s="18" t="s">
        <v>54</v>
      </c>
      <c r="I45" s="20">
        <f t="shared" si="12"/>
        <v>2</v>
      </c>
      <c r="J45" s="21">
        <f t="shared" si="13"/>
        <v>0</v>
      </c>
    </row>
    <row r="46" spans="1:10" ht="10.5" customHeight="1" x14ac:dyDescent="0.25">
      <c r="A46" s="22">
        <v>40</v>
      </c>
      <c r="B46" s="26"/>
      <c r="C46" s="23">
        <v>44377.875</v>
      </c>
      <c r="D46" s="19">
        <v>44377.875</v>
      </c>
      <c r="E46" s="18" t="s">
        <v>55</v>
      </c>
      <c r="F46" s="18"/>
      <c r="G46" s="18"/>
      <c r="H46" s="18" t="s">
        <v>56</v>
      </c>
      <c r="I46" s="20">
        <f t="shared" si="12"/>
        <v>2</v>
      </c>
      <c r="J46" s="21">
        <f t="shared" si="13"/>
        <v>0</v>
      </c>
    </row>
    <row r="47" spans="1:10" ht="10.5" customHeight="1" x14ac:dyDescent="0.25">
      <c r="A47" s="22">
        <v>41</v>
      </c>
      <c r="B47" s="26"/>
      <c r="C47" s="23">
        <v>44378.75</v>
      </c>
      <c r="D47" s="19">
        <v>44378.75</v>
      </c>
      <c r="E47" s="18" t="s">
        <v>57</v>
      </c>
      <c r="F47" s="18"/>
      <c r="G47" s="18"/>
      <c r="H47" s="18" t="s">
        <v>58</v>
      </c>
      <c r="I47" s="20">
        <f t="shared" si="12"/>
        <v>2</v>
      </c>
      <c r="J47" s="21">
        <f t="shared" si="13"/>
        <v>0</v>
      </c>
    </row>
    <row r="48" spans="1:10" ht="10.5" customHeight="1" x14ac:dyDescent="0.25">
      <c r="A48" s="22">
        <v>42</v>
      </c>
      <c r="B48" s="26"/>
      <c r="C48" s="23">
        <v>44378.875</v>
      </c>
      <c r="D48" s="19">
        <v>44378.875</v>
      </c>
      <c r="E48" s="18" t="s">
        <v>59</v>
      </c>
      <c r="F48" s="18"/>
      <c r="G48" s="18"/>
      <c r="H48" s="18" t="s">
        <v>60</v>
      </c>
      <c r="I48" s="20">
        <f t="shared" si="12"/>
        <v>2</v>
      </c>
      <c r="J48" s="21">
        <f t="shared" si="13"/>
        <v>0</v>
      </c>
    </row>
    <row r="49" spans="1:10" ht="10.5" customHeight="1" x14ac:dyDescent="0.25">
      <c r="A49" s="22">
        <v>43</v>
      </c>
      <c r="B49" s="26"/>
      <c r="C49" s="23">
        <v>44379.75</v>
      </c>
      <c r="D49" s="19">
        <v>44379.75</v>
      </c>
      <c r="E49" s="18" t="s">
        <v>61</v>
      </c>
      <c r="F49" s="18"/>
      <c r="G49" s="18"/>
      <c r="H49" s="18" t="s">
        <v>62</v>
      </c>
      <c r="I49" s="20">
        <f t="shared" si="12"/>
        <v>2</v>
      </c>
      <c r="J49" s="21">
        <f t="shared" si="13"/>
        <v>0</v>
      </c>
    </row>
    <row r="50" spans="1:10" ht="10.5" customHeight="1" thickBot="1" x14ac:dyDescent="0.3">
      <c r="A50" s="22">
        <v>44</v>
      </c>
      <c r="B50" s="26"/>
      <c r="C50" s="23">
        <v>44379.875</v>
      </c>
      <c r="D50" s="19">
        <v>44379.875</v>
      </c>
      <c r="E50" s="18" t="s">
        <v>63</v>
      </c>
      <c r="F50" s="18"/>
      <c r="G50" s="18"/>
      <c r="H50" s="18" t="s">
        <v>64</v>
      </c>
      <c r="I50" s="25">
        <f t="shared" si="12"/>
        <v>2</v>
      </c>
      <c r="J50" s="21">
        <f t="shared" si="13"/>
        <v>0</v>
      </c>
    </row>
    <row r="51" spans="1:10" ht="10.5" customHeight="1" thickBot="1" x14ac:dyDescent="0.3">
      <c r="A51" s="111" t="s">
        <v>4</v>
      </c>
      <c r="B51" s="112"/>
      <c r="C51" s="112"/>
      <c r="D51" s="112"/>
      <c r="E51" s="112"/>
      <c r="F51" s="112"/>
      <c r="G51" s="112"/>
      <c r="H51" s="112"/>
      <c r="I51" s="112"/>
      <c r="J51" s="113"/>
    </row>
    <row r="52" spans="1:10" ht="10.5" customHeight="1" x14ac:dyDescent="0.25">
      <c r="A52" s="114" t="s">
        <v>108</v>
      </c>
      <c r="B52" s="114"/>
      <c r="C52" s="114"/>
      <c r="D52" s="114"/>
      <c r="E52" s="114"/>
      <c r="F52" s="114"/>
      <c r="G52" s="114"/>
      <c r="H52" s="114"/>
      <c r="I52" s="15" t="s">
        <v>1</v>
      </c>
      <c r="J52" s="16" t="s">
        <v>2</v>
      </c>
    </row>
    <row r="53" spans="1:10" ht="10.5" customHeight="1" x14ac:dyDescent="0.25">
      <c r="A53" s="18">
        <v>45</v>
      </c>
      <c r="B53" s="26" t="s">
        <v>65</v>
      </c>
      <c r="C53" s="23">
        <v>44382.75</v>
      </c>
      <c r="D53" s="19">
        <v>44382.75</v>
      </c>
      <c r="E53" s="18" t="s">
        <v>70</v>
      </c>
      <c r="F53" s="18"/>
      <c r="G53" s="18"/>
      <c r="H53" s="18" t="s">
        <v>71</v>
      </c>
      <c r="I53" s="20">
        <f t="shared" ref="I53" si="14">IF(F53&gt;G53,1,IF(F53=G53,2,3))</f>
        <v>2</v>
      </c>
      <c r="J53" s="21">
        <f t="shared" ref="J53" si="15">F53-G53</f>
        <v>0</v>
      </c>
    </row>
    <row r="54" spans="1:10" ht="10.5" customHeight="1" x14ac:dyDescent="0.25">
      <c r="A54" s="22">
        <v>46</v>
      </c>
      <c r="B54" s="26"/>
      <c r="C54" s="23">
        <v>44382.875</v>
      </c>
      <c r="D54" s="19">
        <v>44382.875</v>
      </c>
      <c r="E54" s="18" t="s">
        <v>67</v>
      </c>
      <c r="F54" s="18"/>
      <c r="G54" s="18"/>
      <c r="H54" s="18" t="s">
        <v>66</v>
      </c>
      <c r="I54" s="20">
        <f t="shared" ref="I54:I56" si="16">IF(F54&gt;G54,1,IF(F54=G54,2,3))</f>
        <v>2</v>
      </c>
      <c r="J54" s="21">
        <f t="shared" ref="J54:J56" si="17">F54-G54</f>
        <v>0</v>
      </c>
    </row>
    <row r="55" spans="1:10" ht="10.5" customHeight="1" x14ac:dyDescent="0.25">
      <c r="A55" s="22">
        <v>47</v>
      </c>
      <c r="B55" s="26"/>
      <c r="C55" s="23">
        <v>44383.75</v>
      </c>
      <c r="D55" s="19">
        <v>44383.75</v>
      </c>
      <c r="E55" s="18" t="s">
        <v>69</v>
      </c>
      <c r="H55" s="18" t="s">
        <v>68</v>
      </c>
      <c r="I55" s="20">
        <f>IF(F53&gt;G53,1,IF(F53=G53,2,3))</f>
        <v>2</v>
      </c>
      <c r="J55" s="21">
        <f>F53-G53</f>
        <v>0</v>
      </c>
    </row>
    <row r="56" spans="1:10" ht="10.5" customHeight="1" thickBot="1" x14ac:dyDescent="0.3">
      <c r="A56" s="22">
        <v>48</v>
      </c>
      <c r="B56" s="26"/>
      <c r="C56" s="23">
        <v>44383.875</v>
      </c>
      <c r="D56" s="19">
        <v>44383.875</v>
      </c>
      <c r="E56" s="18" t="s">
        <v>72</v>
      </c>
      <c r="F56" s="18"/>
      <c r="G56" s="18"/>
      <c r="H56" s="18" t="s">
        <v>73</v>
      </c>
      <c r="I56" s="25">
        <f t="shared" si="16"/>
        <v>2</v>
      </c>
      <c r="J56" s="21">
        <f t="shared" si="17"/>
        <v>0</v>
      </c>
    </row>
    <row r="57" spans="1:10" ht="10.5" customHeight="1" thickBot="1" x14ac:dyDescent="0.3">
      <c r="A57" s="111" t="s">
        <v>5</v>
      </c>
      <c r="B57" s="112"/>
      <c r="C57" s="112"/>
      <c r="D57" s="112"/>
      <c r="E57" s="112"/>
      <c r="F57" s="112"/>
      <c r="G57" s="112"/>
      <c r="H57" s="112"/>
      <c r="I57" s="112"/>
      <c r="J57" s="113"/>
    </row>
    <row r="58" spans="1:10" ht="10.5" customHeight="1" x14ac:dyDescent="0.25">
      <c r="A58" s="114" t="s">
        <v>109</v>
      </c>
      <c r="B58" s="114"/>
      <c r="C58" s="114"/>
      <c r="D58" s="114"/>
      <c r="E58" s="114"/>
      <c r="F58" s="114"/>
      <c r="G58" s="114"/>
      <c r="H58" s="114"/>
      <c r="I58" s="15" t="s">
        <v>1</v>
      </c>
      <c r="J58" s="16" t="s">
        <v>2</v>
      </c>
    </row>
    <row r="59" spans="1:10" ht="10.5" customHeight="1" x14ac:dyDescent="0.25">
      <c r="A59" s="27">
        <v>49</v>
      </c>
      <c r="B59" s="28" t="s">
        <v>74</v>
      </c>
      <c r="C59" s="29">
        <v>44386.875</v>
      </c>
      <c r="D59" s="19">
        <v>44383.875</v>
      </c>
      <c r="E59" s="18" t="s">
        <v>75</v>
      </c>
      <c r="F59" s="18"/>
      <c r="G59" s="18"/>
      <c r="H59" s="18" t="s">
        <v>76</v>
      </c>
      <c r="I59" s="20">
        <f t="shared" ref="I59" si="18">IF(F59&gt;G59,1,IF(F59=G59,2,3))</f>
        <v>2</v>
      </c>
      <c r="J59" s="21">
        <f t="shared" ref="J59" si="19">F59-G59</f>
        <v>0</v>
      </c>
    </row>
    <row r="60" spans="1:10" ht="10.5" customHeight="1" thickBot="1" x14ac:dyDescent="0.3">
      <c r="A60" s="22">
        <v>50</v>
      </c>
      <c r="B60" s="26"/>
      <c r="C60" s="23">
        <v>44387.875</v>
      </c>
      <c r="D60" s="19">
        <v>44384.875</v>
      </c>
      <c r="E60" s="18" t="s">
        <v>77</v>
      </c>
      <c r="F60" s="18"/>
      <c r="G60" s="18"/>
      <c r="H60" s="18" t="s">
        <v>78</v>
      </c>
      <c r="I60" s="25">
        <f t="shared" ref="I60" si="20">IF(F60&gt;G60,1,IF(F60=G60,2,3))</f>
        <v>2</v>
      </c>
      <c r="J60" s="21">
        <f t="shared" ref="J60" si="21">F60-G60</f>
        <v>0</v>
      </c>
    </row>
    <row r="61" spans="1:10" ht="10.5" customHeight="1" thickBot="1" x14ac:dyDescent="0.3">
      <c r="A61" s="111" t="s">
        <v>13</v>
      </c>
      <c r="B61" s="112"/>
      <c r="C61" s="112"/>
      <c r="D61" s="112"/>
      <c r="E61" s="112"/>
      <c r="F61" s="112"/>
      <c r="G61" s="112"/>
      <c r="H61" s="112"/>
      <c r="I61" s="112"/>
      <c r="J61" s="113"/>
    </row>
    <row r="62" spans="1:10" ht="10.5" customHeight="1" x14ac:dyDescent="0.25">
      <c r="A62" s="114" t="s">
        <v>110</v>
      </c>
      <c r="B62" s="114"/>
      <c r="C62" s="114"/>
      <c r="D62" s="114"/>
      <c r="E62" s="114"/>
      <c r="F62" s="114"/>
      <c r="G62" s="114"/>
      <c r="H62" s="114"/>
      <c r="I62" s="16" t="s">
        <v>1</v>
      </c>
      <c r="J62" s="16" t="s">
        <v>2</v>
      </c>
    </row>
    <row r="63" spans="1:10" ht="10.5" customHeight="1" x14ac:dyDescent="0.25">
      <c r="A63" s="18">
        <v>51</v>
      </c>
      <c r="B63" s="30" t="s">
        <v>79</v>
      </c>
      <c r="C63" s="23">
        <v>44391.875</v>
      </c>
      <c r="D63" s="19">
        <v>44388.875</v>
      </c>
      <c r="E63" s="18" t="s">
        <v>111</v>
      </c>
      <c r="F63" s="18"/>
      <c r="G63" s="18"/>
      <c r="H63" s="18" t="s">
        <v>112</v>
      </c>
      <c r="I63" s="20">
        <f t="shared" ref="I63" si="22">IF(F63&gt;G63,1,IF(F63=G63,2,3))</f>
        <v>2</v>
      </c>
      <c r="J63" s="21">
        <f t="shared" ref="J63" si="23">F63-G63</f>
        <v>0</v>
      </c>
    </row>
    <row r="64" spans="1:10" ht="10.5" customHeight="1" x14ac:dyDescent="0.25">
      <c r="H64" s="16"/>
    </row>
    <row r="65" spans="8:8" ht="10.5" customHeight="1" x14ac:dyDescent="0.25">
      <c r="H65" s="16"/>
    </row>
    <row r="66" spans="8:8" ht="10.5" customHeight="1" x14ac:dyDescent="0.25">
      <c r="H66" s="16"/>
    </row>
    <row r="67" spans="8:8" ht="10.5" customHeight="1" x14ac:dyDescent="0.25">
      <c r="H67" s="16"/>
    </row>
    <row r="68" spans="8:8" ht="10.5" customHeight="1" x14ac:dyDescent="0.25">
      <c r="H68" s="16"/>
    </row>
    <row r="69" spans="8:8" ht="10.5" customHeight="1" x14ac:dyDescent="0.25">
      <c r="H69" s="16"/>
    </row>
    <row r="70" spans="8:8" ht="10.5" customHeight="1" x14ac:dyDescent="0.25">
      <c r="H70" s="16"/>
    </row>
    <row r="71" spans="8:8" ht="10.5" customHeight="1" x14ac:dyDescent="0.25">
      <c r="H71" s="16"/>
    </row>
    <row r="72" spans="8:8" ht="10.5" customHeight="1" x14ac:dyDescent="0.25">
      <c r="H72" s="16"/>
    </row>
    <row r="73" spans="8:8" ht="10.5" customHeight="1" x14ac:dyDescent="0.25">
      <c r="H73" s="16"/>
    </row>
    <row r="74" spans="8:8" ht="10.5" customHeight="1" x14ac:dyDescent="0.25">
      <c r="H74" s="16"/>
    </row>
    <row r="75" spans="8:8" ht="10.5" customHeight="1" x14ac:dyDescent="0.25">
      <c r="H75" s="16"/>
    </row>
    <row r="76" spans="8:8" ht="10.5" customHeight="1" x14ac:dyDescent="0.25">
      <c r="H76" s="16"/>
    </row>
    <row r="77" spans="8:8" ht="10.5" customHeight="1" x14ac:dyDescent="0.25">
      <c r="H77" s="16"/>
    </row>
    <row r="78" spans="8:8" ht="10.5" customHeight="1" x14ac:dyDescent="0.25">
      <c r="H78" s="16"/>
    </row>
    <row r="79" spans="8:8" ht="10.5" customHeight="1" x14ac:dyDescent="0.25">
      <c r="H79" s="16"/>
    </row>
    <row r="80" spans="8:8" ht="10.5" customHeight="1" x14ac:dyDescent="0.25">
      <c r="H80" s="16"/>
    </row>
  </sheetData>
  <sheetProtection selectLockedCells="1" selectUnlockedCells="1"/>
  <mergeCells count="12">
    <mergeCell ref="A1:J1"/>
    <mergeCell ref="A2:H2"/>
    <mergeCell ref="A15:H15"/>
    <mergeCell ref="A61:J61"/>
    <mergeCell ref="A62:H62"/>
    <mergeCell ref="A58:H58"/>
    <mergeCell ref="A28:H28"/>
    <mergeCell ref="A41:J41"/>
    <mergeCell ref="A42:H42"/>
    <mergeCell ref="A51:J51"/>
    <mergeCell ref="A52:H52"/>
    <mergeCell ref="A57:J57"/>
  </mergeCells>
  <conditionalFormatting sqref="E3:E12 E29:G40">
    <cfRule type="expression" dxfId="659" priority="68">
      <formula>#REF!&lt;$G3</formula>
    </cfRule>
    <cfRule type="expression" dxfId="658" priority="69">
      <formula>#REF!&gt;$G3</formula>
    </cfRule>
  </conditionalFormatting>
  <conditionalFormatting sqref="E14">
    <cfRule type="expression" dxfId="657" priority="117">
      <formula>#REF!&lt;$G13</formula>
    </cfRule>
    <cfRule type="expression" dxfId="656" priority="118">
      <formula>#REF!&gt;$G13</formula>
    </cfRule>
  </conditionalFormatting>
  <conditionalFormatting sqref="E43:E50 E53:E56 E59:E60 E63">
    <cfRule type="expression" dxfId="653" priority="1001">
      <formula>#REF!&gt;#REF!</formula>
    </cfRule>
    <cfRule type="expression" dxfId="652" priority="1002">
      <formula>#REF!&lt;#REF!</formula>
    </cfRule>
    <cfRule type="expression" dxfId="651" priority="1003">
      <formula>#REF!&lt;$G43</formula>
    </cfRule>
    <cfRule type="expression" dxfId="650" priority="1004">
      <formula>#REF!&gt;$G43</formula>
    </cfRule>
  </conditionalFormatting>
  <conditionalFormatting sqref="F3:G14">
    <cfRule type="expression" dxfId="649" priority="5">
      <formula>#REF!&lt;$G3</formula>
    </cfRule>
    <cfRule type="expression" dxfId="648" priority="6">
      <formula>#REF!&gt;$G3</formula>
    </cfRule>
  </conditionalFormatting>
  <conditionalFormatting sqref="H3:H14 H29:H40">
    <cfRule type="expression" dxfId="647" priority="70">
      <formula>#REF!&gt;$G3</formula>
    </cfRule>
    <cfRule type="expression" dxfId="646" priority="71">
      <formula>#REF!&lt;$G3</formula>
    </cfRule>
  </conditionalFormatting>
  <conditionalFormatting sqref="H43:H50 H53:H54 H56 H59:H60 H63">
    <cfRule type="expression" dxfId="643" priority="1017">
      <formula>#REF!&lt;#REF!</formula>
    </cfRule>
    <cfRule type="expression" dxfId="642" priority="1018">
      <formula>#REF!&gt;#REF!</formula>
    </cfRule>
    <cfRule type="expression" dxfId="641" priority="1019">
      <formula>#REF!&gt;$G43</formula>
    </cfRule>
    <cfRule type="expression" dxfId="640" priority="1020">
      <formula>#REF!&lt;$G43</formula>
    </cfRule>
  </conditionalFormatting>
  <conditionalFormatting sqref="H55">
    <cfRule type="expression" dxfId="639" priority="1">
      <formula>#REF!&gt;#REF!</formula>
    </cfRule>
    <cfRule type="expression" dxfId="638" priority="2">
      <formula>#REF!&lt;#REF!</formula>
    </cfRule>
    <cfRule type="expression" dxfId="637" priority="3">
      <formula>#REF!&lt;$G55</formula>
    </cfRule>
    <cfRule type="expression" dxfId="636" priority="4">
      <formula>#REF!&gt;$G55</formula>
    </cfRule>
  </conditionalFormatting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65" id="{00000000-000E-0000-0200-000044000000}">
            <xm:f>#REF!&lt;BW!$G16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2366" id="{00000000-000E-0000-0200-000045000000}">
            <xm:f>#REF!&gt;BW!$G16</xm:f>
            <x14:dxf>
              <font>
                <b/>
                <i val="0"/>
              </font>
            </x14:dxf>
          </x14:cfRule>
          <xm:sqref>E16:E21 E23:E27</xm:sqref>
        </x14:conditionalFormatting>
        <x14:conditionalFormatting xmlns:xm="http://schemas.microsoft.com/office/excel/2006/main">
          <x14:cfRule type="expression" priority="2369" id="{00000000-000E-0000-0200-000046000000}">
            <xm:f>#REF!&gt;BW!$G16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2370" id="{00000000-000E-0000-0200-000047000000}">
            <xm:f>#REF!&lt;BW!$G16</xm:f>
            <x14:dxf>
              <font>
                <b/>
                <i val="0"/>
              </font>
            </x14:dxf>
          </x14:cfRule>
          <xm:sqref>H16:H21 H23:H27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0"/>
  </sheetPr>
  <dimension ref="A1:P24"/>
  <sheetViews>
    <sheetView tabSelected="1" zoomScale="90" zoomScaleNormal="90" workbookViewId="0">
      <selection activeCell="S15" sqref="S15"/>
    </sheetView>
  </sheetViews>
  <sheetFormatPr defaultColWidth="14.54296875" defaultRowHeight="12.75" customHeight="1" x14ac:dyDescent="0.25"/>
  <cols>
    <col min="1" max="1" width="4.1796875" style="1" customWidth="1"/>
    <col min="2" max="2" width="12.453125" style="1" customWidth="1"/>
    <col min="3" max="12" width="8.81640625" style="1" customWidth="1"/>
    <col min="13" max="13" width="10.453125" style="1" bestFit="1" customWidth="1"/>
    <col min="14" max="14" width="8.81640625" style="1" customWidth="1"/>
    <col min="15" max="15" width="10.453125" style="1" bestFit="1" customWidth="1"/>
    <col min="16" max="16" width="10.1796875" style="1" bestFit="1" customWidth="1"/>
    <col min="17" max="17" width="13.453125" style="1" customWidth="1"/>
    <col min="18" max="16384" width="14.54296875" style="1"/>
  </cols>
  <sheetData>
    <row r="1" spans="1:16" ht="12.75" customHeight="1" thickBot="1" x14ac:dyDescent="0.3"/>
    <row r="2" spans="1:16" ht="12.75" customHeight="1" thickBot="1" x14ac:dyDescent="0.3">
      <c r="B2" s="2"/>
      <c r="C2" s="41" t="s">
        <v>6</v>
      </c>
      <c r="D2" s="49" t="s">
        <v>7</v>
      </c>
      <c r="E2" s="50" t="s">
        <v>8</v>
      </c>
      <c r="F2" s="51" t="s">
        <v>9</v>
      </c>
      <c r="G2" s="50" t="s">
        <v>10</v>
      </c>
      <c r="H2" s="51" t="s">
        <v>11</v>
      </c>
      <c r="I2" s="50" t="s">
        <v>12</v>
      </c>
      <c r="J2" s="51" t="s">
        <v>13</v>
      </c>
      <c r="K2" s="52" t="s">
        <v>19</v>
      </c>
      <c r="L2" s="53" t="s">
        <v>94</v>
      </c>
      <c r="M2" s="54" t="s">
        <v>95</v>
      </c>
      <c r="N2" s="55" t="s">
        <v>25</v>
      </c>
      <c r="O2" s="54" t="s">
        <v>96</v>
      </c>
      <c r="P2" s="55" t="s">
        <v>23</v>
      </c>
    </row>
    <row r="3" spans="1:16" ht="12.75" customHeight="1" thickBot="1" x14ac:dyDescent="0.3">
      <c r="A3" s="1">
        <v>1</v>
      </c>
      <c r="B3" s="49" t="s">
        <v>147</v>
      </c>
      <c r="C3" s="53">
        <f>SUM(D3:F3)</f>
        <v>69</v>
      </c>
      <c r="D3" s="49">
        <f>AS!$O$14</f>
        <v>30</v>
      </c>
      <c r="E3" s="50">
        <f>AS!O27</f>
        <v>14</v>
      </c>
      <c r="F3" s="51">
        <f>AS!O40</f>
        <v>25</v>
      </c>
      <c r="G3" s="50" t="e">
        <f>#REF!</f>
        <v>#REF!</v>
      </c>
      <c r="H3" s="51" t="e">
        <f>#REF!</f>
        <v>#REF!</v>
      </c>
      <c r="I3" s="50" t="e">
        <f>#REF!</f>
        <v>#REF!</v>
      </c>
      <c r="J3" s="51" t="e">
        <f>#REF!</f>
        <v>#REF!</v>
      </c>
      <c r="K3" s="52"/>
      <c r="L3" s="53"/>
      <c r="M3" s="43"/>
      <c r="N3" s="56"/>
      <c r="O3" s="43"/>
      <c r="P3" s="55"/>
    </row>
    <row r="4" spans="1:16" ht="12.75" customHeight="1" thickBot="1" x14ac:dyDescent="0.3">
      <c r="A4" s="1">
        <v>2</v>
      </c>
      <c r="B4" s="5" t="s">
        <v>151</v>
      </c>
      <c r="C4" s="53">
        <f>SUM(D4:F4)</f>
        <v>64</v>
      </c>
      <c r="D4" s="5">
        <f>BW!$O$14</f>
        <v>30</v>
      </c>
      <c r="E4" s="4">
        <f>BW!$O$27</f>
        <v>20</v>
      </c>
      <c r="F4" s="2">
        <f>BW!O40</f>
        <v>14</v>
      </c>
      <c r="G4" s="4">
        <f>EH!$O$50</f>
        <v>0</v>
      </c>
      <c r="H4" s="2" t="e">
        <f>EH!$O$56</f>
        <v>#REF!</v>
      </c>
      <c r="I4" s="4">
        <f>EH!$O$60</f>
        <v>0</v>
      </c>
      <c r="J4" s="2">
        <f>EH!$O$63</f>
        <v>0</v>
      </c>
      <c r="K4" s="39"/>
      <c r="L4" s="41"/>
      <c r="M4" s="44"/>
      <c r="O4" s="44"/>
      <c r="P4" s="46"/>
    </row>
    <row r="5" spans="1:16" ht="12.75" customHeight="1" thickBot="1" x14ac:dyDescent="0.3">
      <c r="A5" s="1">
        <v>3</v>
      </c>
      <c r="B5" s="5" t="s">
        <v>88</v>
      </c>
      <c r="C5" s="53">
        <f t="shared" ref="C5:C15" si="0">SUM(D5:F5)</f>
        <v>57</v>
      </c>
      <c r="D5" s="5">
        <f>CBlo!$O$14</f>
        <v>30</v>
      </c>
      <c r="E5" s="4">
        <f>CBlo!$O$27</f>
        <v>24</v>
      </c>
      <c r="F5" s="2">
        <f>CBlo!O40</f>
        <v>3</v>
      </c>
      <c r="G5" s="4">
        <f>CBlo!$O$50</f>
        <v>0</v>
      </c>
      <c r="H5" s="2" t="e">
        <f>CBlo!$O$56</f>
        <v>#REF!</v>
      </c>
      <c r="I5" s="4">
        <f>CBlo!$O$60</f>
        <v>0</v>
      </c>
      <c r="J5" s="2">
        <f>CBlo!$O$63</f>
        <v>0</v>
      </c>
      <c r="K5" s="39"/>
      <c r="L5" s="41"/>
      <c r="M5" s="44"/>
      <c r="O5" s="44"/>
      <c r="P5" s="46"/>
    </row>
    <row r="6" spans="1:16" ht="12.75" customHeight="1" thickBot="1" x14ac:dyDescent="0.3">
      <c r="A6" s="1">
        <v>4</v>
      </c>
      <c r="B6" s="5" t="s">
        <v>89</v>
      </c>
      <c r="C6" s="53">
        <f t="shared" si="0"/>
        <v>43</v>
      </c>
      <c r="D6" s="5">
        <f>EA!$O$14</f>
        <v>11</v>
      </c>
      <c r="E6" s="4">
        <f>EA!$O$27</f>
        <v>15</v>
      </c>
      <c r="F6" s="2">
        <f>EA!O40</f>
        <v>17</v>
      </c>
      <c r="G6" s="4" t="e">
        <f>#REF!</f>
        <v>#REF!</v>
      </c>
      <c r="H6" s="2" t="e">
        <f>#REF!</f>
        <v>#REF!</v>
      </c>
      <c r="I6" s="4" t="e">
        <f>#REF!</f>
        <v>#REF!</v>
      </c>
      <c r="J6" s="2" t="e">
        <f>#REF!</f>
        <v>#REF!</v>
      </c>
      <c r="K6" s="39"/>
      <c r="L6" s="41"/>
      <c r="M6" s="44"/>
      <c r="O6" s="44"/>
      <c r="P6" s="46"/>
    </row>
    <row r="7" spans="1:16" ht="12.75" customHeight="1" thickBot="1" x14ac:dyDescent="0.3">
      <c r="A7" s="1">
        <v>5</v>
      </c>
      <c r="B7" s="5" t="s">
        <v>90</v>
      </c>
      <c r="C7" s="53">
        <f t="shared" si="0"/>
        <v>55</v>
      </c>
      <c r="D7" s="5">
        <f>EH!$O$14</f>
        <v>36</v>
      </c>
      <c r="E7" s="4">
        <f>EH!$O$27</f>
        <v>11</v>
      </c>
      <c r="F7" s="2">
        <f>EH!O40</f>
        <v>8</v>
      </c>
      <c r="G7" s="4" t="e">
        <f>#REF!</f>
        <v>#REF!</v>
      </c>
      <c r="H7" s="2" t="e">
        <f>#REF!</f>
        <v>#REF!</v>
      </c>
      <c r="I7" s="4" t="e">
        <f>#REF!</f>
        <v>#REF!</v>
      </c>
      <c r="J7" s="2" t="e">
        <f>#REF!</f>
        <v>#REF!</v>
      </c>
      <c r="K7" s="39"/>
      <c r="L7" s="41"/>
      <c r="M7" s="44"/>
      <c r="O7" s="44"/>
      <c r="P7" s="46"/>
    </row>
    <row r="8" spans="1:16" ht="12.75" customHeight="1" thickBot="1" x14ac:dyDescent="0.3">
      <c r="A8" s="1">
        <v>6</v>
      </c>
      <c r="B8" s="5" t="s">
        <v>91</v>
      </c>
      <c r="C8" s="53">
        <f t="shared" si="0"/>
        <v>53</v>
      </c>
      <c r="D8" s="5">
        <f>FR!$O$14</f>
        <v>24</v>
      </c>
      <c r="E8" s="4">
        <f>FR!$O$27</f>
        <v>12</v>
      </c>
      <c r="F8" s="2">
        <f>FR!O40</f>
        <v>17</v>
      </c>
      <c r="G8" s="4" t="e">
        <f>#REF!</f>
        <v>#REF!</v>
      </c>
      <c r="H8" s="2" t="e">
        <f>#REF!</f>
        <v>#REF!</v>
      </c>
      <c r="I8" s="4" t="e">
        <f>#REF!</f>
        <v>#REF!</v>
      </c>
      <c r="J8" s="2" t="e">
        <f>#REF!</f>
        <v>#REF!</v>
      </c>
      <c r="K8" s="39"/>
      <c r="L8" s="41"/>
      <c r="M8" s="44"/>
      <c r="O8" s="44"/>
      <c r="P8" s="46"/>
    </row>
    <row r="9" spans="1:16" ht="12.75" customHeight="1" thickBot="1" x14ac:dyDescent="0.3">
      <c r="A9" s="1">
        <v>7</v>
      </c>
      <c r="B9" s="5" t="s">
        <v>148</v>
      </c>
      <c r="C9" s="53">
        <f t="shared" si="0"/>
        <v>55</v>
      </c>
      <c r="D9" s="5">
        <f>LS!$O$14</f>
        <v>31</v>
      </c>
      <c r="E9" s="4">
        <f>LS!$O$27</f>
        <v>24</v>
      </c>
      <c r="F9" s="2">
        <f>LS!O40</f>
        <v>0</v>
      </c>
      <c r="G9" s="4" t="e">
        <f>#REF!</f>
        <v>#REF!</v>
      </c>
      <c r="H9" s="2" t="e">
        <f>#REF!</f>
        <v>#REF!</v>
      </c>
      <c r="I9" s="4" t="e">
        <f>#REF!</f>
        <v>#REF!</v>
      </c>
      <c r="J9" s="2" t="e">
        <f>#REF!</f>
        <v>#REF!</v>
      </c>
      <c r="K9" s="39"/>
      <c r="L9" s="41"/>
      <c r="M9" s="44"/>
      <c r="O9" s="44"/>
      <c r="P9" s="46"/>
    </row>
    <row r="10" spans="1:16" ht="12.75" customHeight="1" thickBot="1" x14ac:dyDescent="0.3">
      <c r="A10" s="1">
        <v>8</v>
      </c>
      <c r="B10" s="5" t="s">
        <v>92</v>
      </c>
      <c r="C10" s="53">
        <f t="shared" si="0"/>
        <v>52</v>
      </c>
      <c r="D10" s="5">
        <f>MP!$O$14</f>
        <v>25</v>
      </c>
      <c r="E10" s="4">
        <f>MP!$O$27</f>
        <v>19</v>
      </c>
      <c r="F10" s="2">
        <f>MP!O40</f>
        <v>8</v>
      </c>
      <c r="G10" s="4" t="e">
        <f>#REF!</f>
        <v>#REF!</v>
      </c>
      <c r="H10" s="2" t="e">
        <f>#REF!</f>
        <v>#REF!</v>
      </c>
      <c r="I10" s="4" t="e">
        <f>#REF!</f>
        <v>#REF!</v>
      </c>
      <c r="J10" s="2" t="e">
        <f>#REF!</f>
        <v>#REF!</v>
      </c>
      <c r="K10" s="39"/>
      <c r="L10" s="41"/>
      <c r="M10" s="44"/>
      <c r="O10" s="44"/>
      <c r="P10" s="46"/>
    </row>
    <row r="11" spans="1:16" ht="12.5" customHeight="1" thickBot="1" x14ac:dyDescent="0.3">
      <c r="A11" s="1">
        <v>9</v>
      </c>
      <c r="B11" s="5" t="s">
        <v>149</v>
      </c>
      <c r="C11" s="53">
        <f t="shared" si="0"/>
        <v>33</v>
      </c>
      <c r="D11" s="5">
        <f>OJDP!$O$14</f>
        <v>6</v>
      </c>
      <c r="E11" s="4">
        <f>OJDP!$O$27</f>
        <v>0</v>
      </c>
      <c r="F11" s="2">
        <f>OJDP!O40</f>
        <v>27</v>
      </c>
      <c r="G11" s="4" t="e">
        <f>#REF!</f>
        <v>#REF!</v>
      </c>
      <c r="H11" s="2" t="e">
        <f>#REF!</f>
        <v>#REF!</v>
      </c>
      <c r="I11" s="4" t="e">
        <f>#REF!</f>
        <v>#REF!</v>
      </c>
      <c r="J11" s="2" t="e">
        <f>#REF!</f>
        <v>#REF!</v>
      </c>
      <c r="K11" s="39"/>
      <c r="L11" s="41"/>
      <c r="M11" s="44"/>
      <c r="O11" s="44"/>
      <c r="P11" s="46"/>
    </row>
    <row r="12" spans="1:16" ht="12.5" customHeight="1" thickBot="1" x14ac:dyDescent="0.3">
      <c r="A12" s="1">
        <v>10</v>
      </c>
      <c r="B12" s="5" t="s">
        <v>154</v>
      </c>
      <c r="C12" s="53">
        <f t="shared" si="0"/>
        <v>75</v>
      </c>
      <c r="D12" s="5">
        <f>PH!O14</f>
        <v>28</v>
      </c>
      <c r="E12" s="4">
        <f>PH!$O$27</f>
        <v>25</v>
      </c>
      <c r="F12" s="2">
        <f>PH!O40</f>
        <v>22</v>
      </c>
      <c r="G12" s="4" t="e">
        <f>#REF!</f>
        <v>#REF!</v>
      </c>
      <c r="H12" s="2" t="e">
        <f>#REF!</f>
        <v>#REF!</v>
      </c>
      <c r="I12" s="4" t="e">
        <f>#REF!</f>
        <v>#REF!</v>
      </c>
      <c r="J12" s="2" t="e">
        <f>#REF!</f>
        <v>#REF!</v>
      </c>
      <c r="K12" s="39"/>
      <c r="L12" s="41"/>
      <c r="M12" s="44"/>
      <c r="O12" s="44"/>
      <c r="P12" s="46"/>
    </row>
    <row r="13" spans="1:16" ht="12.75" customHeight="1" thickBot="1" x14ac:dyDescent="0.3">
      <c r="A13" s="1">
        <v>11</v>
      </c>
      <c r="B13" s="5" t="s">
        <v>153</v>
      </c>
      <c r="C13" s="53">
        <f t="shared" si="0"/>
        <v>79</v>
      </c>
      <c r="D13" s="5">
        <f>PAM!$O$14</f>
        <v>32</v>
      </c>
      <c r="E13" s="4">
        <f>PAM!$O$27</f>
        <v>20</v>
      </c>
      <c r="F13" s="2">
        <f>PAM!O40</f>
        <v>27</v>
      </c>
      <c r="G13" s="4" t="e">
        <f>#REF!</f>
        <v>#REF!</v>
      </c>
      <c r="H13" s="2" t="e">
        <f>#REF!</f>
        <v>#REF!</v>
      </c>
      <c r="I13" s="4" t="e">
        <f>#REF!</f>
        <v>#REF!</v>
      </c>
      <c r="J13" s="2" t="e">
        <f>#REF!</f>
        <v>#REF!</v>
      </c>
      <c r="K13" s="39"/>
      <c r="L13" s="41"/>
      <c r="M13" s="44"/>
      <c r="O13" s="44"/>
      <c r="P13" s="46"/>
    </row>
    <row r="14" spans="1:16" ht="12.75" customHeight="1" thickBot="1" x14ac:dyDescent="0.3">
      <c r="A14" s="1">
        <v>12</v>
      </c>
      <c r="B14" s="5" t="s">
        <v>93</v>
      </c>
      <c r="C14" s="53">
        <f t="shared" si="0"/>
        <v>44</v>
      </c>
      <c r="D14" s="5">
        <f>PIM!$O$14</f>
        <v>22</v>
      </c>
      <c r="E14" s="4">
        <f>PIM!$O$27</f>
        <v>17</v>
      </c>
      <c r="F14" s="2">
        <f>PIM!O40</f>
        <v>5</v>
      </c>
      <c r="G14" s="4">
        <f>AS!$O$50</f>
        <v>0</v>
      </c>
      <c r="H14" s="2" t="e">
        <f>AS!$O$56</f>
        <v>#REF!</v>
      </c>
      <c r="I14" s="4">
        <f>AS!$O$60</f>
        <v>0</v>
      </c>
      <c r="J14" s="2">
        <f>AS!$O$63</f>
        <v>0</v>
      </c>
      <c r="K14" s="39"/>
      <c r="L14" s="41"/>
      <c r="M14" s="44"/>
      <c r="O14" s="44"/>
      <c r="P14" s="46"/>
    </row>
    <row r="15" spans="1:16" ht="12.75" customHeight="1" x14ac:dyDescent="0.25">
      <c r="A15" s="1">
        <v>13</v>
      </c>
      <c r="B15" s="5" t="s">
        <v>150</v>
      </c>
      <c r="C15" s="53">
        <f t="shared" si="0"/>
        <v>56</v>
      </c>
      <c r="D15" s="5">
        <f>SLB!$O$14</f>
        <v>29</v>
      </c>
      <c r="E15" s="4">
        <f>SLB!$O$27</f>
        <v>19</v>
      </c>
      <c r="F15" s="2">
        <f>SLB!O40</f>
        <v>8</v>
      </c>
      <c r="G15" s="4" t="e">
        <f>#REF!</f>
        <v>#REF!</v>
      </c>
      <c r="H15" s="2" t="e">
        <f>#REF!</f>
        <v>#REF!</v>
      </c>
      <c r="I15" s="4" t="e">
        <f>#REF!</f>
        <v>#REF!</v>
      </c>
      <c r="J15" s="2" t="e">
        <f>#REF!</f>
        <v>#REF!</v>
      </c>
      <c r="K15" s="39"/>
      <c r="L15" s="41"/>
      <c r="M15" s="44"/>
      <c r="O15" s="44"/>
      <c r="P15" s="46"/>
    </row>
    <row r="17" spans="1:16" ht="12.75" customHeight="1" x14ac:dyDescent="0.25">
      <c r="A17" s="1">
        <v>16</v>
      </c>
      <c r="B17" s="5"/>
      <c r="C17" s="41"/>
      <c r="D17" s="5"/>
      <c r="E17" s="4"/>
      <c r="F17" s="2"/>
      <c r="G17" s="4"/>
      <c r="H17" s="2"/>
      <c r="I17" s="4"/>
      <c r="J17" s="2"/>
      <c r="K17" s="39"/>
      <c r="L17" s="41"/>
      <c r="M17" s="44"/>
      <c r="O17" s="44"/>
      <c r="P17" s="46"/>
    </row>
    <row r="18" spans="1:16" ht="12.75" customHeight="1" x14ac:dyDescent="0.25">
      <c r="A18" s="1">
        <v>17</v>
      </c>
      <c r="B18" s="5"/>
      <c r="C18" s="41"/>
      <c r="D18" s="5"/>
      <c r="E18" s="4"/>
      <c r="F18" s="2"/>
      <c r="G18" s="4"/>
      <c r="H18" s="2"/>
      <c r="I18" s="4"/>
      <c r="J18" s="2"/>
      <c r="K18" s="39"/>
      <c r="L18" s="41"/>
      <c r="M18" s="44"/>
      <c r="O18" s="44"/>
      <c r="P18" s="46"/>
    </row>
    <row r="19" spans="1:16" ht="12.75" customHeight="1" x14ac:dyDescent="0.25">
      <c r="A19" s="1">
        <v>18</v>
      </c>
      <c r="B19" s="5"/>
      <c r="C19" s="41"/>
      <c r="D19" s="5"/>
      <c r="E19" s="4"/>
      <c r="F19" s="2"/>
      <c r="G19" s="4"/>
      <c r="H19" s="2"/>
      <c r="I19" s="4"/>
      <c r="J19" s="2"/>
      <c r="K19" s="39"/>
      <c r="L19" s="41"/>
      <c r="M19" s="44"/>
      <c r="O19" s="44"/>
      <c r="P19" s="46"/>
    </row>
    <row r="20" spans="1:16" ht="12.75" customHeight="1" x14ac:dyDescent="0.25">
      <c r="A20" s="1">
        <v>19</v>
      </c>
      <c r="B20" s="5"/>
      <c r="C20" s="41"/>
      <c r="D20" s="5"/>
      <c r="E20" s="4"/>
      <c r="F20" s="2"/>
      <c r="G20" s="4"/>
      <c r="H20" s="2"/>
      <c r="I20" s="4"/>
      <c r="J20" s="2"/>
      <c r="K20" s="39"/>
      <c r="L20" s="41"/>
      <c r="M20" s="44"/>
      <c r="O20" s="44"/>
      <c r="P20" s="46"/>
    </row>
    <row r="21" spans="1:16" ht="12.75" customHeight="1" x14ac:dyDescent="0.25">
      <c r="A21" s="1">
        <v>20</v>
      </c>
      <c r="B21" s="5"/>
      <c r="C21" s="41"/>
      <c r="D21" s="5"/>
      <c r="E21" s="4"/>
      <c r="F21" s="2"/>
      <c r="G21" s="4"/>
      <c r="H21" s="2"/>
      <c r="I21" s="4"/>
      <c r="J21" s="2"/>
      <c r="K21" s="39"/>
      <c r="L21" s="41"/>
      <c r="M21" s="44"/>
      <c r="O21" s="44"/>
      <c r="P21" s="46"/>
    </row>
    <row r="22" spans="1:16" ht="12.75" customHeight="1" x14ac:dyDescent="0.25">
      <c r="A22" s="1">
        <v>21</v>
      </c>
      <c r="B22" s="5"/>
      <c r="C22" s="41"/>
      <c r="D22" s="5"/>
      <c r="E22" s="4"/>
      <c r="F22" s="2"/>
      <c r="G22" s="4"/>
      <c r="H22" s="2"/>
      <c r="I22" s="4"/>
      <c r="J22" s="2"/>
      <c r="K22" s="39"/>
      <c r="L22" s="41"/>
      <c r="M22" s="44"/>
      <c r="O22" s="44"/>
      <c r="P22" s="46"/>
    </row>
    <row r="23" spans="1:16" ht="12.75" customHeight="1" x14ac:dyDescent="0.25">
      <c r="A23" s="1">
        <v>22</v>
      </c>
      <c r="B23" s="5"/>
      <c r="C23" s="41"/>
      <c r="D23" s="5"/>
      <c r="E23" s="4"/>
      <c r="F23" s="2"/>
      <c r="G23" s="4"/>
      <c r="H23" s="2"/>
      <c r="I23" s="4"/>
      <c r="J23" s="2"/>
      <c r="K23" s="39"/>
      <c r="L23" s="41"/>
      <c r="M23" s="44"/>
      <c r="O23" s="44"/>
      <c r="P23" s="46"/>
    </row>
    <row r="24" spans="1:16" ht="12.75" customHeight="1" thickBot="1" x14ac:dyDescent="0.3">
      <c r="A24" s="1">
        <v>23</v>
      </c>
      <c r="B24" s="6"/>
      <c r="C24" s="42"/>
      <c r="D24" s="6"/>
      <c r="E24" s="7"/>
      <c r="F24" s="8"/>
      <c r="G24" s="7"/>
      <c r="H24" s="8"/>
      <c r="I24" s="7"/>
      <c r="J24" s="8"/>
      <c r="K24" s="40"/>
      <c r="L24" s="42"/>
      <c r="M24" s="45"/>
      <c r="N24" s="47"/>
      <c r="O24" s="45"/>
      <c r="P24" s="48"/>
    </row>
  </sheetData>
  <sheetProtection selectLockedCells="1" selectUnlockedCells="1"/>
  <sortState xmlns:xlrd2="http://schemas.microsoft.com/office/spreadsheetml/2017/richdata2" ref="B3:P24">
    <sortCondition descending="1" ref="C3:C24"/>
    <sortCondition ref="B3:B24"/>
  </sortState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893C4-2BAF-42A0-BFC9-8BC22EDB9CAB}">
  <sheetPr>
    <tabColor indexed="57"/>
  </sheetPr>
  <dimension ref="A1:K80"/>
  <sheetViews>
    <sheetView zoomScale="85" zoomScaleNormal="85" workbookViewId="0">
      <selection activeCell="I27" sqref="I27"/>
    </sheetView>
  </sheetViews>
  <sheetFormatPr defaultColWidth="14.54296875" defaultRowHeight="10.5" customHeight="1" x14ac:dyDescent="0.25"/>
  <cols>
    <col min="1" max="4" width="8.453125" style="3" customWidth="1"/>
    <col min="5" max="5" width="31.1796875" style="3" customWidth="1"/>
    <col min="6" max="7" width="5.81640625" style="3" customWidth="1"/>
    <col min="8" max="8" width="31.1796875" style="3" customWidth="1"/>
    <col min="9" max="10" width="11.54296875" style="3" customWidth="1"/>
    <col min="11" max="11" width="5" style="3" customWidth="1"/>
    <col min="12" max="16384" width="14.54296875" style="3"/>
  </cols>
  <sheetData>
    <row r="1" spans="1:11" ht="10.5" customHeight="1" thickBot="1" x14ac:dyDescent="0.3">
      <c r="A1" s="111" t="s">
        <v>0</v>
      </c>
      <c r="B1" s="112"/>
      <c r="C1" s="112"/>
      <c r="D1" s="112"/>
      <c r="E1" s="112"/>
      <c r="F1" s="112"/>
      <c r="G1" s="112"/>
      <c r="H1" s="112"/>
      <c r="I1" s="112"/>
      <c r="J1" s="113"/>
    </row>
    <row r="2" spans="1:11" ht="10.5" customHeight="1" x14ac:dyDescent="0.25">
      <c r="A2" s="114" t="s">
        <v>104</v>
      </c>
      <c r="B2" s="114"/>
      <c r="C2" s="114"/>
      <c r="D2" s="114"/>
      <c r="E2" s="114"/>
      <c r="F2" s="114"/>
      <c r="G2" s="114"/>
      <c r="H2" s="114"/>
      <c r="I2" s="15" t="s">
        <v>152</v>
      </c>
      <c r="J2" s="16" t="s">
        <v>2</v>
      </c>
      <c r="K2" s="17"/>
    </row>
    <row r="3" spans="1:11" ht="10.5" customHeight="1" x14ac:dyDescent="0.25">
      <c r="A3" s="18">
        <v>1</v>
      </c>
      <c r="B3" s="18" t="s">
        <v>27</v>
      </c>
      <c r="C3" s="23">
        <v>44361.875</v>
      </c>
      <c r="D3" s="19">
        <v>44358.875</v>
      </c>
      <c r="E3" s="18" t="s">
        <v>22</v>
      </c>
      <c r="F3" s="9">
        <v>5</v>
      </c>
      <c r="G3" s="9">
        <v>1</v>
      </c>
      <c r="H3" s="18" t="s">
        <v>97</v>
      </c>
      <c r="I3" s="100">
        <f>SUM(AS:BW!I3)/12</f>
        <v>1.25</v>
      </c>
      <c r="J3" s="21">
        <f>F3-G3</f>
        <v>4</v>
      </c>
    </row>
    <row r="4" spans="1:11" ht="10.5" customHeight="1" x14ac:dyDescent="0.25">
      <c r="A4" s="22">
        <v>2</v>
      </c>
      <c r="B4" s="18" t="s">
        <v>27</v>
      </c>
      <c r="C4" s="23">
        <v>44362.625</v>
      </c>
      <c r="D4" s="19">
        <v>44359.625</v>
      </c>
      <c r="E4" s="18" t="s">
        <v>48</v>
      </c>
      <c r="F4" s="9">
        <v>1</v>
      </c>
      <c r="G4" s="9">
        <v>3</v>
      </c>
      <c r="H4" s="18" t="s">
        <v>30</v>
      </c>
      <c r="I4" s="100">
        <f>SUM(AS:BW!I4)/12</f>
        <v>2.5833333333333335</v>
      </c>
      <c r="J4" s="21">
        <f t="shared" ref="J4:J14" si="0">F4-G4</f>
        <v>-2</v>
      </c>
    </row>
    <row r="5" spans="1:11" ht="10.5" customHeight="1" x14ac:dyDescent="0.25">
      <c r="A5" s="22">
        <v>3</v>
      </c>
      <c r="B5" s="18" t="s">
        <v>31</v>
      </c>
      <c r="C5" s="23">
        <v>44362.75</v>
      </c>
      <c r="D5" s="19">
        <v>44359.75</v>
      </c>
      <c r="E5" s="18" t="s">
        <v>24</v>
      </c>
      <c r="F5" s="9">
        <v>3</v>
      </c>
      <c r="G5" s="9">
        <v>0</v>
      </c>
      <c r="H5" s="18" t="s">
        <v>37</v>
      </c>
      <c r="I5" s="100">
        <f>SUM(AS:BW!I5)/12</f>
        <v>1.6666666666666667</v>
      </c>
      <c r="J5" s="21">
        <f t="shared" si="0"/>
        <v>3</v>
      </c>
    </row>
    <row r="6" spans="1:11" ht="10.5" customHeight="1" x14ac:dyDescent="0.25">
      <c r="A6" s="22">
        <v>4</v>
      </c>
      <c r="B6" s="18" t="s">
        <v>31</v>
      </c>
      <c r="C6" s="23">
        <v>44362.875</v>
      </c>
      <c r="D6" s="19">
        <v>44359.875</v>
      </c>
      <c r="E6" s="18" t="s">
        <v>25</v>
      </c>
      <c r="F6" s="9">
        <v>2</v>
      </c>
      <c r="G6" s="9">
        <v>1</v>
      </c>
      <c r="H6" s="18" t="s">
        <v>98</v>
      </c>
      <c r="I6" s="100">
        <f>SUM(AS:BW!I6)/12</f>
        <v>1.25</v>
      </c>
      <c r="J6" s="21">
        <f t="shared" si="0"/>
        <v>1</v>
      </c>
    </row>
    <row r="7" spans="1:11" ht="10.5" customHeight="1" x14ac:dyDescent="0.25">
      <c r="A7" s="22">
        <v>5</v>
      </c>
      <c r="B7" s="18" t="s">
        <v>36</v>
      </c>
      <c r="C7" s="23">
        <v>44363.625</v>
      </c>
      <c r="D7" s="19">
        <v>44360.625</v>
      </c>
      <c r="E7" s="18" t="s">
        <v>45</v>
      </c>
      <c r="F7" s="9">
        <v>1</v>
      </c>
      <c r="G7" s="9">
        <v>2</v>
      </c>
      <c r="H7" s="18" t="s">
        <v>26</v>
      </c>
      <c r="I7" s="100">
        <f>SUM(AS:BW!I7)/12</f>
        <v>2.8333333333333335</v>
      </c>
      <c r="J7" s="21">
        <f t="shared" si="0"/>
        <v>-1</v>
      </c>
    </row>
    <row r="8" spans="1:11" ht="10.5" customHeight="1" x14ac:dyDescent="0.25">
      <c r="A8" s="22">
        <v>6</v>
      </c>
      <c r="B8" s="18" t="s">
        <v>38</v>
      </c>
      <c r="C8" s="23">
        <v>44363.75</v>
      </c>
      <c r="D8" s="19">
        <v>44360.75</v>
      </c>
      <c r="E8" s="18" t="s">
        <v>99</v>
      </c>
      <c r="F8" s="9">
        <v>1</v>
      </c>
      <c r="G8" s="9">
        <v>1</v>
      </c>
      <c r="H8" s="18" t="s">
        <v>32</v>
      </c>
      <c r="I8" s="100">
        <f>SUM(AS:BW!I8)/12</f>
        <v>3.0833333333333335</v>
      </c>
      <c r="J8" s="21">
        <f t="shared" si="0"/>
        <v>0</v>
      </c>
    </row>
    <row r="9" spans="1:11" ht="10.5" customHeight="1" x14ac:dyDescent="0.25">
      <c r="A9" s="22">
        <v>7</v>
      </c>
      <c r="B9" s="18" t="s">
        <v>38</v>
      </c>
      <c r="C9" s="23">
        <v>44363.875</v>
      </c>
      <c r="D9" s="19">
        <v>44360.875</v>
      </c>
      <c r="E9" s="18" t="s">
        <v>100</v>
      </c>
      <c r="F9" s="9">
        <v>0</v>
      </c>
      <c r="G9" s="9">
        <v>1</v>
      </c>
      <c r="H9" s="18" t="s">
        <v>23</v>
      </c>
      <c r="I9" s="100">
        <f>SUM(AS:BW!I9)/12</f>
        <v>2.9166666666666665</v>
      </c>
      <c r="J9" s="21">
        <f t="shared" si="0"/>
        <v>-1</v>
      </c>
    </row>
    <row r="10" spans="1:11" ht="10.5" customHeight="1" x14ac:dyDescent="0.25">
      <c r="A10" s="22">
        <v>8</v>
      </c>
      <c r="B10" s="18" t="s">
        <v>44</v>
      </c>
      <c r="C10" s="23">
        <v>44364.625</v>
      </c>
      <c r="D10" s="19">
        <v>44361.625</v>
      </c>
      <c r="E10" s="18" t="s">
        <v>101</v>
      </c>
      <c r="F10" s="9">
        <v>3</v>
      </c>
      <c r="G10" s="9">
        <v>0</v>
      </c>
      <c r="H10" s="18" t="s">
        <v>41</v>
      </c>
      <c r="I10" s="100">
        <f>SUM(AS:BW!I10)/12</f>
        <v>2.4166666666666665</v>
      </c>
      <c r="J10" s="21">
        <f t="shared" si="0"/>
        <v>3</v>
      </c>
    </row>
    <row r="11" spans="1:11" ht="10.5" customHeight="1" x14ac:dyDescent="0.25">
      <c r="A11" s="22">
        <v>9</v>
      </c>
      <c r="B11" s="18" t="s">
        <v>44</v>
      </c>
      <c r="C11" s="23">
        <v>44364.75</v>
      </c>
      <c r="D11" s="19">
        <v>44361.75</v>
      </c>
      <c r="E11" s="18" t="s">
        <v>34</v>
      </c>
      <c r="F11" s="9">
        <v>0</v>
      </c>
      <c r="G11" s="9">
        <v>1</v>
      </c>
      <c r="H11" s="18" t="s">
        <v>46</v>
      </c>
      <c r="I11" s="100">
        <f>SUM(AS:BW!I11)/12</f>
        <v>1.1666666666666667</v>
      </c>
      <c r="J11" s="21">
        <f t="shared" si="0"/>
        <v>-1</v>
      </c>
    </row>
    <row r="12" spans="1:11" ht="10.5" customHeight="1" x14ac:dyDescent="0.25">
      <c r="A12" s="22">
        <v>10</v>
      </c>
      <c r="B12" s="18" t="s">
        <v>36</v>
      </c>
      <c r="C12" s="23">
        <v>44364.875</v>
      </c>
      <c r="D12" s="19">
        <v>44361.875</v>
      </c>
      <c r="E12" s="24" t="s">
        <v>39</v>
      </c>
      <c r="F12" s="14">
        <v>0</v>
      </c>
      <c r="G12" s="14">
        <v>1</v>
      </c>
      <c r="H12" s="24" t="s">
        <v>20</v>
      </c>
      <c r="I12" s="100">
        <f>SUM(AS:BW!I12)/12</f>
        <v>3.1666666666666665</v>
      </c>
      <c r="J12" s="21">
        <f t="shared" si="0"/>
        <v>-1</v>
      </c>
    </row>
    <row r="13" spans="1:11" ht="10.5" customHeight="1" x14ac:dyDescent="0.25">
      <c r="A13" s="22">
        <v>11</v>
      </c>
      <c r="B13" s="18" t="s">
        <v>47</v>
      </c>
      <c r="C13" s="23">
        <v>44365.75</v>
      </c>
      <c r="D13" s="19">
        <v>44362.75</v>
      </c>
      <c r="E13" s="16" t="s">
        <v>28</v>
      </c>
      <c r="F13" s="9"/>
      <c r="G13" s="9"/>
      <c r="H13" s="18" t="s">
        <v>103</v>
      </c>
      <c r="I13" s="100">
        <f>SUM(AS:BW!I13)/12</f>
        <v>1.3333333333333333</v>
      </c>
      <c r="J13" s="21">
        <f t="shared" si="0"/>
        <v>0</v>
      </c>
    </row>
    <row r="14" spans="1:11" ht="10.5" customHeight="1" x14ac:dyDescent="0.25">
      <c r="A14" s="22">
        <v>12</v>
      </c>
      <c r="B14" s="18" t="s">
        <v>47</v>
      </c>
      <c r="C14" s="23">
        <v>44365.875</v>
      </c>
      <c r="D14" s="19">
        <v>44362.875</v>
      </c>
      <c r="E14" s="18" t="s">
        <v>85</v>
      </c>
      <c r="F14" s="9"/>
      <c r="G14" s="9"/>
      <c r="H14" s="18" t="s">
        <v>102</v>
      </c>
      <c r="I14" s="100">
        <f>SUM(AS:BW!I14)/12</f>
        <v>1.3333333333333333</v>
      </c>
      <c r="J14" s="21">
        <f t="shared" si="0"/>
        <v>0</v>
      </c>
    </row>
    <row r="15" spans="1:11" ht="10.5" customHeight="1" x14ac:dyDescent="0.25">
      <c r="A15" s="114" t="s">
        <v>105</v>
      </c>
      <c r="B15" s="114"/>
      <c r="C15" s="114"/>
      <c r="D15" s="114"/>
      <c r="E15" s="114"/>
      <c r="F15" s="114"/>
      <c r="G15" s="114"/>
      <c r="H15" s="114"/>
      <c r="I15" s="16" t="s">
        <v>1</v>
      </c>
      <c r="J15" s="16" t="s">
        <v>2</v>
      </c>
    </row>
    <row r="16" spans="1:11" ht="10.5" customHeight="1" x14ac:dyDescent="0.25">
      <c r="A16" s="22">
        <v>13</v>
      </c>
      <c r="B16" s="18" t="s">
        <v>31</v>
      </c>
      <c r="C16" s="23">
        <v>44366.625</v>
      </c>
      <c r="D16" s="19">
        <v>44363.625</v>
      </c>
      <c r="E16" s="18" t="s">
        <v>37</v>
      </c>
      <c r="F16" s="18"/>
      <c r="G16" s="18"/>
      <c r="H16" s="18" t="s">
        <v>98</v>
      </c>
      <c r="I16" s="20">
        <f t="shared" ref="I16:I27" si="1">IF(F16&gt;G16,1,IF(F16=G16,2,3))</f>
        <v>2</v>
      </c>
      <c r="J16" s="21">
        <f t="shared" ref="J16:J27" si="2">F16-G16</f>
        <v>0</v>
      </c>
    </row>
    <row r="17" spans="1:10" ht="10.5" customHeight="1" x14ac:dyDescent="0.25">
      <c r="A17" s="22">
        <v>14</v>
      </c>
      <c r="B17" s="18" t="s">
        <v>27</v>
      </c>
      <c r="C17" s="23">
        <v>44366.75</v>
      </c>
      <c r="D17" s="19">
        <v>44363.75</v>
      </c>
      <c r="E17" s="18" t="s">
        <v>22</v>
      </c>
      <c r="F17" s="18"/>
      <c r="G17" s="18"/>
      <c r="H17" s="18" t="s">
        <v>48</v>
      </c>
      <c r="I17" s="20">
        <f t="shared" si="1"/>
        <v>2</v>
      </c>
      <c r="J17" s="21">
        <f t="shared" si="2"/>
        <v>0</v>
      </c>
    </row>
    <row r="18" spans="1:10" ht="10.5" customHeight="1" x14ac:dyDescent="0.25">
      <c r="A18" s="22">
        <v>15</v>
      </c>
      <c r="B18" s="18" t="s">
        <v>27</v>
      </c>
      <c r="C18" s="23">
        <v>44366.875</v>
      </c>
      <c r="D18" s="19">
        <v>44363.875</v>
      </c>
      <c r="E18" s="18" t="s">
        <v>97</v>
      </c>
      <c r="F18" s="18"/>
      <c r="G18" s="18"/>
      <c r="H18" s="18" t="s">
        <v>30</v>
      </c>
      <c r="I18" s="20">
        <f t="shared" si="1"/>
        <v>2</v>
      </c>
      <c r="J18" s="21">
        <f t="shared" si="2"/>
        <v>0</v>
      </c>
    </row>
    <row r="19" spans="1:10" ht="10.5" customHeight="1" x14ac:dyDescent="0.25">
      <c r="A19" s="22">
        <v>16</v>
      </c>
      <c r="B19" s="18" t="s">
        <v>38</v>
      </c>
      <c r="C19" s="23">
        <v>44367.625</v>
      </c>
      <c r="D19" s="19">
        <v>44364.625</v>
      </c>
      <c r="E19" s="18" t="s">
        <v>99</v>
      </c>
      <c r="F19" s="18"/>
      <c r="G19" s="18"/>
      <c r="H19" s="18" t="s">
        <v>100</v>
      </c>
      <c r="I19" s="20">
        <f t="shared" si="1"/>
        <v>2</v>
      </c>
      <c r="J19" s="21">
        <f t="shared" si="2"/>
        <v>0</v>
      </c>
    </row>
    <row r="20" spans="1:10" ht="10.5" customHeight="1" x14ac:dyDescent="0.25">
      <c r="A20" s="22">
        <v>17</v>
      </c>
      <c r="B20" s="18" t="s">
        <v>31</v>
      </c>
      <c r="C20" s="23">
        <v>44367.75</v>
      </c>
      <c r="D20" s="19">
        <v>44364.75</v>
      </c>
      <c r="E20" s="18" t="s">
        <v>32</v>
      </c>
      <c r="F20" s="18"/>
      <c r="G20" s="18"/>
      <c r="H20" s="18" t="s">
        <v>23</v>
      </c>
      <c r="I20" s="20">
        <f t="shared" si="1"/>
        <v>2</v>
      </c>
      <c r="J20" s="21">
        <f t="shared" si="2"/>
        <v>0</v>
      </c>
    </row>
    <row r="21" spans="1:10" ht="10.5" customHeight="1" x14ac:dyDescent="0.25">
      <c r="A21" s="22">
        <v>18</v>
      </c>
      <c r="B21" s="18" t="s">
        <v>38</v>
      </c>
      <c r="C21" s="23">
        <v>44367.875</v>
      </c>
      <c r="D21" s="19">
        <v>44364.875</v>
      </c>
      <c r="E21" s="18" t="s">
        <v>24</v>
      </c>
      <c r="F21" s="18"/>
      <c r="G21" s="18"/>
      <c r="H21" s="18" t="s">
        <v>25</v>
      </c>
      <c r="I21" s="20">
        <f t="shared" si="1"/>
        <v>2</v>
      </c>
      <c r="J21" s="21">
        <f t="shared" si="2"/>
        <v>0</v>
      </c>
    </row>
    <row r="22" spans="1:10" ht="10.5" customHeight="1" x14ac:dyDescent="0.25">
      <c r="A22" s="22">
        <v>19</v>
      </c>
      <c r="B22" s="18" t="s">
        <v>44</v>
      </c>
      <c r="C22" s="23">
        <v>44368.625</v>
      </c>
      <c r="D22" s="19">
        <v>44365.625</v>
      </c>
      <c r="E22" s="16" t="s">
        <v>46</v>
      </c>
      <c r="F22" s="16"/>
      <c r="G22" s="16"/>
      <c r="H22" s="16" t="s">
        <v>41</v>
      </c>
      <c r="I22" s="20">
        <f t="shared" si="1"/>
        <v>2</v>
      </c>
      <c r="J22" s="21">
        <f t="shared" si="2"/>
        <v>0</v>
      </c>
    </row>
    <row r="23" spans="1:10" ht="10.5" customHeight="1" x14ac:dyDescent="0.25">
      <c r="A23" s="22">
        <v>20</v>
      </c>
      <c r="B23" s="18" t="s">
        <v>36</v>
      </c>
      <c r="C23" s="23">
        <v>44368.75</v>
      </c>
      <c r="D23" s="19">
        <v>44365.75</v>
      </c>
      <c r="E23" s="18" t="s">
        <v>45</v>
      </c>
      <c r="F23" s="18"/>
      <c r="G23" s="18"/>
      <c r="H23" s="18" t="s">
        <v>39</v>
      </c>
      <c r="I23" s="20">
        <f t="shared" si="1"/>
        <v>2</v>
      </c>
      <c r="J23" s="21">
        <f t="shared" si="2"/>
        <v>0</v>
      </c>
    </row>
    <row r="24" spans="1:10" ht="10.5" customHeight="1" x14ac:dyDescent="0.25">
      <c r="A24" s="22">
        <v>21</v>
      </c>
      <c r="B24" s="18" t="s">
        <v>36</v>
      </c>
      <c r="C24" s="23">
        <v>44368.875</v>
      </c>
      <c r="D24" s="19">
        <v>44365.875</v>
      </c>
      <c r="E24" s="24" t="s">
        <v>20</v>
      </c>
      <c r="F24" s="24"/>
      <c r="G24" s="24"/>
      <c r="H24" s="24" t="s">
        <v>26</v>
      </c>
      <c r="I24" s="20">
        <f t="shared" si="1"/>
        <v>2</v>
      </c>
      <c r="J24" s="21">
        <f t="shared" si="2"/>
        <v>0</v>
      </c>
    </row>
    <row r="25" spans="1:10" ht="10.5" customHeight="1" x14ac:dyDescent="0.25">
      <c r="A25" s="22">
        <v>22</v>
      </c>
      <c r="B25" s="18" t="s">
        <v>47</v>
      </c>
      <c r="C25" s="23">
        <v>44369.625</v>
      </c>
      <c r="D25" s="19">
        <v>44366.625</v>
      </c>
      <c r="E25" s="18" t="s">
        <v>103</v>
      </c>
      <c r="F25" s="18"/>
      <c r="G25" s="18"/>
      <c r="H25" s="18" t="s">
        <v>102</v>
      </c>
      <c r="I25" s="20">
        <f t="shared" si="1"/>
        <v>2</v>
      </c>
      <c r="J25" s="21">
        <f t="shared" si="2"/>
        <v>0</v>
      </c>
    </row>
    <row r="26" spans="1:10" ht="10.5" customHeight="1" x14ac:dyDescent="0.25">
      <c r="A26" s="22">
        <v>23</v>
      </c>
      <c r="B26" s="18" t="s">
        <v>47</v>
      </c>
      <c r="C26" s="23">
        <v>44369.75</v>
      </c>
      <c r="D26" s="19">
        <v>44366.75</v>
      </c>
      <c r="E26" s="18" t="s">
        <v>28</v>
      </c>
      <c r="F26" s="18"/>
      <c r="G26" s="18"/>
      <c r="H26" s="18" t="s">
        <v>85</v>
      </c>
      <c r="I26" s="20">
        <f t="shared" si="1"/>
        <v>2</v>
      </c>
      <c r="J26" s="21">
        <f t="shared" si="2"/>
        <v>0</v>
      </c>
    </row>
    <row r="27" spans="1:10" ht="10.5" customHeight="1" x14ac:dyDescent="0.25">
      <c r="A27" s="22">
        <v>24</v>
      </c>
      <c r="B27" s="18" t="s">
        <v>44</v>
      </c>
      <c r="C27" s="23">
        <v>44369.875</v>
      </c>
      <c r="D27" s="19">
        <v>44366.875</v>
      </c>
      <c r="E27" s="18" t="s">
        <v>34</v>
      </c>
      <c r="F27" s="18"/>
      <c r="G27" s="18"/>
      <c r="H27" s="18" t="s">
        <v>101</v>
      </c>
      <c r="I27" s="20">
        <f t="shared" si="1"/>
        <v>2</v>
      </c>
      <c r="J27" s="21">
        <f t="shared" si="2"/>
        <v>0</v>
      </c>
    </row>
    <row r="28" spans="1:10" ht="10.5" customHeight="1" x14ac:dyDescent="0.25">
      <c r="A28" s="114" t="s">
        <v>106</v>
      </c>
      <c r="B28" s="114"/>
      <c r="C28" s="114"/>
      <c r="D28" s="114"/>
      <c r="E28" s="114"/>
      <c r="F28" s="114"/>
      <c r="G28" s="114"/>
      <c r="H28" s="114"/>
      <c r="I28" s="16" t="s">
        <v>1</v>
      </c>
      <c r="J28" s="16" t="s">
        <v>2</v>
      </c>
    </row>
    <row r="29" spans="1:10" ht="10.5" customHeight="1" x14ac:dyDescent="0.25">
      <c r="A29" s="22">
        <v>25</v>
      </c>
      <c r="B29" s="18" t="s">
        <v>27</v>
      </c>
      <c r="C29" s="23">
        <v>44370.875</v>
      </c>
      <c r="D29" s="57">
        <v>44370.875</v>
      </c>
      <c r="E29" s="18" t="s">
        <v>30</v>
      </c>
      <c r="F29" s="18"/>
      <c r="G29" s="18"/>
      <c r="H29" s="18" t="s">
        <v>22</v>
      </c>
      <c r="I29" s="20">
        <f t="shared" ref="I29:I40" si="3">IF(F29&gt;G29,1,IF(F29=G29,2,3))</f>
        <v>2</v>
      </c>
      <c r="J29" s="21">
        <f t="shared" ref="J29:J40" si="4">F29-G29</f>
        <v>0</v>
      </c>
    </row>
    <row r="30" spans="1:10" ht="10.5" customHeight="1" x14ac:dyDescent="0.25">
      <c r="A30" s="22">
        <v>26</v>
      </c>
      <c r="B30" s="18" t="s">
        <v>27</v>
      </c>
      <c r="C30" s="23">
        <v>44370.875</v>
      </c>
      <c r="D30" s="57">
        <v>44370.875</v>
      </c>
      <c r="E30" s="18" t="s">
        <v>97</v>
      </c>
      <c r="F30" s="18"/>
      <c r="G30" s="18"/>
      <c r="H30" s="18" t="s">
        <v>48</v>
      </c>
      <c r="I30" s="20">
        <f t="shared" si="3"/>
        <v>2</v>
      </c>
      <c r="J30" s="21">
        <f t="shared" si="4"/>
        <v>0</v>
      </c>
    </row>
    <row r="31" spans="1:10" ht="10.5" customHeight="1" x14ac:dyDescent="0.25">
      <c r="A31" s="22">
        <v>27</v>
      </c>
      <c r="B31" s="18" t="s">
        <v>38</v>
      </c>
      <c r="C31" s="23">
        <v>44371.75</v>
      </c>
      <c r="D31" s="19">
        <v>44371.875</v>
      </c>
      <c r="E31" s="18" t="s">
        <v>37</v>
      </c>
      <c r="F31" s="18"/>
      <c r="G31" s="18"/>
      <c r="H31" s="18" t="s">
        <v>25</v>
      </c>
      <c r="I31" s="20">
        <f t="shared" si="3"/>
        <v>2</v>
      </c>
      <c r="J31" s="21">
        <f t="shared" si="4"/>
        <v>0</v>
      </c>
    </row>
    <row r="32" spans="1:10" ht="10.5" customHeight="1" x14ac:dyDescent="0.25">
      <c r="A32" s="22">
        <v>28</v>
      </c>
      <c r="B32" s="18" t="s">
        <v>38</v>
      </c>
      <c r="C32" s="23">
        <v>44371.75</v>
      </c>
      <c r="D32" s="19">
        <v>44371.875</v>
      </c>
      <c r="E32" s="18" t="s">
        <v>98</v>
      </c>
      <c r="F32" s="18"/>
      <c r="G32" s="18"/>
      <c r="H32" s="18" t="s">
        <v>24</v>
      </c>
      <c r="I32" s="20">
        <f t="shared" si="3"/>
        <v>2</v>
      </c>
      <c r="J32" s="21">
        <f t="shared" si="4"/>
        <v>0</v>
      </c>
    </row>
    <row r="33" spans="1:10" ht="10.5" customHeight="1" x14ac:dyDescent="0.25">
      <c r="A33" s="22">
        <v>29</v>
      </c>
      <c r="B33" s="18" t="s">
        <v>31</v>
      </c>
      <c r="C33" s="23">
        <v>44372.75</v>
      </c>
      <c r="D33" s="19">
        <v>44372.75</v>
      </c>
      <c r="E33" s="18" t="s">
        <v>26</v>
      </c>
      <c r="F33" s="18"/>
      <c r="G33" s="18"/>
      <c r="H33" s="18" t="s">
        <v>39</v>
      </c>
      <c r="I33" s="20">
        <f t="shared" si="3"/>
        <v>2</v>
      </c>
      <c r="J33" s="21">
        <f t="shared" si="4"/>
        <v>0</v>
      </c>
    </row>
    <row r="34" spans="1:10" ht="10.5" customHeight="1" x14ac:dyDescent="0.25">
      <c r="A34" s="22">
        <v>30</v>
      </c>
      <c r="B34" s="18" t="s">
        <v>31</v>
      </c>
      <c r="C34" s="23">
        <v>44372.75</v>
      </c>
      <c r="D34" s="19">
        <v>44372.75</v>
      </c>
      <c r="E34" s="24" t="s">
        <v>20</v>
      </c>
      <c r="F34" s="24"/>
      <c r="G34" s="24"/>
      <c r="H34" s="24" t="s">
        <v>45</v>
      </c>
      <c r="I34" s="20">
        <f t="shared" si="3"/>
        <v>2</v>
      </c>
      <c r="J34" s="21">
        <f t="shared" si="4"/>
        <v>0</v>
      </c>
    </row>
    <row r="35" spans="1:10" ht="10.5" customHeight="1" x14ac:dyDescent="0.25">
      <c r="A35" s="22">
        <v>31</v>
      </c>
      <c r="B35" s="18" t="s">
        <v>36</v>
      </c>
      <c r="C35" s="23">
        <v>44372.875</v>
      </c>
      <c r="D35" s="19">
        <v>44372.875</v>
      </c>
      <c r="E35" s="18" t="s">
        <v>23</v>
      </c>
      <c r="F35" s="18"/>
      <c r="G35" s="18"/>
      <c r="H35" s="18" t="s">
        <v>99</v>
      </c>
      <c r="I35" s="20">
        <f t="shared" si="3"/>
        <v>2</v>
      </c>
      <c r="J35" s="21">
        <f t="shared" si="4"/>
        <v>0</v>
      </c>
    </row>
    <row r="36" spans="1:10" ht="10.5" customHeight="1" x14ac:dyDescent="0.25">
      <c r="A36" s="22">
        <v>32</v>
      </c>
      <c r="B36" s="18" t="s">
        <v>36</v>
      </c>
      <c r="C36" s="23">
        <v>44372.875</v>
      </c>
      <c r="D36" s="19">
        <v>44372.875</v>
      </c>
      <c r="E36" s="18" t="s">
        <v>32</v>
      </c>
      <c r="F36" s="18"/>
      <c r="G36" s="18"/>
      <c r="H36" s="18" t="s">
        <v>100</v>
      </c>
      <c r="I36" s="20">
        <f t="shared" si="3"/>
        <v>2</v>
      </c>
      <c r="J36" s="21">
        <f t="shared" si="4"/>
        <v>0</v>
      </c>
    </row>
    <row r="37" spans="1:10" ht="10.5" customHeight="1" x14ac:dyDescent="0.25">
      <c r="A37" s="22">
        <v>33</v>
      </c>
      <c r="B37" s="18" t="s">
        <v>44</v>
      </c>
      <c r="C37" s="23">
        <v>44373.75</v>
      </c>
      <c r="D37" s="19">
        <v>44373.75</v>
      </c>
      <c r="E37" s="18" t="s">
        <v>46</v>
      </c>
      <c r="F37" s="18"/>
      <c r="G37" s="18"/>
      <c r="H37" s="18" t="s">
        <v>101</v>
      </c>
      <c r="I37" s="20">
        <f t="shared" si="3"/>
        <v>2</v>
      </c>
      <c r="J37" s="21">
        <f t="shared" si="4"/>
        <v>0</v>
      </c>
    </row>
    <row r="38" spans="1:10" ht="10.5" customHeight="1" x14ac:dyDescent="0.25">
      <c r="A38" s="22">
        <v>34</v>
      </c>
      <c r="B38" s="18" t="s">
        <v>44</v>
      </c>
      <c r="C38" s="23">
        <v>44373.75</v>
      </c>
      <c r="D38" s="19">
        <v>44373.75</v>
      </c>
      <c r="E38" s="18" t="s">
        <v>41</v>
      </c>
      <c r="F38" s="18"/>
      <c r="G38" s="18"/>
      <c r="H38" s="18" t="s">
        <v>34</v>
      </c>
      <c r="I38" s="20">
        <f t="shared" si="3"/>
        <v>2</v>
      </c>
      <c r="J38" s="21">
        <f t="shared" si="4"/>
        <v>0</v>
      </c>
    </row>
    <row r="39" spans="1:10" ht="10.5" customHeight="1" x14ac:dyDescent="0.25">
      <c r="A39" s="22">
        <v>35</v>
      </c>
      <c r="B39" s="18" t="s">
        <v>47</v>
      </c>
      <c r="C39" s="23">
        <v>44373.875</v>
      </c>
      <c r="D39" s="19">
        <v>44373.875</v>
      </c>
      <c r="E39" s="18" t="s">
        <v>102</v>
      </c>
      <c r="F39" s="18"/>
      <c r="G39" s="18"/>
      <c r="H39" s="18" t="s">
        <v>28</v>
      </c>
      <c r="I39" s="20">
        <f t="shared" si="3"/>
        <v>2</v>
      </c>
      <c r="J39" s="21">
        <f t="shared" si="4"/>
        <v>0</v>
      </c>
    </row>
    <row r="40" spans="1:10" ht="10.5" customHeight="1" thickBot="1" x14ac:dyDescent="0.3">
      <c r="A40" s="22">
        <v>36</v>
      </c>
      <c r="B40" s="18" t="s">
        <v>47</v>
      </c>
      <c r="C40" s="23">
        <v>44373.875</v>
      </c>
      <c r="D40" s="19">
        <v>44373.875</v>
      </c>
      <c r="E40" s="18" t="s">
        <v>103</v>
      </c>
      <c r="F40" s="18"/>
      <c r="G40" s="18"/>
      <c r="H40" s="18" t="s">
        <v>85</v>
      </c>
      <c r="I40" s="25">
        <f t="shared" si="3"/>
        <v>2</v>
      </c>
      <c r="J40" s="21">
        <f t="shared" si="4"/>
        <v>0</v>
      </c>
    </row>
    <row r="41" spans="1:10" ht="10.5" customHeight="1" thickBot="1" x14ac:dyDescent="0.3">
      <c r="A41" s="111" t="s">
        <v>3</v>
      </c>
      <c r="B41" s="112"/>
      <c r="C41" s="112"/>
      <c r="D41" s="112"/>
      <c r="E41" s="112"/>
      <c r="F41" s="112"/>
      <c r="G41" s="112"/>
      <c r="H41" s="112"/>
      <c r="I41" s="112"/>
      <c r="J41" s="113"/>
    </row>
    <row r="42" spans="1:10" ht="10.5" customHeight="1" x14ac:dyDescent="0.25">
      <c r="A42" s="114" t="s">
        <v>107</v>
      </c>
      <c r="B42" s="114"/>
      <c r="C42" s="114"/>
      <c r="D42" s="114"/>
      <c r="E42" s="114"/>
      <c r="F42" s="114"/>
      <c r="G42" s="114"/>
      <c r="H42" s="114"/>
      <c r="I42" s="15" t="s">
        <v>1</v>
      </c>
      <c r="J42" s="16" t="s">
        <v>2</v>
      </c>
    </row>
    <row r="43" spans="1:10" ht="10.5" customHeight="1" x14ac:dyDescent="0.25">
      <c r="A43" s="18">
        <v>37</v>
      </c>
      <c r="B43" s="26" t="s">
        <v>86</v>
      </c>
      <c r="C43" s="23">
        <v>44376.75</v>
      </c>
      <c r="D43" s="19">
        <v>44376.75</v>
      </c>
      <c r="E43" s="18" t="s">
        <v>49</v>
      </c>
      <c r="F43" s="18"/>
      <c r="G43" s="18"/>
      <c r="H43" s="18" t="s">
        <v>50</v>
      </c>
      <c r="I43" s="20">
        <f t="shared" ref="I43:I50" si="5">IF(F43&gt;G43,1,IF(F43=G43,2,3))</f>
        <v>2</v>
      </c>
      <c r="J43" s="21">
        <f t="shared" ref="J43:J50" si="6">F43-G43</f>
        <v>0</v>
      </c>
    </row>
    <row r="44" spans="1:10" ht="10.5" customHeight="1" x14ac:dyDescent="0.25">
      <c r="A44" s="22">
        <v>38</v>
      </c>
      <c r="B44" s="26"/>
      <c r="C44" s="23">
        <v>44376.75</v>
      </c>
      <c r="D44" s="19">
        <v>44376.875</v>
      </c>
      <c r="E44" s="18" t="s">
        <v>51</v>
      </c>
      <c r="F44" s="18"/>
      <c r="G44" s="18"/>
      <c r="H44" s="18" t="s">
        <v>52</v>
      </c>
      <c r="I44" s="20">
        <f t="shared" si="5"/>
        <v>2</v>
      </c>
      <c r="J44" s="21">
        <f t="shared" si="6"/>
        <v>0</v>
      </c>
    </row>
    <row r="45" spans="1:10" ht="10.5" customHeight="1" x14ac:dyDescent="0.25">
      <c r="A45" s="22">
        <v>39</v>
      </c>
      <c r="B45" s="26"/>
      <c r="C45" s="23">
        <v>44377.75</v>
      </c>
      <c r="D45" s="19">
        <v>44377.75</v>
      </c>
      <c r="E45" s="18" t="s">
        <v>53</v>
      </c>
      <c r="F45" s="18"/>
      <c r="G45" s="18"/>
      <c r="H45" s="18" t="s">
        <v>54</v>
      </c>
      <c r="I45" s="20">
        <f t="shared" si="5"/>
        <v>2</v>
      </c>
      <c r="J45" s="21">
        <f t="shared" si="6"/>
        <v>0</v>
      </c>
    </row>
    <row r="46" spans="1:10" ht="10.5" customHeight="1" x14ac:dyDescent="0.25">
      <c r="A46" s="22">
        <v>40</v>
      </c>
      <c r="B46" s="26"/>
      <c r="C46" s="23">
        <v>44377.875</v>
      </c>
      <c r="D46" s="19">
        <v>44377.875</v>
      </c>
      <c r="E46" s="18" t="s">
        <v>55</v>
      </c>
      <c r="F46" s="18"/>
      <c r="G46" s="18"/>
      <c r="H46" s="18" t="s">
        <v>56</v>
      </c>
      <c r="I46" s="20">
        <f t="shared" si="5"/>
        <v>2</v>
      </c>
      <c r="J46" s="21">
        <f t="shared" si="6"/>
        <v>0</v>
      </c>
    </row>
    <row r="47" spans="1:10" ht="10.5" customHeight="1" x14ac:dyDescent="0.25">
      <c r="A47" s="22">
        <v>41</v>
      </c>
      <c r="B47" s="26"/>
      <c r="C47" s="23">
        <v>44378.75</v>
      </c>
      <c r="D47" s="19">
        <v>44378.75</v>
      </c>
      <c r="E47" s="18" t="s">
        <v>57</v>
      </c>
      <c r="F47" s="18"/>
      <c r="G47" s="18"/>
      <c r="H47" s="18" t="s">
        <v>58</v>
      </c>
      <c r="I47" s="20">
        <f t="shared" si="5"/>
        <v>2</v>
      </c>
      <c r="J47" s="21">
        <f t="shared" si="6"/>
        <v>0</v>
      </c>
    </row>
    <row r="48" spans="1:10" ht="10.5" customHeight="1" x14ac:dyDescent="0.25">
      <c r="A48" s="22">
        <v>42</v>
      </c>
      <c r="B48" s="26"/>
      <c r="C48" s="23">
        <v>44378.875</v>
      </c>
      <c r="D48" s="19">
        <v>44378.875</v>
      </c>
      <c r="E48" s="18" t="s">
        <v>59</v>
      </c>
      <c r="F48" s="18"/>
      <c r="G48" s="18"/>
      <c r="H48" s="18" t="s">
        <v>60</v>
      </c>
      <c r="I48" s="20">
        <f t="shared" si="5"/>
        <v>2</v>
      </c>
      <c r="J48" s="21">
        <f t="shared" si="6"/>
        <v>0</v>
      </c>
    </row>
    <row r="49" spans="1:10" ht="10.5" customHeight="1" x14ac:dyDescent="0.25">
      <c r="A49" s="22">
        <v>43</v>
      </c>
      <c r="B49" s="26"/>
      <c r="C49" s="23">
        <v>44379.75</v>
      </c>
      <c r="D49" s="19">
        <v>44379.75</v>
      </c>
      <c r="E49" s="18" t="s">
        <v>61</v>
      </c>
      <c r="F49" s="18"/>
      <c r="G49" s="18"/>
      <c r="H49" s="18" t="s">
        <v>62</v>
      </c>
      <c r="I49" s="20">
        <f t="shared" si="5"/>
        <v>2</v>
      </c>
      <c r="J49" s="21">
        <f t="shared" si="6"/>
        <v>0</v>
      </c>
    </row>
    <row r="50" spans="1:10" ht="10.5" customHeight="1" thickBot="1" x14ac:dyDescent="0.3">
      <c r="A50" s="22">
        <v>44</v>
      </c>
      <c r="B50" s="26"/>
      <c r="C50" s="23">
        <v>44379.875</v>
      </c>
      <c r="D50" s="19">
        <v>44379.875</v>
      </c>
      <c r="E50" s="18" t="s">
        <v>63</v>
      </c>
      <c r="F50" s="18"/>
      <c r="G50" s="18"/>
      <c r="H50" s="18" t="s">
        <v>64</v>
      </c>
      <c r="I50" s="25">
        <f t="shared" si="5"/>
        <v>2</v>
      </c>
      <c r="J50" s="21">
        <f t="shared" si="6"/>
        <v>0</v>
      </c>
    </row>
    <row r="51" spans="1:10" ht="10.5" customHeight="1" thickBot="1" x14ac:dyDescent="0.3">
      <c r="A51" s="111" t="s">
        <v>4</v>
      </c>
      <c r="B51" s="112"/>
      <c r="C51" s="112"/>
      <c r="D51" s="112"/>
      <c r="E51" s="112"/>
      <c r="F51" s="112"/>
      <c r="G51" s="112"/>
      <c r="H51" s="112"/>
      <c r="I51" s="112"/>
      <c r="J51" s="113"/>
    </row>
    <row r="52" spans="1:10" ht="10.5" customHeight="1" x14ac:dyDescent="0.25">
      <c r="A52" s="114" t="s">
        <v>108</v>
      </c>
      <c r="B52" s="114"/>
      <c r="C52" s="114"/>
      <c r="D52" s="114"/>
      <c r="E52" s="114"/>
      <c r="F52" s="114"/>
      <c r="G52" s="114"/>
      <c r="H52" s="114"/>
      <c r="I52" s="15" t="s">
        <v>1</v>
      </c>
      <c r="J52" s="16" t="s">
        <v>2</v>
      </c>
    </row>
    <row r="53" spans="1:10" ht="10.5" customHeight="1" x14ac:dyDescent="0.25">
      <c r="A53" s="18">
        <v>45</v>
      </c>
      <c r="B53" s="26" t="s">
        <v>65</v>
      </c>
      <c r="C53" s="23">
        <v>44382.75</v>
      </c>
      <c r="D53" s="19">
        <v>44382.75</v>
      </c>
      <c r="E53" s="18" t="s">
        <v>70</v>
      </c>
      <c r="F53" s="18"/>
      <c r="G53" s="18"/>
      <c r="H53" s="18" t="s">
        <v>71</v>
      </c>
      <c r="I53" s="20">
        <f t="shared" ref="I53:I56" si="7">IF(F53&gt;G53,1,IF(F53=G53,2,3))</f>
        <v>2</v>
      </c>
      <c r="J53" s="21">
        <f t="shared" ref="J53:J56" si="8">F53-G53</f>
        <v>0</v>
      </c>
    </row>
    <row r="54" spans="1:10" ht="10.5" customHeight="1" x14ac:dyDescent="0.25">
      <c r="A54" s="22">
        <v>46</v>
      </c>
      <c r="B54" s="26"/>
      <c r="C54" s="23">
        <v>44382.875</v>
      </c>
      <c r="D54" s="19">
        <v>44382.875</v>
      </c>
      <c r="E54" s="18" t="s">
        <v>67</v>
      </c>
      <c r="F54" s="18"/>
      <c r="G54" s="18"/>
      <c r="H54" s="18" t="s">
        <v>66</v>
      </c>
      <c r="I54" s="20">
        <f t="shared" si="7"/>
        <v>2</v>
      </c>
      <c r="J54" s="21">
        <f t="shared" si="8"/>
        <v>0</v>
      </c>
    </row>
    <row r="55" spans="1:10" ht="10.5" customHeight="1" x14ac:dyDescent="0.25">
      <c r="A55" s="22">
        <v>47</v>
      </c>
      <c r="B55" s="26"/>
      <c r="C55" s="23">
        <v>44383.75</v>
      </c>
      <c r="D55" s="19">
        <v>44383.75</v>
      </c>
      <c r="E55" s="18" t="s">
        <v>69</v>
      </c>
      <c r="H55" s="18" t="s">
        <v>68</v>
      </c>
      <c r="I55" s="20">
        <f>IF(F53&gt;G53,1,IF(F53=G53,2,3))</f>
        <v>2</v>
      </c>
      <c r="J55" s="21">
        <f>F53-G53</f>
        <v>0</v>
      </c>
    </row>
    <row r="56" spans="1:10" ht="10.5" customHeight="1" thickBot="1" x14ac:dyDescent="0.3">
      <c r="A56" s="22">
        <v>48</v>
      </c>
      <c r="B56" s="26"/>
      <c r="C56" s="23">
        <v>44383.875</v>
      </c>
      <c r="D56" s="19">
        <v>44383.875</v>
      </c>
      <c r="E56" s="18" t="s">
        <v>72</v>
      </c>
      <c r="F56" s="18"/>
      <c r="G56" s="18"/>
      <c r="H56" s="18" t="s">
        <v>73</v>
      </c>
      <c r="I56" s="25">
        <f t="shared" si="7"/>
        <v>2</v>
      </c>
      <c r="J56" s="21">
        <f t="shared" si="8"/>
        <v>0</v>
      </c>
    </row>
    <row r="57" spans="1:10" ht="10.5" customHeight="1" thickBot="1" x14ac:dyDescent="0.3">
      <c r="A57" s="111" t="s">
        <v>5</v>
      </c>
      <c r="B57" s="112"/>
      <c r="C57" s="112"/>
      <c r="D57" s="112"/>
      <c r="E57" s="112"/>
      <c r="F57" s="112"/>
      <c r="G57" s="112"/>
      <c r="H57" s="112"/>
      <c r="I57" s="112"/>
      <c r="J57" s="113"/>
    </row>
    <row r="58" spans="1:10" ht="10.5" customHeight="1" x14ac:dyDescent="0.25">
      <c r="A58" s="114" t="s">
        <v>109</v>
      </c>
      <c r="B58" s="114"/>
      <c r="C58" s="114"/>
      <c r="D58" s="114"/>
      <c r="E58" s="114"/>
      <c r="F58" s="114"/>
      <c r="G58" s="114"/>
      <c r="H58" s="114"/>
      <c r="I58" s="15" t="s">
        <v>1</v>
      </c>
      <c r="J58" s="16" t="s">
        <v>2</v>
      </c>
    </row>
    <row r="59" spans="1:10" ht="10.5" customHeight="1" x14ac:dyDescent="0.25">
      <c r="A59" s="27">
        <v>49</v>
      </c>
      <c r="B59" s="28" t="s">
        <v>74</v>
      </c>
      <c r="C59" s="29">
        <v>44386.875</v>
      </c>
      <c r="D59" s="19">
        <v>44383.875</v>
      </c>
      <c r="E59" s="18" t="s">
        <v>75</v>
      </c>
      <c r="F59" s="18"/>
      <c r="G59" s="18"/>
      <c r="H59" s="18" t="s">
        <v>76</v>
      </c>
      <c r="I59" s="20">
        <f t="shared" ref="I59:I60" si="9">IF(F59&gt;G59,1,IF(F59=G59,2,3))</f>
        <v>2</v>
      </c>
      <c r="J59" s="21">
        <f t="shared" ref="J59:J60" si="10">F59-G59</f>
        <v>0</v>
      </c>
    </row>
    <row r="60" spans="1:10" ht="10.5" customHeight="1" thickBot="1" x14ac:dyDescent="0.3">
      <c r="A60" s="22">
        <v>50</v>
      </c>
      <c r="B60" s="26"/>
      <c r="C60" s="23">
        <v>44387.875</v>
      </c>
      <c r="D60" s="19">
        <v>44384.875</v>
      </c>
      <c r="E60" s="18" t="s">
        <v>77</v>
      </c>
      <c r="F60" s="18"/>
      <c r="G60" s="18"/>
      <c r="H60" s="18" t="s">
        <v>78</v>
      </c>
      <c r="I60" s="25">
        <f t="shared" si="9"/>
        <v>2</v>
      </c>
      <c r="J60" s="21">
        <f t="shared" si="10"/>
        <v>0</v>
      </c>
    </row>
    <row r="61" spans="1:10" ht="10.5" customHeight="1" thickBot="1" x14ac:dyDescent="0.3">
      <c r="A61" s="111" t="s">
        <v>13</v>
      </c>
      <c r="B61" s="112"/>
      <c r="C61" s="112"/>
      <c r="D61" s="112"/>
      <c r="E61" s="112"/>
      <c r="F61" s="112"/>
      <c r="G61" s="112"/>
      <c r="H61" s="112"/>
      <c r="I61" s="112"/>
      <c r="J61" s="113"/>
    </row>
    <row r="62" spans="1:10" ht="10.5" customHeight="1" x14ac:dyDescent="0.25">
      <c r="A62" s="114" t="s">
        <v>110</v>
      </c>
      <c r="B62" s="114"/>
      <c r="C62" s="114"/>
      <c r="D62" s="114"/>
      <c r="E62" s="114"/>
      <c r="F62" s="114"/>
      <c r="G62" s="114"/>
      <c r="H62" s="114"/>
      <c r="I62" s="16" t="s">
        <v>1</v>
      </c>
      <c r="J62" s="16" t="s">
        <v>2</v>
      </c>
    </row>
    <row r="63" spans="1:10" ht="10.5" customHeight="1" x14ac:dyDescent="0.25">
      <c r="A63" s="18">
        <v>51</v>
      </c>
      <c r="B63" s="30" t="s">
        <v>79</v>
      </c>
      <c r="C63" s="23">
        <v>44391.875</v>
      </c>
      <c r="D63" s="19">
        <v>44388.875</v>
      </c>
      <c r="E63" s="18" t="s">
        <v>111</v>
      </c>
      <c r="F63" s="18"/>
      <c r="G63" s="18"/>
      <c r="H63" s="18" t="s">
        <v>112</v>
      </c>
      <c r="I63" s="20">
        <f t="shared" ref="I63" si="11">IF(F63&gt;G63,1,IF(F63=G63,2,3))</f>
        <v>2</v>
      </c>
      <c r="J63" s="21">
        <f t="shared" ref="J63" si="12">F63-G63</f>
        <v>0</v>
      </c>
    </row>
    <row r="64" spans="1:10" ht="10.5" customHeight="1" x14ac:dyDescent="0.25">
      <c r="H64" s="16"/>
    </row>
    <row r="65" spans="8:8" ht="10.5" customHeight="1" x14ac:dyDescent="0.25">
      <c r="H65" s="16"/>
    </row>
    <row r="66" spans="8:8" ht="10.5" customHeight="1" x14ac:dyDescent="0.25">
      <c r="H66" s="16"/>
    </row>
    <row r="67" spans="8:8" ht="10.5" customHeight="1" x14ac:dyDescent="0.25">
      <c r="H67" s="16"/>
    </row>
    <row r="68" spans="8:8" ht="10.5" customHeight="1" x14ac:dyDescent="0.25">
      <c r="H68" s="16"/>
    </row>
    <row r="69" spans="8:8" ht="10.5" customHeight="1" x14ac:dyDescent="0.25">
      <c r="H69" s="16"/>
    </row>
    <row r="70" spans="8:8" ht="10.5" customHeight="1" x14ac:dyDescent="0.25">
      <c r="H70" s="16"/>
    </row>
    <row r="71" spans="8:8" ht="10.5" customHeight="1" x14ac:dyDescent="0.25">
      <c r="H71" s="16"/>
    </row>
    <row r="72" spans="8:8" ht="10.5" customHeight="1" x14ac:dyDescent="0.25">
      <c r="H72" s="16"/>
    </row>
    <row r="73" spans="8:8" ht="10.5" customHeight="1" x14ac:dyDescent="0.25">
      <c r="H73" s="16"/>
    </row>
    <row r="74" spans="8:8" ht="10.5" customHeight="1" x14ac:dyDescent="0.25">
      <c r="H74" s="16"/>
    </row>
    <row r="75" spans="8:8" ht="10.5" customHeight="1" x14ac:dyDescent="0.25">
      <c r="H75" s="16"/>
    </row>
    <row r="76" spans="8:8" ht="10.5" customHeight="1" x14ac:dyDescent="0.25">
      <c r="H76" s="16"/>
    </row>
    <row r="77" spans="8:8" ht="10.5" customHeight="1" x14ac:dyDescent="0.25">
      <c r="H77" s="16"/>
    </row>
    <row r="78" spans="8:8" ht="10.5" customHeight="1" x14ac:dyDescent="0.25">
      <c r="H78" s="16"/>
    </row>
    <row r="79" spans="8:8" ht="10.5" customHeight="1" x14ac:dyDescent="0.25">
      <c r="H79" s="16"/>
    </row>
    <row r="80" spans="8:8" ht="10.5" customHeight="1" x14ac:dyDescent="0.25">
      <c r="H80" s="16"/>
    </row>
  </sheetData>
  <sheetProtection selectLockedCells="1" selectUnlockedCells="1"/>
  <mergeCells count="12">
    <mergeCell ref="A62:H62"/>
    <mergeCell ref="A1:J1"/>
    <mergeCell ref="A2:H2"/>
    <mergeCell ref="A15:H15"/>
    <mergeCell ref="A28:H28"/>
    <mergeCell ref="A41:J41"/>
    <mergeCell ref="A42:H42"/>
    <mergeCell ref="A51:J51"/>
    <mergeCell ref="A52:H52"/>
    <mergeCell ref="A57:J57"/>
    <mergeCell ref="A58:H58"/>
    <mergeCell ref="A61:J61"/>
  </mergeCells>
  <conditionalFormatting sqref="E3:E12 E16:G21 E23:G27 E29:G40">
    <cfRule type="expression" dxfId="635" priority="7">
      <formula>#REF!&lt;$G3</formula>
    </cfRule>
    <cfRule type="expression" dxfId="634" priority="8">
      <formula>#REF!&gt;$G3</formula>
    </cfRule>
  </conditionalFormatting>
  <conditionalFormatting sqref="E14">
    <cfRule type="expression" dxfId="633" priority="11">
      <formula>#REF!&lt;$G13</formula>
    </cfRule>
    <cfRule type="expression" dxfId="632" priority="12">
      <formula>#REF!&gt;$G13</formula>
    </cfRule>
  </conditionalFormatting>
  <conditionalFormatting sqref="E43:E50 E53:E56 E59:E60 E63">
    <cfRule type="expression" dxfId="631" priority="13">
      <formula>#REF!&gt;#REF!</formula>
    </cfRule>
    <cfRule type="expression" dxfId="630" priority="14">
      <formula>#REF!&lt;#REF!</formula>
    </cfRule>
    <cfRule type="expression" dxfId="629" priority="15">
      <formula>#REF!&lt;$G43</formula>
    </cfRule>
    <cfRule type="expression" dxfId="628" priority="16">
      <formula>#REF!&gt;$G43</formula>
    </cfRule>
  </conditionalFormatting>
  <conditionalFormatting sqref="F3:G14">
    <cfRule type="expression" dxfId="627" priority="5">
      <formula>#REF!&lt;$G3</formula>
    </cfRule>
    <cfRule type="expression" dxfId="626" priority="6">
      <formula>#REF!&gt;$G3</formula>
    </cfRule>
  </conditionalFormatting>
  <conditionalFormatting sqref="H3:H14 H16:H21 H23:H27 H29:H40">
    <cfRule type="expression" dxfId="625" priority="9">
      <formula>#REF!&gt;$G3</formula>
    </cfRule>
    <cfRule type="expression" dxfId="624" priority="10">
      <formula>#REF!&lt;$G3</formula>
    </cfRule>
  </conditionalFormatting>
  <conditionalFormatting sqref="H43:H50 H53:H54 H56 H59:H60 H63">
    <cfRule type="expression" dxfId="623" priority="17">
      <formula>#REF!&lt;#REF!</formula>
    </cfRule>
    <cfRule type="expression" dxfId="622" priority="18">
      <formula>#REF!&gt;#REF!</formula>
    </cfRule>
    <cfRule type="expression" dxfId="621" priority="19">
      <formula>#REF!&gt;$G43</formula>
    </cfRule>
    <cfRule type="expression" dxfId="620" priority="20">
      <formula>#REF!&lt;$G43</formula>
    </cfRule>
  </conditionalFormatting>
  <conditionalFormatting sqref="H55">
    <cfRule type="expression" dxfId="619" priority="1">
      <formula>#REF!&gt;#REF!</formula>
    </cfRule>
    <cfRule type="expression" dxfId="618" priority="2">
      <formula>#REF!&lt;#REF!</formula>
    </cfRule>
    <cfRule type="expression" dxfId="617" priority="3">
      <formula>#REF!&lt;$G55</formula>
    </cfRule>
    <cfRule type="expression" dxfId="616" priority="4">
      <formula>#REF!&gt;$G55</formula>
    </cfRule>
  </conditionalFormatting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80"/>
  <sheetViews>
    <sheetView topLeftCell="B18" zoomScale="85" zoomScaleNormal="85" workbookViewId="0">
      <selection activeCell="O40" sqref="O40"/>
    </sheetView>
  </sheetViews>
  <sheetFormatPr defaultColWidth="14.54296875" defaultRowHeight="15" customHeight="1" x14ac:dyDescent="0.35"/>
  <cols>
    <col min="1" max="4" width="8.453125" style="38" customWidth="1"/>
    <col min="5" max="5" width="31.1796875" style="38" customWidth="1"/>
    <col min="6" max="7" width="5.81640625" style="38" customWidth="1"/>
    <col min="8" max="8" width="31.1796875" style="38" customWidth="1"/>
    <col min="9" max="15" width="11.54296875" style="32" customWidth="1"/>
    <col min="16" max="16384" width="14.54296875" style="32"/>
  </cols>
  <sheetData>
    <row r="1" spans="1:16" ht="10.5" customHeight="1" thickBot="1" x14ac:dyDescent="0.4">
      <c r="A1" s="116" t="s">
        <v>0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31"/>
    </row>
    <row r="2" spans="1:16" ht="10.5" customHeight="1" x14ac:dyDescent="0.35">
      <c r="A2" s="117" t="s">
        <v>104</v>
      </c>
      <c r="B2" s="117"/>
      <c r="C2" s="117"/>
      <c r="D2" s="117"/>
      <c r="E2" s="117"/>
      <c r="F2" s="117"/>
      <c r="G2" s="117"/>
      <c r="H2" s="117"/>
      <c r="I2" s="31" t="s">
        <v>14</v>
      </c>
      <c r="J2" s="31" t="s">
        <v>15</v>
      </c>
      <c r="K2" s="31" t="s">
        <v>16</v>
      </c>
      <c r="L2" s="33" t="s">
        <v>17</v>
      </c>
      <c r="M2" s="33" t="s">
        <v>18</v>
      </c>
      <c r="N2" s="33" t="s">
        <v>6</v>
      </c>
      <c r="O2" s="33"/>
      <c r="P2" s="32">
        <f>SUM(J3:J14)</f>
        <v>24</v>
      </c>
    </row>
    <row r="3" spans="1:16" ht="10.5" customHeight="1" x14ac:dyDescent="0.35">
      <c r="A3" s="91">
        <v>1</v>
      </c>
      <c r="B3" s="91" t="s">
        <v>27</v>
      </c>
      <c r="C3" s="92">
        <v>44361.875</v>
      </c>
      <c r="D3" s="93">
        <v>44358.875</v>
      </c>
      <c r="E3" s="91" t="s">
        <v>22</v>
      </c>
      <c r="F3" s="91">
        <v>3</v>
      </c>
      <c r="G3" s="91">
        <v>1</v>
      </c>
      <c r="H3" s="91" t="s">
        <v>97</v>
      </c>
      <c r="I3" s="34">
        <f>IF(F3&gt;G3,1,IF(F3=G3,2,3))</f>
        <v>1</v>
      </c>
      <c r="J3" s="34">
        <f>IF(I3=MAIN!I3,3,0)</f>
        <v>3</v>
      </c>
      <c r="K3" s="35">
        <f t="shared" ref="K3:K14" si="0">F3-G3</f>
        <v>2</v>
      </c>
      <c r="L3" s="36">
        <f>IF(K3=MAIN!J3,1,0)</f>
        <v>0</v>
      </c>
      <c r="M3" s="36">
        <f>IF(AND(AS!F3=MAIN!F3,AS!G3=MAIN!G3),1,0)</f>
        <v>0</v>
      </c>
      <c r="N3" s="33">
        <f>IF(ISBLANK(MAIN!F3),0,J3+L3+M3)</f>
        <v>3</v>
      </c>
      <c r="O3" s="31"/>
    </row>
    <row r="4" spans="1:16" ht="10.5" customHeight="1" x14ac:dyDescent="0.35">
      <c r="A4" s="94">
        <v>2</v>
      </c>
      <c r="B4" s="91" t="s">
        <v>27</v>
      </c>
      <c r="C4" s="92">
        <v>44362.625</v>
      </c>
      <c r="D4" s="93">
        <v>44359.625</v>
      </c>
      <c r="E4" s="91" t="s">
        <v>48</v>
      </c>
      <c r="F4" s="91">
        <v>1</v>
      </c>
      <c r="G4" s="91">
        <v>2</v>
      </c>
      <c r="H4" s="91" t="s">
        <v>30</v>
      </c>
      <c r="I4" s="34">
        <f t="shared" ref="I4:I14" si="1">IF(F4&gt;G4,1,IF(F4=G4,2,3))</f>
        <v>3</v>
      </c>
      <c r="J4" s="34">
        <f>IF(I4=MAIN!I4,3,0)</f>
        <v>3</v>
      </c>
      <c r="K4" s="35">
        <f t="shared" si="0"/>
        <v>-1</v>
      </c>
      <c r="L4" s="36">
        <f>IF(K4=MAIN!J4,1,0)</f>
        <v>0</v>
      </c>
      <c r="M4" s="36">
        <f>IF(AND(AS!F4=MAIN!F4,AS!G4=MAIN!G4),1,0)</f>
        <v>0</v>
      </c>
      <c r="N4" s="33">
        <f>IF(ISBLANK(MAIN!F4),0,J4+L4+M4)</f>
        <v>3</v>
      </c>
      <c r="O4" s="31"/>
    </row>
    <row r="5" spans="1:16" ht="10.5" customHeight="1" x14ac:dyDescent="0.35">
      <c r="A5" s="94">
        <v>3</v>
      </c>
      <c r="B5" s="91" t="s">
        <v>31</v>
      </c>
      <c r="C5" s="92">
        <v>44362.75</v>
      </c>
      <c r="D5" s="93">
        <v>44359.75</v>
      </c>
      <c r="E5" s="91" t="s">
        <v>24</v>
      </c>
      <c r="F5" s="91">
        <v>3</v>
      </c>
      <c r="G5" s="91">
        <v>2</v>
      </c>
      <c r="H5" s="91" t="s">
        <v>37</v>
      </c>
      <c r="I5" s="34">
        <f t="shared" si="1"/>
        <v>1</v>
      </c>
      <c r="J5" s="34">
        <f>IF(I5=MAIN!I5,3,0)</f>
        <v>3</v>
      </c>
      <c r="K5" s="35">
        <f t="shared" si="0"/>
        <v>1</v>
      </c>
      <c r="L5" s="36">
        <f>IF(K5=MAIN!J5,1,0)</f>
        <v>0</v>
      </c>
      <c r="M5" s="36">
        <f>IF(AND(AS!F5=MAIN!F5,AS!G5=MAIN!G5),1,0)</f>
        <v>0</v>
      </c>
      <c r="N5" s="33">
        <f>IF(ISBLANK(MAIN!F5),0,J5+L5+M5)</f>
        <v>3</v>
      </c>
      <c r="O5" s="31"/>
    </row>
    <row r="6" spans="1:16" ht="10.5" customHeight="1" x14ac:dyDescent="0.35">
      <c r="A6" s="94">
        <v>4</v>
      </c>
      <c r="B6" s="91" t="s">
        <v>31</v>
      </c>
      <c r="C6" s="92">
        <v>44362.875</v>
      </c>
      <c r="D6" s="93">
        <v>44359.875</v>
      </c>
      <c r="E6" s="91" t="s">
        <v>25</v>
      </c>
      <c r="F6" s="91">
        <v>4</v>
      </c>
      <c r="G6" s="91">
        <v>1</v>
      </c>
      <c r="H6" s="91" t="s">
        <v>98</v>
      </c>
      <c r="I6" s="34">
        <f t="shared" si="1"/>
        <v>1</v>
      </c>
      <c r="J6" s="34">
        <f>IF(I6=MAIN!I6,3,0)</f>
        <v>3</v>
      </c>
      <c r="K6" s="35">
        <f t="shared" si="0"/>
        <v>3</v>
      </c>
      <c r="L6" s="36">
        <f>IF(K6=MAIN!J6,1,0)</f>
        <v>0</v>
      </c>
      <c r="M6" s="36">
        <f>IF(AND(AS!F6=MAIN!F6,AS!G6=MAIN!G6),1,0)</f>
        <v>0</v>
      </c>
      <c r="N6" s="33">
        <f>IF(ISBLANK(MAIN!F6),0,J6+L6+M6)</f>
        <v>3</v>
      </c>
      <c r="O6" s="31"/>
    </row>
    <row r="7" spans="1:16" ht="10.5" customHeight="1" x14ac:dyDescent="0.35">
      <c r="A7" s="94">
        <v>5</v>
      </c>
      <c r="B7" s="91" t="s">
        <v>36</v>
      </c>
      <c r="C7" s="92">
        <v>44363.625</v>
      </c>
      <c r="D7" s="93">
        <v>44360.625</v>
      </c>
      <c r="E7" s="91" t="s">
        <v>45</v>
      </c>
      <c r="F7" s="91">
        <v>1</v>
      </c>
      <c r="G7" s="91">
        <v>3</v>
      </c>
      <c r="H7" s="91" t="s">
        <v>26</v>
      </c>
      <c r="I7" s="34">
        <f t="shared" si="1"/>
        <v>3</v>
      </c>
      <c r="J7" s="34">
        <f>IF(I7=MAIN!I7,3,0)</f>
        <v>3</v>
      </c>
      <c r="K7" s="35">
        <f t="shared" si="0"/>
        <v>-2</v>
      </c>
      <c r="L7" s="36">
        <f>IF(K7=MAIN!J7,1,0)</f>
        <v>0</v>
      </c>
      <c r="M7" s="36">
        <f>IF(AND(AS!F7=MAIN!F7,AS!G7=MAIN!G7),1,0)</f>
        <v>0</v>
      </c>
      <c r="N7" s="33">
        <f>IF(ISBLANK(MAIN!F7),0,J7+L7+M7)</f>
        <v>3</v>
      </c>
      <c r="O7" s="31"/>
    </row>
    <row r="8" spans="1:16" ht="10.5" customHeight="1" x14ac:dyDescent="0.35">
      <c r="A8" s="94">
        <v>6</v>
      </c>
      <c r="B8" s="91" t="s">
        <v>38</v>
      </c>
      <c r="C8" s="92">
        <v>44363.75</v>
      </c>
      <c r="D8" s="93">
        <v>44360.75</v>
      </c>
      <c r="E8" s="91" t="s">
        <v>99</v>
      </c>
      <c r="F8" s="91">
        <v>1</v>
      </c>
      <c r="G8" s="91">
        <v>2</v>
      </c>
      <c r="H8" s="91" t="s">
        <v>32</v>
      </c>
      <c r="I8" s="34">
        <f t="shared" si="1"/>
        <v>3</v>
      </c>
      <c r="J8" s="34">
        <f>IF(I8=MAIN!I8,3,0)</f>
        <v>0</v>
      </c>
      <c r="K8" s="35">
        <f t="shared" si="0"/>
        <v>-1</v>
      </c>
      <c r="L8" s="36">
        <f>IF(K8=MAIN!J8,1,0)</f>
        <v>0</v>
      </c>
      <c r="M8" s="36">
        <f>IF(AND(AS!F8=MAIN!F8,AS!G8=MAIN!G8),1,0)</f>
        <v>0</v>
      </c>
      <c r="N8" s="33">
        <f>IF(ISBLANK(MAIN!F8),0,J8+L8+M8)</f>
        <v>0</v>
      </c>
      <c r="O8" s="31"/>
    </row>
    <row r="9" spans="1:16" ht="10.5" customHeight="1" x14ac:dyDescent="0.35">
      <c r="A9" s="94">
        <v>7</v>
      </c>
      <c r="B9" s="91" t="s">
        <v>38</v>
      </c>
      <c r="C9" s="92">
        <v>44363.875</v>
      </c>
      <c r="D9" s="93">
        <v>44360.875</v>
      </c>
      <c r="E9" s="91" t="s">
        <v>100</v>
      </c>
      <c r="F9" s="91">
        <v>2</v>
      </c>
      <c r="G9" s="91">
        <v>3</v>
      </c>
      <c r="H9" s="91" t="s">
        <v>23</v>
      </c>
      <c r="I9" s="34">
        <f t="shared" si="1"/>
        <v>3</v>
      </c>
      <c r="J9" s="34">
        <f>IF(I9=MAIN!I9,3,0)</f>
        <v>3</v>
      </c>
      <c r="K9" s="35">
        <f t="shared" si="0"/>
        <v>-1</v>
      </c>
      <c r="L9" s="36">
        <f>IF(K9=MAIN!J9,1,0)</f>
        <v>1</v>
      </c>
      <c r="M9" s="36">
        <f>IF(AND(AS!F9=MAIN!F9,AS!G9=MAIN!G9),1,0)</f>
        <v>0</v>
      </c>
      <c r="N9" s="33">
        <f>IF(ISBLANK(MAIN!F9),0,J9+L9+M9)</f>
        <v>4</v>
      </c>
      <c r="O9" s="31"/>
    </row>
    <row r="10" spans="1:16" ht="10.5" customHeight="1" x14ac:dyDescent="0.35">
      <c r="A10" s="94">
        <v>8</v>
      </c>
      <c r="B10" s="91" t="s">
        <v>44</v>
      </c>
      <c r="C10" s="92">
        <v>44364.625</v>
      </c>
      <c r="D10" s="93">
        <v>44361.625</v>
      </c>
      <c r="E10" s="91" t="s">
        <v>101</v>
      </c>
      <c r="F10" s="91">
        <v>0</v>
      </c>
      <c r="G10" s="91">
        <v>1</v>
      </c>
      <c r="H10" s="91" t="s">
        <v>41</v>
      </c>
      <c r="I10" s="34">
        <f t="shared" si="1"/>
        <v>3</v>
      </c>
      <c r="J10" s="34">
        <f>IF(I10=MAIN!I10,3,0)</f>
        <v>0</v>
      </c>
      <c r="K10" s="35">
        <f t="shared" si="0"/>
        <v>-1</v>
      </c>
      <c r="L10" s="36">
        <f>IF(K10=MAIN!J10,1,0)</f>
        <v>0</v>
      </c>
      <c r="M10" s="36">
        <f>IF(AND(AS!F10=MAIN!F10,AS!G10=MAIN!G10),1,0)</f>
        <v>0</v>
      </c>
      <c r="N10" s="33">
        <f>IF(ISBLANK(MAIN!F10),0,J10+L10+M10)</f>
        <v>0</v>
      </c>
      <c r="O10" s="31"/>
    </row>
    <row r="11" spans="1:16" ht="10.5" customHeight="1" x14ac:dyDescent="0.35">
      <c r="A11" s="94">
        <v>9</v>
      </c>
      <c r="B11" s="91" t="s">
        <v>44</v>
      </c>
      <c r="C11" s="92">
        <v>44364.75</v>
      </c>
      <c r="D11" s="93">
        <v>44361.75</v>
      </c>
      <c r="E11" s="91" t="s">
        <v>34</v>
      </c>
      <c r="F11" s="91">
        <v>1</v>
      </c>
      <c r="G11" s="91">
        <v>0</v>
      </c>
      <c r="H11" s="91" t="s">
        <v>46</v>
      </c>
      <c r="I11" s="34">
        <f t="shared" si="1"/>
        <v>1</v>
      </c>
      <c r="J11" s="34">
        <f>IF(I11=MAIN!I11,3,0)</f>
        <v>0</v>
      </c>
      <c r="K11" s="35">
        <f t="shared" si="0"/>
        <v>1</v>
      </c>
      <c r="L11" s="36">
        <f>IF(K11=MAIN!J11,1,0)</f>
        <v>0</v>
      </c>
      <c r="M11" s="36">
        <f>IF(AND(AS!F11=MAIN!F11,AS!G11=MAIN!G11),1,0)</f>
        <v>0</v>
      </c>
      <c r="N11" s="33">
        <f>IF(ISBLANK(MAIN!F11),0,J11+L11+M11)</f>
        <v>0</v>
      </c>
      <c r="O11" s="31"/>
    </row>
    <row r="12" spans="1:16" ht="10.5" customHeight="1" x14ac:dyDescent="0.35">
      <c r="A12" s="94">
        <v>10</v>
      </c>
      <c r="B12" s="91" t="s">
        <v>36</v>
      </c>
      <c r="C12" s="92">
        <v>44364.875</v>
      </c>
      <c r="D12" s="93">
        <v>44361.875</v>
      </c>
      <c r="E12" s="95" t="s">
        <v>39</v>
      </c>
      <c r="F12" s="95">
        <v>2</v>
      </c>
      <c r="G12" s="95">
        <v>3</v>
      </c>
      <c r="H12" s="95" t="s">
        <v>20</v>
      </c>
      <c r="I12" s="34">
        <f t="shared" si="1"/>
        <v>3</v>
      </c>
      <c r="J12" s="34">
        <f>IF(I12=MAIN!I12,3,0)</f>
        <v>3</v>
      </c>
      <c r="K12" s="35">
        <f t="shared" si="0"/>
        <v>-1</v>
      </c>
      <c r="L12" s="36">
        <f>IF(K12=MAIN!J12,1,0)</f>
        <v>1</v>
      </c>
      <c r="M12" s="36">
        <f>IF(AND(AS!F12=MAIN!F12,AS!G12=MAIN!G12),1,0)</f>
        <v>0</v>
      </c>
      <c r="N12" s="33">
        <f>IF(ISBLANK(MAIN!F12),0,J12+L12+M12)*2</f>
        <v>8</v>
      </c>
      <c r="O12" s="31"/>
    </row>
    <row r="13" spans="1:16" ht="10.5" customHeight="1" x14ac:dyDescent="0.35">
      <c r="A13" s="94">
        <v>11</v>
      </c>
      <c r="B13" s="91" t="s">
        <v>47</v>
      </c>
      <c r="C13" s="92">
        <v>44365.75</v>
      </c>
      <c r="D13" s="93">
        <v>44362.75</v>
      </c>
      <c r="E13" s="90" t="s">
        <v>28</v>
      </c>
      <c r="F13" s="91">
        <v>1</v>
      </c>
      <c r="G13" s="91">
        <v>1</v>
      </c>
      <c r="H13" s="91" t="s">
        <v>103</v>
      </c>
      <c r="I13" s="34">
        <f t="shared" si="1"/>
        <v>2</v>
      </c>
      <c r="J13" s="34">
        <f>IF(I13=MAIN!I13,3,0)</f>
        <v>0</v>
      </c>
      <c r="K13" s="35">
        <f t="shared" si="0"/>
        <v>0</v>
      </c>
      <c r="L13" s="36">
        <f>IF(K13=MAIN!J13,1,0)</f>
        <v>0</v>
      </c>
      <c r="M13" s="36">
        <f>IF(AND(AS!F13=MAIN!F13,AS!G13=MAIN!G13),1,0)</f>
        <v>0</v>
      </c>
      <c r="N13" s="33">
        <f>IF(ISBLANK(MAIN!F13),0,J13+L13+M13)</f>
        <v>0</v>
      </c>
      <c r="O13" s="31"/>
    </row>
    <row r="14" spans="1:16" ht="10.5" customHeight="1" x14ac:dyDescent="0.35">
      <c r="A14" s="94">
        <v>12</v>
      </c>
      <c r="B14" s="91" t="s">
        <v>47</v>
      </c>
      <c r="C14" s="92">
        <v>44365.875</v>
      </c>
      <c r="D14" s="93">
        <v>44362.875</v>
      </c>
      <c r="E14" s="91" t="s">
        <v>85</v>
      </c>
      <c r="F14" s="91">
        <v>3</v>
      </c>
      <c r="G14" s="91">
        <v>0</v>
      </c>
      <c r="H14" s="91" t="s">
        <v>102</v>
      </c>
      <c r="I14" s="34">
        <f t="shared" si="1"/>
        <v>1</v>
      </c>
      <c r="J14" s="34">
        <f>IF(I14=MAIN!I14,3,0)</f>
        <v>3</v>
      </c>
      <c r="K14" s="35">
        <f t="shared" si="0"/>
        <v>3</v>
      </c>
      <c r="L14" s="36">
        <f>IF(K14=MAIN!J14,1,0)</f>
        <v>0</v>
      </c>
      <c r="M14" s="36">
        <f>IF(AND(AS!F14=MAIN!F14,AS!G14=MAIN!G14),1,0)</f>
        <v>0</v>
      </c>
      <c r="N14" s="33">
        <f>IF(ISBLANK(MAIN!F14),0,J14+L14+M14)</f>
        <v>3</v>
      </c>
      <c r="O14" s="37">
        <f>SUM(N3:N14)</f>
        <v>30</v>
      </c>
    </row>
    <row r="15" spans="1:16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31" t="s">
        <v>14</v>
      </c>
      <c r="J15" s="31" t="s">
        <v>15</v>
      </c>
      <c r="K15" s="31" t="s">
        <v>16</v>
      </c>
      <c r="L15" s="33" t="s">
        <v>17</v>
      </c>
      <c r="M15" s="33" t="s">
        <v>18</v>
      </c>
      <c r="N15" s="33" t="s">
        <v>6</v>
      </c>
      <c r="O15" s="31"/>
    </row>
    <row r="16" spans="1:16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91" t="s">
        <v>37</v>
      </c>
      <c r="F16" s="91">
        <v>3</v>
      </c>
      <c r="G16" s="91">
        <v>0</v>
      </c>
      <c r="H16" s="91" t="s">
        <v>98</v>
      </c>
      <c r="I16" s="34">
        <f t="shared" ref="I16:I27" si="2">IF(F16&gt;G16,1,IF(F16=G16,2,3))</f>
        <v>1</v>
      </c>
      <c r="J16" s="34">
        <f>IF(I16=MAIN!I16,3,0)</f>
        <v>0</v>
      </c>
      <c r="K16" s="35">
        <f t="shared" ref="K16:K27" si="3">F16-G16</f>
        <v>3</v>
      </c>
      <c r="L16" s="36">
        <f>IF(K16=MAIN!J16,1,0)</f>
        <v>0</v>
      </c>
      <c r="M16" s="36">
        <f>IF(AND(AS!F16=BW!F16,AS!G16=BW!G16),1,0)</f>
        <v>0</v>
      </c>
      <c r="N16" s="33">
        <f>IF(ISBLANK(MAIN!F16),0,J16+L16+M16)</f>
        <v>0</v>
      </c>
      <c r="O16" s="31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91" t="s">
        <v>22</v>
      </c>
      <c r="F17" s="91">
        <v>3</v>
      </c>
      <c r="G17" s="91">
        <v>0</v>
      </c>
      <c r="H17" s="91" t="s">
        <v>48</v>
      </c>
      <c r="I17" s="34">
        <f t="shared" si="2"/>
        <v>1</v>
      </c>
      <c r="J17" s="34">
        <f>IF(I17=MAIN!I17,3,0)</f>
        <v>3</v>
      </c>
      <c r="K17" s="35">
        <f t="shared" si="3"/>
        <v>3</v>
      </c>
      <c r="L17" s="36">
        <f>IF(K17=MAIN!J17,1,0)</f>
        <v>0</v>
      </c>
      <c r="M17" s="36">
        <f>IF(AND(AS!F17=BW!F17,AS!G17=BW!G17),1,0)</f>
        <v>0</v>
      </c>
      <c r="N17" s="33">
        <f>IF(ISBLANK(MAIN!F17),0,J17+L17+M17)</f>
        <v>3</v>
      </c>
      <c r="O17" s="31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91" t="s">
        <v>97</v>
      </c>
      <c r="F18" s="91">
        <v>0</v>
      </c>
      <c r="G18" s="91">
        <v>2</v>
      </c>
      <c r="H18" s="91" t="s">
        <v>30</v>
      </c>
      <c r="I18" s="34">
        <f t="shared" si="2"/>
        <v>3</v>
      </c>
      <c r="J18" s="34">
        <f>IF(I18=MAIN!I18,3,0)</f>
        <v>0</v>
      </c>
      <c r="K18" s="35">
        <f t="shared" si="3"/>
        <v>-2</v>
      </c>
      <c r="L18" s="36">
        <f>IF(K18=MAIN!J18,1,0)</f>
        <v>0</v>
      </c>
      <c r="M18" s="36">
        <f>IF(AND(AS!F18=BW!F18,AS!G18=BW!G18),1,0)</f>
        <v>1</v>
      </c>
      <c r="N18" s="33">
        <f>IF(ISBLANK(MAIN!F18),0,J18+L18+M18)</f>
        <v>1</v>
      </c>
      <c r="O18" s="31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91" t="s">
        <v>99</v>
      </c>
      <c r="F19" s="91">
        <v>2</v>
      </c>
      <c r="G19" s="91">
        <v>1</v>
      </c>
      <c r="H19" s="91" t="s">
        <v>100</v>
      </c>
      <c r="I19" s="34">
        <f t="shared" si="2"/>
        <v>1</v>
      </c>
      <c r="J19" s="34">
        <f>IF(I19=MAIN!I19,3,0)</f>
        <v>0</v>
      </c>
      <c r="K19" s="35">
        <f t="shared" si="3"/>
        <v>1</v>
      </c>
      <c r="L19" s="36">
        <f>IF(K19=MAIN!J19,1,0)</f>
        <v>0</v>
      </c>
      <c r="M19" s="36">
        <f>IF(AND(AS!F19=BW!F19,AS!G19=BW!G19),1,0)</f>
        <v>0</v>
      </c>
      <c r="N19" s="33">
        <f>IF(ISBLANK(MAIN!F19),0,J19+L19+M19)</f>
        <v>0</v>
      </c>
      <c r="O19" s="31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91" t="s">
        <v>32</v>
      </c>
      <c r="F20" s="91">
        <v>3</v>
      </c>
      <c r="G20" s="91">
        <v>2</v>
      </c>
      <c r="H20" s="91" t="s">
        <v>23</v>
      </c>
      <c r="I20" s="34">
        <f t="shared" si="2"/>
        <v>1</v>
      </c>
      <c r="J20" s="34">
        <f>IF(I20=MAIN!I20,3,0)</f>
        <v>0</v>
      </c>
      <c r="K20" s="35">
        <f t="shared" si="3"/>
        <v>1</v>
      </c>
      <c r="L20" s="36">
        <f>IF(K20=MAIN!J20,1,0)</f>
        <v>0</v>
      </c>
      <c r="M20" s="36">
        <f>IF(AND(AS!F20=BW!F20,AS!G20=BW!G20),1,0)</f>
        <v>0</v>
      </c>
      <c r="N20" s="33">
        <f>IF(ISBLANK(MAIN!F20),0,J20+L20+M20)</f>
        <v>0</v>
      </c>
      <c r="O20" s="31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91" t="s">
        <v>24</v>
      </c>
      <c r="F21" s="91">
        <v>2</v>
      </c>
      <c r="G21" s="91">
        <v>3</v>
      </c>
      <c r="H21" s="91" t="s">
        <v>25</v>
      </c>
      <c r="I21" s="34">
        <f t="shared" si="2"/>
        <v>3</v>
      </c>
      <c r="J21" s="34">
        <f>IF(I21=MAIN!I21,3,0)</f>
        <v>0</v>
      </c>
      <c r="K21" s="35">
        <f t="shared" si="3"/>
        <v>-1</v>
      </c>
      <c r="L21" s="36">
        <f>IF(K21=MAIN!J21,1,0)</f>
        <v>0</v>
      </c>
      <c r="M21" s="36">
        <f>IF(AND(AS!F21=BW!F21,AS!G21=BW!G21),1,0)</f>
        <v>0</v>
      </c>
      <c r="N21" s="33">
        <f>IF(ISBLANK(MAIN!F21),0,J21+L21+M21)</f>
        <v>0</v>
      </c>
      <c r="O21" s="31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90" t="s">
        <v>46</v>
      </c>
      <c r="F22" s="90">
        <v>2</v>
      </c>
      <c r="G22" s="90">
        <v>0</v>
      </c>
      <c r="H22" s="90" t="s">
        <v>41</v>
      </c>
      <c r="I22" s="34">
        <f t="shared" si="2"/>
        <v>1</v>
      </c>
      <c r="J22" s="34">
        <f>IF(I22=MAIN!I22,3,0)</f>
        <v>0</v>
      </c>
      <c r="K22" s="35">
        <f t="shared" si="3"/>
        <v>2</v>
      </c>
      <c r="L22" s="36">
        <f>IF(K22=MAIN!J22,1,0)</f>
        <v>0</v>
      </c>
      <c r="M22" s="36">
        <f>IF(AND(AS!F22=BW!F22,AS!G22=BW!G22),1,0)</f>
        <v>0</v>
      </c>
      <c r="N22" s="33">
        <f>IF(ISBLANK(MAIN!F22),0,J22+L22+M22)</f>
        <v>0</v>
      </c>
      <c r="O22" s="31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91" t="s">
        <v>45</v>
      </c>
      <c r="F23" s="91">
        <v>1</v>
      </c>
      <c r="G23" s="91">
        <v>0</v>
      </c>
      <c r="H23" s="91" t="s">
        <v>39</v>
      </c>
      <c r="I23" s="34">
        <f t="shared" si="2"/>
        <v>1</v>
      </c>
      <c r="J23" s="34">
        <f>IF(I23=MAIN!I23,3,0)</f>
        <v>0</v>
      </c>
      <c r="K23" s="35">
        <f t="shared" si="3"/>
        <v>1</v>
      </c>
      <c r="L23" s="36">
        <f>IF(K23=MAIN!J23,1,0)</f>
        <v>0</v>
      </c>
      <c r="M23" s="36">
        <f>IF(AND(AS!F23=BW!F23,AS!G23=BW!G23),1,0)</f>
        <v>0</v>
      </c>
      <c r="N23" s="33">
        <f>IF(ISBLANK(MAIN!F23),0,J23+L23+M23)</f>
        <v>0</v>
      </c>
      <c r="O23" s="31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5" t="s">
        <v>20</v>
      </c>
      <c r="F24" s="95">
        <v>2</v>
      </c>
      <c r="G24" s="95">
        <v>1</v>
      </c>
      <c r="H24" s="95" t="s">
        <v>26</v>
      </c>
      <c r="I24" s="34">
        <f t="shared" si="2"/>
        <v>1</v>
      </c>
      <c r="J24" s="34">
        <f>IF(I24=MAIN!I24,3,0)</f>
        <v>0</v>
      </c>
      <c r="K24" s="35">
        <f t="shared" si="3"/>
        <v>1</v>
      </c>
      <c r="L24" s="36">
        <f>IF(K24=MAIN!J24,1,0)</f>
        <v>0</v>
      </c>
      <c r="M24" s="36">
        <f>IF(AND(AS!F24=BW!F24,AS!G24=BW!G24),1,0)</f>
        <v>0</v>
      </c>
      <c r="N24" s="33">
        <f>IF(ISBLANK(MAIN!F24),0,J24+L24+M24)</f>
        <v>0</v>
      </c>
      <c r="O24" s="31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91" t="s">
        <v>103</v>
      </c>
      <c r="F25" s="91">
        <v>2</v>
      </c>
      <c r="G25" s="91">
        <v>2</v>
      </c>
      <c r="H25" s="91" t="s">
        <v>102</v>
      </c>
      <c r="I25" s="34">
        <f t="shared" si="2"/>
        <v>2</v>
      </c>
      <c r="J25" s="34">
        <f>IF(I25=MAIN!I25,3,0)</f>
        <v>3</v>
      </c>
      <c r="K25" s="35">
        <f t="shared" si="3"/>
        <v>0</v>
      </c>
      <c r="L25" s="36">
        <f>IF(K25=MAIN!J25,1,0)</f>
        <v>1</v>
      </c>
      <c r="M25" s="36">
        <f>IF(AND(AS!F25=BW!F25,AS!G25=BW!G25),1,0)</f>
        <v>0</v>
      </c>
      <c r="N25" s="33">
        <f>IF(ISBLANK(MAIN!F25),0,J25+L25+M25)</f>
        <v>4</v>
      </c>
      <c r="O25" s="31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91" t="s">
        <v>28</v>
      </c>
      <c r="F26" s="91">
        <v>1</v>
      </c>
      <c r="G26" s="91">
        <v>3</v>
      </c>
      <c r="H26" s="91" t="s">
        <v>85</v>
      </c>
      <c r="I26" s="34">
        <f t="shared" si="2"/>
        <v>3</v>
      </c>
      <c r="J26" s="34">
        <f>IF(I26=MAIN!I26,3,0)</f>
        <v>3</v>
      </c>
      <c r="K26" s="35">
        <f t="shared" si="3"/>
        <v>-2</v>
      </c>
      <c r="L26" s="36">
        <f>IF(K26=MAIN!J26,1,0)</f>
        <v>0</v>
      </c>
      <c r="M26" s="36">
        <f>IF(AND(AS!F26=BW!F26,AS!G26=BW!G26),1,0)</f>
        <v>0</v>
      </c>
      <c r="N26" s="33">
        <f>IF(ISBLANK(MAIN!F26),0,J26+L26+M26)</f>
        <v>3</v>
      </c>
      <c r="O26" s="31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91" t="s">
        <v>34</v>
      </c>
      <c r="F27" s="91">
        <v>3</v>
      </c>
      <c r="G27" s="91">
        <v>0</v>
      </c>
      <c r="H27" s="91" t="s">
        <v>101</v>
      </c>
      <c r="I27" s="34">
        <f t="shared" si="2"/>
        <v>1</v>
      </c>
      <c r="J27" s="34">
        <f>IF(I27=MAIN!I27,3,0)</f>
        <v>3</v>
      </c>
      <c r="K27" s="35">
        <f t="shared" si="3"/>
        <v>3</v>
      </c>
      <c r="L27" s="36">
        <f>IF(K27=MAIN!J27,1,0)</f>
        <v>0</v>
      </c>
      <c r="M27" s="36">
        <f>IF(AND(AS!F27=BW!F27,AS!G27=BW!G27),1,0)</f>
        <v>0</v>
      </c>
      <c r="N27" s="33">
        <f>IF(ISBLANK(MAIN!F27),0,J27+L27+M27)</f>
        <v>3</v>
      </c>
      <c r="O27" s="37">
        <f>SUM(N16:N27)</f>
        <v>14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31" t="s">
        <v>14</v>
      </c>
      <c r="J28" s="31" t="s">
        <v>15</v>
      </c>
      <c r="K28" s="31" t="s">
        <v>16</v>
      </c>
      <c r="L28" s="33" t="s">
        <v>17</v>
      </c>
      <c r="M28" s="33" t="s">
        <v>18</v>
      </c>
      <c r="N28" s="33" t="s">
        <v>6</v>
      </c>
      <c r="O28" s="31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91" t="s">
        <v>30</v>
      </c>
      <c r="F29" s="91">
        <v>1</v>
      </c>
      <c r="G29" s="91">
        <v>3</v>
      </c>
      <c r="H29" s="91" t="s">
        <v>22</v>
      </c>
      <c r="I29" s="34">
        <f t="shared" ref="I29:I40" si="4">IF(F29&gt;G29,1,IF(F29=G29,2,3))</f>
        <v>3</v>
      </c>
      <c r="J29" s="34">
        <f>IF(I29=MAIN!I29,3,0)</f>
        <v>0</v>
      </c>
      <c r="K29" s="35">
        <f t="shared" ref="K29:K40" si="5">F29-G29</f>
        <v>-2</v>
      </c>
      <c r="L29" s="36">
        <f>IF(K29=MAIN!J29,1,0)</f>
        <v>0</v>
      </c>
      <c r="M29" s="36">
        <f>IF(AND(AS!F29=MAIN!F29,AS!G29=MAIN!G29),1,0)</f>
        <v>0</v>
      </c>
      <c r="N29" s="33">
        <f>IF(ISBLANK(MAIN!F29),0,J29+L29+M29)</f>
        <v>0</v>
      </c>
      <c r="O29" s="31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91" t="s">
        <v>97</v>
      </c>
      <c r="F30" s="91">
        <v>0</v>
      </c>
      <c r="G30" s="91">
        <v>1</v>
      </c>
      <c r="H30" s="91" t="s">
        <v>48</v>
      </c>
      <c r="I30" s="34">
        <f t="shared" si="4"/>
        <v>3</v>
      </c>
      <c r="J30" s="34">
        <f>IF(I30=MAIN!I30,3,0)</f>
        <v>3</v>
      </c>
      <c r="K30" s="35">
        <f t="shared" si="5"/>
        <v>-1</v>
      </c>
      <c r="L30" s="36">
        <f>IF(K30=MAIN!J30,1,0)</f>
        <v>1</v>
      </c>
      <c r="M30" s="36">
        <f>IF(AND(AS!F30=MAIN!F30,AS!G30=MAIN!G30),1,0)</f>
        <v>1</v>
      </c>
      <c r="N30" s="33">
        <f>IF(ISBLANK(MAIN!F30),0,J30+L30+M30)</f>
        <v>5</v>
      </c>
      <c r="O30" s="31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91" t="s">
        <v>37</v>
      </c>
      <c r="F31" s="91">
        <v>1</v>
      </c>
      <c r="G31" s="91">
        <v>2</v>
      </c>
      <c r="H31" s="91" t="s">
        <v>25</v>
      </c>
      <c r="I31" s="34">
        <f t="shared" si="4"/>
        <v>3</v>
      </c>
      <c r="J31" s="34">
        <f>IF(I31=MAIN!I31,3,0)</f>
        <v>0</v>
      </c>
      <c r="K31" s="35">
        <f t="shared" si="5"/>
        <v>-1</v>
      </c>
      <c r="L31" s="36">
        <f>IF(K31=MAIN!J31,1,0)</f>
        <v>0</v>
      </c>
      <c r="M31" s="36">
        <f>IF(AND(AS!F31=MAIN!F31,AS!G31=MAIN!G31),1,0)</f>
        <v>0</v>
      </c>
      <c r="N31" s="33">
        <f>IF(ISBLANK(MAIN!F31),0,J31+L31+M31)</f>
        <v>0</v>
      </c>
      <c r="O31" s="31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91" t="s">
        <v>98</v>
      </c>
      <c r="F32" s="91">
        <v>0</v>
      </c>
      <c r="G32" s="91">
        <v>3</v>
      </c>
      <c r="H32" s="91" t="s">
        <v>24</v>
      </c>
      <c r="I32" s="34">
        <f t="shared" si="4"/>
        <v>3</v>
      </c>
      <c r="J32" s="34">
        <f>IF(I32=MAIN!I32,3,0)</f>
        <v>3</v>
      </c>
      <c r="K32" s="35">
        <f t="shared" si="5"/>
        <v>-3</v>
      </c>
      <c r="L32" s="36">
        <f>IF(K32=MAIN!J32,1,0)</f>
        <v>0</v>
      </c>
      <c r="M32" s="36">
        <f>IF(AND(AS!F32=MAIN!F32,AS!G32=MAIN!G32),1,0)</f>
        <v>0</v>
      </c>
      <c r="N32" s="33">
        <f>IF(ISBLANK(MAIN!F32),0,J32+L32+M32)</f>
        <v>3</v>
      </c>
      <c r="O32" s="31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91" t="s">
        <v>26</v>
      </c>
      <c r="F33" s="91">
        <v>1</v>
      </c>
      <c r="G33" s="91">
        <v>1</v>
      </c>
      <c r="H33" s="91" t="s">
        <v>39</v>
      </c>
      <c r="I33" s="34">
        <f t="shared" si="4"/>
        <v>2</v>
      </c>
      <c r="J33" s="34">
        <f>IF(I33=MAIN!I33,3,0)</f>
        <v>0</v>
      </c>
      <c r="K33" s="35">
        <f t="shared" si="5"/>
        <v>0</v>
      </c>
      <c r="L33" s="36">
        <f>IF(K33=MAIN!J33,1,0)</f>
        <v>0</v>
      </c>
      <c r="M33" s="36">
        <f>IF(AND(AS!F33=MAIN!F33,AS!G33=MAIN!G33),1,0)</f>
        <v>0</v>
      </c>
      <c r="N33" s="33">
        <f>IF(ISBLANK(MAIN!F33),0,J33+L33+M33)</f>
        <v>0</v>
      </c>
      <c r="O33" s="31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5" t="s">
        <v>20</v>
      </c>
      <c r="F34" s="95">
        <v>2</v>
      </c>
      <c r="G34" s="95">
        <v>0</v>
      </c>
      <c r="H34" s="95" t="s">
        <v>45</v>
      </c>
      <c r="I34" s="34">
        <f t="shared" si="4"/>
        <v>1</v>
      </c>
      <c r="J34" s="34">
        <f>IF(I34=MAIN!I34,3,0)</f>
        <v>0</v>
      </c>
      <c r="K34" s="35">
        <f t="shared" si="5"/>
        <v>2</v>
      </c>
      <c r="L34" s="36">
        <f>IF(K34=MAIN!J34,1,0)</f>
        <v>0</v>
      </c>
      <c r="M34" s="36">
        <f>IF(AND(AS!F34=MAIN!F34,AS!G34=MAIN!G34),1,0)</f>
        <v>0</v>
      </c>
      <c r="N34" s="33">
        <f>IF(ISBLANK(MAIN!F34),0,J34+L34+M34)</f>
        <v>0</v>
      </c>
      <c r="O34" s="31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91" t="s">
        <v>23</v>
      </c>
      <c r="F35" s="91">
        <v>2</v>
      </c>
      <c r="G35" s="91">
        <v>1</v>
      </c>
      <c r="H35" s="91" t="s">
        <v>99</v>
      </c>
      <c r="I35" s="34">
        <f t="shared" si="4"/>
        <v>1</v>
      </c>
      <c r="J35" s="34">
        <f>IF(I35=MAIN!I35,3,0)</f>
        <v>0</v>
      </c>
      <c r="K35" s="35">
        <f t="shared" si="5"/>
        <v>1</v>
      </c>
      <c r="L35" s="36">
        <f>IF(K35=MAIN!J35,1,0)</f>
        <v>0</v>
      </c>
      <c r="M35" s="36">
        <f>IF(AND(AS!F35=MAIN!F35,AS!G35=MAIN!G35),1,0)</f>
        <v>0</v>
      </c>
      <c r="N35" s="33">
        <f>IF(ISBLANK(MAIN!F35),0,J35+L35+M35)</f>
        <v>0</v>
      </c>
      <c r="O35" s="31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91" t="s">
        <v>32</v>
      </c>
      <c r="F36" s="91">
        <v>1</v>
      </c>
      <c r="G36" s="91">
        <v>1</v>
      </c>
      <c r="H36" s="91" t="s">
        <v>100</v>
      </c>
      <c r="I36" s="34">
        <f t="shared" si="4"/>
        <v>2</v>
      </c>
      <c r="J36" s="34">
        <f>IF(I36=MAIN!I36,3,0)</f>
        <v>3</v>
      </c>
      <c r="K36" s="35">
        <f t="shared" si="5"/>
        <v>0</v>
      </c>
      <c r="L36" s="36">
        <f>IF(K36=MAIN!J36,1,0)</f>
        <v>1</v>
      </c>
      <c r="M36" s="36">
        <f>IF(AND(AS!F36=MAIN!F36,AS!G36=MAIN!G36),1,0)</f>
        <v>0</v>
      </c>
      <c r="N36" s="33">
        <f>IF(ISBLANK(MAIN!F36),0,J36+L36+M36)</f>
        <v>4</v>
      </c>
      <c r="O36" s="31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91" t="s">
        <v>46</v>
      </c>
      <c r="F37" s="91">
        <v>1</v>
      </c>
      <c r="G37" s="91">
        <v>1</v>
      </c>
      <c r="H37" s="91" t="s">
        <v>101</v>
      </c>
      <c r="I37" s="34">
        <f t="shared" si="4"/>
        <v>2</v>
      </c>
      <c r="J37" s="34">
        <f>IF(I37=MAIN!I37,3,0)</f>
        <v>3</v>
      </c>
      <c r="K37" s="35">
        <f t="shared" si="5"/>
        <v>0</v>
      </c>
      <c r="L37" s="36">
        <f>IF(K37=MAIN!J37,1,0)</f>
        <v>1</v>
      </c>
      <c r="M37" s="36">
        <f>IF(AND(AS!F37=MAIN!F37,AS!G37=MAIN!G37),1,0)</f>
        <v>1</v>
      </c>
      <c r="N37" s="33">
        <f>IF(ISBLANK(MAIN!F37),0,J37+L37+M37)</f>
        <v>5</v>
      </c>
      <c r="O37" s="31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91" t="s">
        <v>41</v>
      </c>
      <c r="F38" s="91">
        <v>0</v>
      </c>
      <c r="G38" s="91">
        <v>2</v>
      </c>
      <c r="H38" s="91" t="s">
        <v>34</v>
      </c>
      <c r="I38" s="34">
        <f t="shared" si="4"/>
        <v>3</v>
      </c>
      <c r="J38" s="34">
        <f>IF(I38=MAIN!I38,3,0)</f>
        <v>0</v>
      </c>
      <c r="K38" s="35">
        <f t="shared" si="5"/>
        <v>-2</v>
      </c>
      <c r="L38" s="36">
        <f>IF(K38=MAIN!J38,1,0)</f>
        <v>0</v>
      </c>
      <c r="M38" s="36">
        <f>IF(AND(AS!F38=MAIN!F38,AS!G38=MAIN!G38),1,0)</f>
        <v>0</v>
      </c>
      <c r="N38" s="33">
        <f>IF(ISBLANK(MAIN!F38),0,J38+L38+M38)</f>
        <v>0</v>
      </c>
      <c r="O38" s="31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91" t="s">
        <v>102</v>
      </c>
      <c r="F39" s="91">
        <v>0</v>
      </c>
      <c r="G39" s="91">
        <v>1</v>
      </c>
      <c r="H39" s="91" t="s">
        <v>28</v>
      </c>
      <c r="I39" s="34">
        <f t="shared" si="4"/>
        <v>3</v>
      </c>
      <c r="J39" s="34">
        <f>IF(I39=MAIN!I39,3,0)</f>
        <v>3</v>
      </c>
      <c r="K39" s="35">
        <f t="shared" si="5"/>
        <v>-1</v>
      </c>
      <c r="L39" s="36">
        <f>IF(K39=MAIN!J39,1,0)</f>
        <v>1</v>
      </c>
      <c r="M39" s="36">
        <f>IF(AND(AS!F39=MAIN!F39,AS!G39=MAIN!G39),1,0)</f>
        <v>0</v>
      </c>
      <c r="N39" s="33">
        <f>IF(ISBLANK(MAIN!F39),0,J39+L39+M39)*2</f>
        <v>8</v>
      </c>
      <c r="O39" s="31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91" t="s">
        <v>103</v>
      </c>
      <c r="F40" s="91">
        <v>0</v>
      </c>
      <c r="G40" s="91">
        <v>3</v>
      </c>
      <c r="H40" s="91" t="s">
        <v>85</v>
      </c>
      <c r="I40" s="34">
        <f t="shared" si="4"/>
        <v>3</v>
      </c>
      <c r="J40" s="34">
        <f>IF(I40=MAIN!I40,3,0)</f>
        <v>0</v>
      </c>
      <c r="K40" s="35">
        <f t="shared" si="5"/>
        <v>-3</v>
      </c>
      <c r="L40" s="36">
        <f>IF(K40=MAIN!J40,1,0)</f>
        <v>0</v>
      </c>
      <c r="M40" s="36">
        <f>IF(AND(AS!F40=MAIN!F40,AS!G40=MAIN!G40),1,0)</f>
        <v>0</v>
      </c>
      <c r="N40" s="33">
        <f>IF(ISBLANK(MAIN!F40),0,J40+L40+M40)</f>
        <v>0</v>
      </c>
      <c r="O40" s="37">
        <f>SUM(N29:N40)</f>
        <v>25</v>
      </c>
    </row>
    <row r="41" spans="1:15" ht="10.5" customHeight="1" x14ac:dyDescent="0.35">
      <c r="A41" s="116" t="s">
        <v>3</v>
      </c>
      <c r="B41" s="116"/>
      <c r="C41" s="116"/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31"/>
    </row>
    <row r="42" spans="1:15" ht="10.5" customHeight="1" x14ac:dyDescent="0.35">
      <c r="A42" s="115" t="s">
        <v>87</v>
      </c>
      <c r="B42" s="115"/>
      <c r="C42" s="115"/>
      <c r="D42" s="115"/>
      <c r="E42" s="115"/>
      <c r="F42" s="115"/>
      <c r="G42" s="115"/>
      <c r="H42" s="115"/>
      <c r="I42" s="31" t="s">
        <v>14</v>
      </c>
      <c r="J42" s="31" t="s">
        <v>15</v>
      </c>
      <c r="K42" s="31" t="s">
        <v>16</v>
      </c>
      <c r="L42" s="33" t="s">
        <v>17</v>
      </c>
      <c r="M42" s="33" t="s">
        <v>18</v>
      </c>
      <c r="N42" s="33" t="s">
        <v>6</v>
      </c>
      <c r="O42" s="31"/>
    </row>
    <row r="43" spans="1:15" ht="10.5" customHeight="1" x14ac:dyDescent="0.35">
      <c r="A43" s="9">
        <v>37</v>
      </c>
      <c r="B43" s="12" t="s">
        <v>86</v>
      </c>
      <c r="C43" s="10">
        <v>44373.75</v>
      </c>
      <c r="D43" s="11">
        <v>44373.75</v>
      </c>
      <c r="E43" s="9" t="s">
        <v>29</v>
      </c>
      <c r="F43" s="9">
        <v>0</v>
      </c>
      <c r="G43" s="9">
        <v>1</v>
      </c>
      <c r="H43" s="9" t="s">
        <v>32</v>
      </c>
      <c r="I43" s="34">
        <f t="shared" ref="I43:I50" si="6">IF(F43&gt;G43,1,IF(F43=G43,2,3))</f>
        <v>3</v>
      </c>
      <c r="J43" s="34">
        <f>IF(I43=MAIN!I43,3,0)</f>
        <v>0</v>
      </c>
      <c r="K43" s="35">
        <f t="shared" ref="K43:K50" si="7">F43-G43</f>
        <v>-1</v>
      </c>
      <c r="L43" s="36">
        <f>IF(K43=MAIN!J43,1,0)</f>
        <v>0</v>
      </c>
      <c r="M43" s="36">
        <f>IF(AND(AS!F43=MAIN!F43,AS!G43=MAIN!G43),1,0)</f>
        <v>0</v>
      </c>
      <c r="N43" s="33">
        <f>IF(ISBLANK(MAIN!F43),0,J43+L43+M43)</f>
        <v>0</v>
      </c>
      <c r="O43" s="31"/>
    </row>
    <row r="44" spans="1:15" ht="10.5" customHeight="1" x14ac:dyDescent="0.35">
      <c r="A44" s="9">
        <v>38</v>
      </c>
      <c r="B44" s="12"/>
      <c r="C44" s="10">
        <v>44373.875</v>
      </c>
      <c r="D44" s="11">
        <v>44373.875</v>
      </c>
      <c r="E44" s="9" t="s">
        <v>25</v>
      </c>
      <c r="F44" s="9">
        <v>1</v>
      </c>
      <c r="G44" s="9">
        <v>0</v>
      </c>
      <c r="H44" s="9" t="s">
        <v>39</v>
      </c>
      <c r="I44" s="34">
        <f t="shared" si="6"/>
        <v>1</v>
      </c>
      <c r="J44" s="34">
        <f>IF(I44=MAIN!I44,3,0)</f>
        <v>0</v>
      </c>
      <c r="K44" s="35">
        <f t="shared" si="7"/>
        <v>1</v>
      </c>
      <c r="L44" s="36">
        <f>IF(K44=MAIN!J44,1,0)</f>
        <v>0</v>
      </c>
      <c r="M44" s="36">
        <f>IF(AND(AS!F44=MAIN!F44,AS!G44=MAIN!G44),1,0)</f>
        <v>0</v>
      </c>
      <c r="N44" s="33">
        <f>IF(ISBLANK(MAIN!F44),0,J44+L44+M44)</f>
        <v>0</v>
      </c>
      <c r="O44" s="31"/>
    </row>
    <row r="45" spans="1:15" ht="10.5" customHeight="1" x14ac:dyDescent="0.35">
      <c r="A45" s="9">
        <v>39</v>
      </c>
      <c r="B45" s="12"/>
      <c r="C45" s="10">
        <v>44374.75</v>
      </c>
      <c r="D45" s="11">
        <v>44374.75</v>
      </c>
      <c r="E45" s="9" t="s">
        <v>26</v>
      </c>
      <c r="F45" s="9">
        <v>1</v>
      </c>
      <c r="G45" s="9">
        <v>0</v>
      </c>
      <c r="H45" s="9" t="s">
        <v>43</v>
      </c>
      <c r="I45" s="34">
        <f t="shared" si="6"/>
        <v>1</v>
      </c>
      <c r="J45" s="34">
        <f>IF(I45=MAIN!I45,3,0)</f>
        <v>0</v>
      </c>
      <c r="K45" s="35">
        <f t="shared" si="7"/>
        <v>1</v>
      </c>
      <c r="L45" s="36">
        <f>IF(K45=MAIN!J45,1,0)</f>
        <v>0</v>
      </c>
      <c r="M45" s="36">
        <f>IF(AND(AS!F45=MAIN!F45,AS!G45=MAIN!G45),1,0)</f>
        <v>0</v>
      </c>
      <c r="N45" s="33">
        <f>IF(ISBLANK(MAIN!F45),0,J45+L45+M45)</f>
        <v>0</v>
      </c>
      <c r="O45" s="31"/>
    </row>
    <row r="46" spans="1:15" ht="10.5" customHeight="1" x14ac:dyDescent="0.35">
      <c r="A46" s="9">
        <v>40</v>
      </c>
      <c r="B46" s="12"/>
      <c r="C46" s="10">
        <v>44374.875</v>
      </c>
      <c r="D46" s="11">
        <v>44374.875</v>
      </c>
      <c r="E46" s="9" t="s">
        <v>34</v>
      </c>
      <c r="F46" s="9">
        <v>0</v>
      </c>
      <c r="G46" s="9">
        <v>1</v>
      </c>
      <c r="H46" s="9" t="s">
        <v>85</v>
      </c>
      <c r="I46" s="34">
        <f t="shared" si="6"/>
        <v>3</v>
      </c>
      <c r="J46" s="34">
        <f>IF(I46=MAIN!I46,3,0)</f>
        <v>0</v>
      </c>
      <c r="K46" s="35">
        <f t="shared" si="7"/>
        <v>-1</v>
      </c>
      <c r="L46" s="36">
        <f>IF(K46=MAIN!J46,1,0)</f>
        <v>0</v>
      </c>
      <c r="M46" s="36">
        <f>IF(AND(AS!F46=MAIN!F46,AS!G46=MAIN!G46),1,0)</f>
        <v>0</v>
      </c>
      <c r="N46" s="33">
        <f>IF(ISBLANK(MAIN!F46),0,J46+L46+M46)</f>
        <v>0</v>
      </c>
      <c r="O46" s="31"/>
    </row>
    <row r="47" spans="1:15" ht="10.5" customHeight="1" x14ac:dyDescent="0.35">
      <c r="A47" s="9">
        <v>41</v>
      </c>
      <c r="B47" s="12"/>
      <c r="C47" s="10">
        <v>44375.75</v>
      </c>
      <c r="D47" s="11">
        <v>44375.75</v>
      </c>
      <c r="E47" s="9" t="s">
        <v>37</v>
      </c>
      <c r="F47" s="9">
        <v>0</v>
      </c>
      <c r="G47" s="9">
        <v>1</v>
      </c>
      <c r="H47" s="9" t="s">
        <v>24</v>
      </c>
      <c r="I47" s="34">
        <f t="shared" si="6"/>
        <v>3</v>
      </c>
      <c r="J47" s="34">
        <f>IF(I47=MAIN!I47,3,0)</f>
        <v>0</v>
      </c>
      <c r="K47" s="35">
        <f t="shared" si="7"/>
        <v>-1</v>
      </c>
      <c r="L47" s="36">
        <f>IF(K47=MAIN!J47,1,0)</f>
        <v>0</v>
      </c>
      <c r="M47" s="36">
        <f>IF(AND(AS!F47=MAIN!F47,AS!G47=MAIN!G47),1,0)</f>
        <v>0</v>
      </c>
      <c r="N47" s="33">
        <f>IF(ISBLANK(MAIN!F47),0,J47+L47+M47)</f>
        <v>0</v>
      </c>
      <c r="O47" s="31"/>
    </row>
    <row r="48" spans="1:15" ht="10.5" customHeight="1" x14ac:dyDescent="0.35">
      <c r="A48" s="9">
        <v>42</v>
      </c>
      <c r="B48" s="12"/>
      <c r="C48" s="10">
        <v>44375.875</v>
      </c>
      <c r="D48" s="11">
        <v>44375.875</v>
      </c>
      <c r="E48" s="9" t="s">
        <v>20</v>
      </c>
      <c r="F48" s="9">
        <v>1</v>
      </c>
      <c r="G48" s="9">
        <v>0</v>
      </c>
      <c r="H48" s="9" t="s">
        <v>30</v>
      </c>
      <c r="I48" s="34">
        <f t="shared" si="6"/>
        <v>1</v>
      </c>
      <c r="J48" s="34">
        <f>IF(I48=MAIN!I48,3,0)</f>
        <v>0</v>
      </c>
      <c r="K48" s="35">
        <f t="shared" si="7"/>
        <v>1</v>
      </c>
      <c r="L48" s="36">
        <f>IF(K48=MAIN!J48,1,0)</f>
        <v>0</v>
      </c>
      <c r="M48" s="36">
        <f>IF(AND(AS!F48=MAIN!F48,AS!G48=MAIN!G48),1,0)</f>
        <v>0</v>
      </c>
      <c r="N48" s="33">
        <f>IF(ISBLANK(MAIN!F48),0,J48+L48+M48)</f>
        <v>0</v>
      </c>
      <c r="O48" s="31"/>
    </row>
    <row r="49" spans="1:15" ht="10.5" customHeight="1" x14ac:dyDescent="0.35">
      <c r="A49" s="9">
        <v>43</v>
      </c>
      <c r="B49" s="12"/>
      <c r="C49" s="10">
        <v>44376.75</v>
      </c>
      <c r="D49" s="11">
        <v>44376.75</v>
      </c>
      <c r="E49" s="9" t="s">
        <v>23</v>
      </c>
      <c r="F49" s="9">
        <v>1</v>
      </c>
      <c r="G49" s="9">
        <v>0</v>
      </c>
      <c r="H49" s="9" t="s">
        <v>22</v>
      </c>
      <c r="I49" s="34">
        <f t="shared" si="6"/>
        <v>1</v>
      </c>
      <c r="J49" s="34">
        <f>IF(I49=MAIN!I49,3,0)</f>
        <v>0</v>
      </c>
      <c r="K49" s="35">
        <f t="shared" si="7"/>
        <v>1</v>
      </c>
      <c r="L49" s="36">
        <f>IF(K49=MAIN!J49,1,0)</f>
        <v>0</v>
      </c>
      <c r="M49" s="36">
        <f>IF(AND(AS!F49=MAIN!F49,AS!G49=MAIN!G49),1,0)</f>
        <v>0</v>
      </c>
      <c r="N49" s="33">
        <f>IF(ISBLANK(MAIN!F49),0,J49+L49+M49)</f>
        <v>0</v>
      </c>
      <c r="O49" s="31"/>
    </row>
    <row r="50" spans="1:15" ht="10.5" customHeight="1" x14ac:dyDescent="0.35">
      <c r="A50" s="9">
        <v>44</v>
      </c>
      <c r="B50" s="12"/>
      <c r="C50" s="10">
        <v>44376.875</v>
      </c>
      <c r="D50" s="11">
        <v>44376.875</v>
      </c>
      <c r="E50" s="9" t="s">
        <v>21</v>
      </c>
      <c r="F50" s="9">
        <v>1</v>
      </c>
      <c r="G50" s="9">
        <v>0</v>
      </c>
      <c r="H50" s="9" t="s">
        <v>41</v>
      </c>
      <c r="I50" s="34">
        <f t="shared" si="6"/>
        <v>1</v>
      </c>
      <c r="J50" s="34">
        <f>IF(I50=MAIN!I50,3,0)</f>
        <v>0</v>
      </c>
      <c r="K50" s="35">
        <f t="shared" si="7"/>
        <v>1</v>
      </c>
      <c r="L50" s="36">
        <f>IF(K50=MAIN!J50,1,0)</f>
        <v>0</v>
      </c>
      <c r="M50" s="36">
        <f>IF(AND(AS!F50=MAIN!F50,AS!G50=MAIN!G50),1,0)</f>
        <v>0</v>
      </c>
      <c r="N50" s="33">
        <f>IF(ISBLANK(MAIN!F50),0,J50+L50+M50)</f>
        <v>0</v>
      </c>
      <c r="O50" s="37">
        <f>SUM(N43:N50)*2</f>
        <v>0</v>
      </c>
    </row>
    <row r="51" spans="1:15" ht="10.5" customHeight="1" x14ac:dyDescent="0.35">
      <c r="A51" s="116" t="s">
        <v>4</v>
      </c>
      <c r="B51" s="116"/>
      <c r="C51" s="116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31"/>
    </row>
    <row r="52" spans="1:15" ht="10.5" customHeight="1" x14ac:dyDescent="0.35">
      <c r="A52" s="115" t="s">
        <v>82</v>
      </c>
      <c r="B52" s="115"/>
      <c r="C52" s="115"/>
      <c r="D52" s="115"/>
      <c r="E52" s="115"/>
      <c r="F52" s="115"/>
      <c r="G52" s="115"/>
      <c r="H52" s="115"/>
      <c r="I52" s="31" t="s">
        <v>14</v>
      </c>
      <c r="J52" s="31" t="s">
        <v>15</v>
      </c>
      <c r="K52" s="31" t="s">
        <v>16</v>
      </c>
      <c r="L52" s="33" t="s">
        <v>17</v>
      </c>
      <c r="M52" s="33" t="s">
        <v>18</v>
      </c>
      <c r="N52" s="33" t="s">
        <v>6</v>
      </c>
      <c r="O52" s="31"/>
    </row>
    <row r="53" spans="1:15" ht="10.5" customHeight="1" x14ac:dyDescent="0.35">
      <c r="A53" s="9">
        <v>45</v>
      </c>
      <c r="B53" s="12" t="s">
        <v>65</v>
      </c>
      <c r="C53" s="10">
        <v>44379.75</v>
      </c>
      <c r="D53" s="11">
        <v>44379.75</v>
      </c>
      <c r="E53" s="9" t="s">
        <v>30</v>
      </c>
      <c r="F53" s="9">
        <v>1</v>
      </c>
      <c r="G53" s="9">
        <v>2</v>
      </c>
      <c r="H53" s="9" t="s">
        <v>24</v>
      </c>
      <c r="I53" s="34">
        <f t="shared" ref="I53:I56" si="8">IF(F53&gt;G53,1,IF(F53=G53,2,3))</f>
        <v>3</v>
      </c>
      <c r="J53" s="34">
        <f>IF(I53=MAIN!I53,3,0)</f>
        <v>0</v>
      </c>
      <c r="K53" s="35">
        <f t="shared" ref="K53:K56" si="9">F53-G53</f>
        <v>-1</v>
      </c>
      <c r="L53" s="36">
        <f>IF(K53=MAIN!J53,1,0)</f>
        <v>0</v>
      </c>
      <c r="M53" s="36" t="e">
        <f>IF(AND(AS!F53=MAIN!#REF!,AS!G53=MAIN!#REF!),1,0)</f>
        <v>#REF!</v>
      </c>
      <c r="N53" s="33" t="e">
        <f>IF(ISBLANK(MAIN!#REF!),0,J53+L53+M53)</f>
        <v>#REF!</v>
      </c>
      <c r="O53" s="31"/>
    </row>
    <row r="54" spans="1:15" ht="10.5" customHeight="1" x14ac:dyDescent="0.35">
      <c r="A54" s="9">
        <v>46</v>
      </c>
      <c r="B54" s="12"/>
      <c r="C54" s="10">
        <v>44379.875</v>
      </c>
      <c r="D54" s="11">
        <v>44379.875</v>
      </c>
      <c r="E54" s="9" t="s">
        <v>34</v>
      </c>
      <c r="F54" s="9">
        <v>2</v>
      </c>
      <c r="G54" s="9">
        <v>1</v>
      </c>
      <c r="H54" s="9" t="s">
        <v>25</v>
      </c>
      <c r="I54" s="34">
        <f t="shared" si="8"/>
        <v>1</v>
      </c>
      <c r="J54" s="34">
        <f>IF(I54=MAIN!I54,3,0)</f>
        <v>0</v>
      </c>
      <c r="K54" s="35">
        <f t="shared" si="9"/>
        <v>1</v>
      </c>
      <c r="L54" s="36">
        <f>IF(K54=MAIN!J54,1,0)</f>
        <v>0</v>
      </c>
      <c r="M54" s="36">
        <f>IF(AND(AS!F54=MAIN!F54,AS!G54=MAIN!G54),1,0)</f>
        <v>0</v>
      </c>
      <c r="N54" s="33">
        <f>IF(ISBLANK(MAIN!F54),0,J54+L54+M54)</f>
        <v>0</v>
      </c>
      <c r="O54" s="31"/>
    </row>
    <row r="55" spans="1:15" ht="10.5" customHeight="1" x14ac:dyDescent="0.35">
      <c r="A55" s="9">
        <v>47</v>
      </c>
      <c r="B55" s="12"/>
      <c r="C55" s="10">
        <v>44380.75</v>
      </c>
      <c r="D55" s="11">
        <v>44380.75</v>
      </c>
      <c r="E55" s="9" t="s">
        <v>43</v>
      </c>
      <c r="F55" s="9">
        <v>1</v>
      </c>
      <c r="G55" s="9">
        <v>2</v>
      </c>
      <c r="H55" s="9" t="s">
        <v>32</v>
      </c>
      <c r="I55" s="34">
        <f t="shared" si="8"/>
        <v>3</v>
      </c>
      <c r="J55" s="34">
        <f>IF(I55=MAIN!I55,3,0)</f>
        <v>0</v>
      </c>
      <c r="K55" s="35">
        <f t="shared" si="9"/>
        <v>-1</v>
      </c>
      <c r="L55" s="36">
        <f>IF(K55=MAIN!J55,1,0)</f>
        <v>0</v>
      </c>
      <c r="M55" s="36">
        <f>IF(AND(AS!F55=MAIN!F53,AS!G55=MAIN!G53),1,0)</f>
        <v>0</v>
      </c>
      <c r="N55" s="33">
        <f>IF(ISBLANK(MAIN!F53),0,J55+L55+M55)</f>
        <v>0</v>
      </c>
      <c r="O55" s="31"/>
    </row>
    <row r="56" spans="1:15" ht="10.5" customHeight="1" x14ac:dyDescent="0.35">
      <c r="A56" s="9">
        <v>48</v>
      </c>
      <c r="B56" s="12"/>
      <c r="C56" s="10">
        <v>44380.875</v>
      </c>
      <c r="D56" s="11">
        <v>44380.875</v>
      </c>
      <c r="E56" s="9" t="s">
        <v>41</v>
      </c>
      <c r="F56" s="9">
        <v>1</v>
      </c>
      <c r="G56" s="9">
        <v>2</v>
      </c>
      <c r="H56" s="9" t="s">
        <v>23</v>
      </c>
      <c r="I56" s="34">
        <f t="shared" si="8"/>
        <v>3</v>
      </c>
      <c r="J56" s="34">
        <f>IF(I56=MAIN!I56,3,0)</f>
        <v>0</v>
      </c>
      <c r="K56" s="35">
        <f t="shared" si="9"/>
        <v>-1</v>
      </c>
      <c r="L56" s="36">
        <f>IF(K56=MAIN!J56,1,0)</f>
        <v>0</v>
      </c>
      <c r="M56" s="36">
        <f>IF(AND(AS!F56=MAIN!F56,AS!G56=MAIN!G56),1,0)</f>
        <v>0</v>
      </c>
      <c r="N56" s="33">
        <f>IF(ISBLANK(MAIN!F56),0,J56+L56+M56)</f>
        <v>0</v>
      </c>
      <c r="O56" s="37" t="e">
        <f>SUM(N53:N56)*3</f>
        <v>#REF!</v>
      </c>
    </row>
    <row r="57" spans="1:15" ht="10.5" customHeight="1" x14ac:dyDescent="0.35">
      <c r="A57" s="116" t="s">
        <v>5</v>
      </c>
      <c r="B57" s="116"/>
      <c r="C57" s="116"/>
      <c r="D57" s="116"/>
      <c r="E57" s="116"/>
      <c r="F57" s="116"/>
      <c r="G57" s="116"/>
      <c r="H57" s="116"/>
      <c r="I57" s="116"/>
      <c r="J57" s="116"/>
      <c r="K57" s="116"/>
      <c r="L57" s="116"/>
      <c r="M57" s="116"/>
      <c r="N57" s="116"/>
      <c r="O57" s="31"/>
    </row>
    <row r="58" spans="1:15" ht="10.5" customHeight="1" x14ac:dyDescent="0.35">
      <c r="A58" s="115" t="s">
        <v>83</v>
      </c>
      <c r="B58" s="115"/>
      <c r="C58" s="115"/>
      <c r="D58" s="115"/>
      <c r="E58" s="115"/>
      <c r="F58" s="115"/>
      <c r="G58" s="115"/>
      <c r="H58" s="115"/>
      <c r="I58" s="31" t="s">
        <v>14</v>
      </c>
      <c r="J58" s="31" t="s">
        <v>15</v>
      </c>
      <c r="K58" s="31" t="s">
        <v>16</v>
      </c>
      <c r="L58" s="33" t="s">
        <v>17</v>
      </c>
      <c r="M58" s="33" t="s">
        <v>18</v>
      </c>
      <c r="N58" s="33" t="s">
        <v>6</v>
      </c>
      <c r="O58" s="31"/>
    </row>
    <row r="59" spans="1:15" ht="10.5" customHeight="1" x14ac:dyDescent="0.35">
      <c r="A59" s="9">
        <v>49</v>
      </c>
      <c r="B59" s="12" t="s">
        <v>74</v>
      </c>
      <c r="C59" s="10">
        <v>44383.875</v>
      </c>
      <c r="D59" s="11">
        <v>44383.875</v>
      </c>
      <c r="E59" s="18" t="s">
        <v>24</v>
      </c>
      <c r="F59" s="18">
        <v>1</v>
      </c>
      <c r="G59" s="18">
        <v>2</v>
      </c>
      <c r="H59" s="18" t="s">
        <v>25</v>
      </c>
      <c r="I59" s="34">
        <f t="shared" ref="I59:I60" si="10">IF(F59&gt;G59,1,IF(F59=G59,2,3))</f>
        <v>3</v>
      </c>
      <c r="J59" s="34">
        <f>IF(I59=MAIN!I59,3,0)</f>
        <v>0</v>
      </c>
      <c r="K59" s="35">
        <f t="shared" ref="K59:K60" si="11">F59-G59</f>
        <v>-1</v>
      </c>
      <c r="L59" s="36">
        <f>IF(K59=MAIN!J59,1,0)</f>
        <v>0</v>
      </c>
      <c r="M59" s="36">
        <f>IF(AND(AS!F59=MAIN!F59,AS!G59=MAIN!G59),1,0)</f>
        <v>0</v>
      </c>
      <c r="N59" s="33">
        <f>IF(ISBLANK(MAIN!F59),0,J59+L59+M59)</f>
        <v>0</v>
      </c>
      <c r="O59" s="31"/>
    </row>
    <row r="60" spans="1:15" ht="10.5" customHeight="1" x14ac:dyDescent="0.35">
      <c r="A60" s="9">
        <v>50</v>
      </c>
      <c r="B60" s="12"/>
      <c r="C60" s="10">
        <v>44384.875</v>
      </c>
      <c r="D60" s="11">
        <v>44384.875</v>
      </c>
      <c r="E60" s="18" t="s">
        <v>32</v>
      </c>
      <c r="F60" s="18">
        <v>2</v>
      </c>
      <c r="G60" s="18">
        <v>1</v>
      </c>
      <c r="H60" s="18" t="s">
        <v>23</v>
      </c>
      <c r="I60" s="34">
        <f t="shared" si="10"/>
        <v>1</v>
      </c>
      <c r="J60" s="34">
        <f>IF(I60=MAIN!I60,3,0)</f>
        <v>0</v>
      </c>
      <c r="K60" s="35">
        <f t="shared" si="11"/>
        <v>1</v>
      </c>
      <c r="L60" s="36">
        <f>IF(K60=MAIN!J60,1,0)</f>
        <v>0</v>
      </c>
      <c r="M60" s="36">
        <f>IF(AND(AS!F60=MAIN!F60,AS!G60=MAIN!G60),1,0)</f>
        <v>0</v>
      </c>
      <c r="N60" s="33">
        <f>IF(ISBLANK(MAIN!F60),0,J60+L60+M60)</f>
        <v>0</v>
      </c>
      <c r="O60" s="37">
        <f>SUM(N59:N60)*5</f>
        <v>0</v>
      </c>
    </row>
    <row r="61" spans="1:15" ht="10.5" customHeight="1" x14ac:dyDescent="0.35">
      <c r="A61" s="116" t="s">
        <v>13</v>
      </c>
      <c r="B61" s="116"/>
      <c r="C61" s="116"/>
      <c r="D61" s="116"/>
      <c r="E61" s="116"/>
      <c r="F61" s="116"/>
      <c r="G61" s="116"/>
      <c r="H61" s="116"/>
      <c r="I61" s="116"/>
      <c r="J61" s="116"/>
      <c r="K61" s="116"/>
      <c r="L61" s="116"/>
      <c r="M61" s="116"/>
      <c r="N61" s="116"/>
      <c r="O61" s="31"/>
    </row>
    <row r="62" spans="1:15" ht="10.5" customHeight="1" x14ac:dyDescent="0.35">
      <c r="A62" s="115" t="s">
        <v>84</v>
      </c>
      <c r="B62" s="115"/>
      <c r="C62" s="115"/>
      <c r="D62" s="115"/>
      <c r="E62" s="115"/>
      <c r="F62" s="115"/>
      <c r="G62" s="115"/>
      <c r="H62" s="115"/>
      <c r="I62" s="31" t="s">
        <v>14</v>
      </c>
      <c r="J62" s="31" t="s">
        <v>15</v>
      </c>
      <c r="K62" s="31" t="s">
        <v>16</v>
      </c>
      <c r="L62" s="33" t="s">
        <v>17</v>
      </c>
      <c r="M62" s="33" t="s">
        <v>18</v>
      </c>
      <c r="N62" s="33" t="s">
        <v>6</v>
      </c>
      <c r="O62" s="31"/>
    </row>
    <row r="63" spans="1:15" ht="10.5" customHeight="1" x14ac:dyDescent="0.35">
      <c r="A63" s="9">
        <v>51</v>
      </c>
      <c r="B63" s="13" t="s">
        <v>79</v>
      </c>
      <c r="C63" s="10">
        <v>44388.875</v>
      </c>
      <c r="D63" s="11">
        <v>44388.875</v>
      </c>
      <c r="E63" s="18" t="s">
        <v>25</v>
      </c>
      <c r="F63" s="18">
        <v>2</v>
      </c>
      <c r="G63" s="18">
        <v>1</v>
      </c>
      <c r="H63" s="18" t="s">
        <v>23</v>
      </c>
      <c r="I63" s="34">
        <f t="shared" ref="I63" si="12">IF(F63&gt;G63,1,IF(F63=G63,2,3))</f>
        <v>1</v>
      </c>
      <c r="J63" s="34">
        <f>IF(I63=MAIN!I63,3,0)</f>
        <v>0</v>
      </c>
      <c r="K63" s="35">
        <f t="shared" ref="K63" si="13">F63-G63</f>
        <v>1</v>
      </c>
      <c r="L63" s="36">
        <f>IF(K63=MAIN!J63,1,0)</f>
        <v>0</v>
      </c>
      <c r="M63" s="36">
        <f>IF(AND(AS!F63=MAIN!F63,AS!G63=MAIN!G63),1,0)</f>
        <v>0</v>
      </c>
      <c r="N63" s="33">
        <f>IF(ISBLANK(MAIN!F63),0,J63+L63+M63)</f>
        <v>0</v>
      </c>
      <c r="O63" s="37">
        <f>SUM(N63)*6</f>
        <v>0</v>
      </c>
    </row>
    <row r="64" spans="1:15" ht="10.5" customHeight="1" x14ac:dyDescent="0.35">
      <c r="H64" s="35"/>
      <c r="I64" s="38"/>
      <c r="J64" s="38"/>
      <c r="K64" s="38"/>
      <c r="L64" s="38"/>
      <c r="M64" s="38"/>
      <c r="N64" s="38"/>
      <c r="O64" s="31"/>
    </row>
    <row r="65" spans="8:15" ht="10.5" customHeight="1" x14ac:dyDescent="0.35">
      <c r="H65" s="35"/>
      <c r="I65" s="38"/>
      <c r="J65" s="38"/>
      <c r="K65" s="38"/>
      <c r="L65" s="38"/>
      <c r="M65" s="38"/>
      <c r="N65" s="38"/>
      <c r="O65" s="31"/>
    </row>
    <row r="66" spans="8:15" ht="10.5" customHeight="1" x14ac:dyDescent="0.35">
      <c r="H66" s="35"/>
      <c r="I66" s="38"/>
      <c r="J66" s="38"/>
      <c r="K66" s="38"/>
      <c r="L66" s="38"/>
      <c r="M66" s="38"/>
      <c r="N66" s="38"/>
      <c r="O66" s="31"/>
    </row>
    <row r="67" spans="8:15" ht="10.5" customHeight="1" x14ac:dyDescent="0.35">
      <c r="H67" s="35"/>
      <c r="I67" s="38"/>
      <c r="J67" s="38"/>
      <c r="K67" s="38"/>
      <c r="L67" s="38"/>
      <c r="M67" s="38"/>
      <c r="N67" s="38"/>
      <c r="O67" s="31"/>
    </row>
    <row r="68" spans="8:15" ht="10.5" customHeight="1" x14ac:dyDescent="0.35">
      <c r="H68" s="35"/>
      <c r="I68" s="38"/>
      <c r="J68" s="38"/>
      <c r="K68" s="38"/>
      <c r="L68" s="38"/>
      <c r="M68" s="38"/>
      <c r="N68" s="38"/>
      <c r="O68" s="31"/>
    </row>
    <row r="69" spans="8:15" ht="10.5" customHeight="1" x14ac:dyDescent="0.35">
      <c r="H69" s="35"/>
      <c r="I69" s="38"/>
      <c r="J69" s="38"/>
      <c r="K69" s="38"/>
      <c r="L69" s="38"/>
      <c r="M69" s="38"/>
      <c r="N69" s="38"/>
      <c r="O69" s="31"/>
    </row>
    <row r="70" spans="8:15" ht="10.5" customHeight="1" x14ac:dyDescent="0.35">
      <c r="H70" s="35"/>
      <c r="I70" s="38"/>
      <c r="J70" s="38"/>
      <c r="K70" s="38"/>
      <c r="L70" s="38"/>
      <c r="M70" s="38"/>
      <c r="N70" s="38"/>
      <c r="O70" s="31"/>
    </row>
    <row r="71" spans="8:15" ht="10.5" customHeight="1" x14ac:dyDescent="0.35">
      <c r="H71" s="35"/>
      <c r="I71" s="38"/>
      <c r="J71" s="38"/>
      <c r="K71" s="38"/>
      <c r="L71" s="38"/>
      <c r="M71" s="38"/>
      <c r="N71" s="38"/>
      <c r="O71" s="31"/>
    </row>
    <row r="72" spans="8:15" ht="10.5" customHeight="1" x14ac:dyDescent="0.35">
      <c r="H72" s="35"/>
      <c r="I72" s="38"/>
      <c r="J72" s="38"/>
      <c r="K72" s="38"/>
      <c r="L72" s="38"/>
      <c r="M72" s="38"/>
      <c r="N72" s="38"/>
      <c r="O72" s="31"/>
    </row>
    <row r="73" spans="8:15" ht="10.5" customHeight="1" x14ac:dyDescent="0.35">
      <c r="H73" s="35"/>
      <c r="I73" s="38"/>
      <c r="J73" s="38"/>
      <c r="K73" s="38"/>
      <c r="L73" s="38"/>
      <c r="M73" s="38"/>
      <c r="N73" s="38"/>
      <c r="O73" s="31"/>
    </row>
    <row r="74" spans="8:15" ht="10.5" customHeight="1" x14ac:dyDescent="0.35">
      <c r="H74" s="35"/>
      <c r="I74" s="38"/>
      <c r="J74" s="38"/>
      <c r="K74" s="38"/>
      <c r="L74" s="38"/>
      <c r="M74" s="38"/>
      <c r="N74" s="38"/>
      <c r="O74" s="31"/>
    </row>
    <row r="75" spans="8:15" ht="10.5" customHeight="1" x14ac:dyDescent="0.35">
      <c r="H75" s="35"/>
      <c r="I75" s="38"/>
      <c r="J75" s="38"/>
      <c r="K75" s="38"/>
      <c r="L75" s="38"/>
      <c r="M75" s="38"/>
      <c r="N75" s="38"/>
      <c r="O75" s="31"/>
    </row>
    <row r="76" spans="8:15" ht="10.5" customHeight="1" x14ac:dyDescent="0.35">
      <c r="H76" s="35"/>
      <c r="I76" s="38"/>
      <c r="J76" s="38"/>
      <c r="K76" s="38"/>
      <c r="L76" s="38"/>
      <c r="M76" s="38"/>
      <c r="N76" s="38"/>
      <c r="O76" s="31"/>
    </row>
    <row r="77" spans="8:15" ht="10.5" customHeight="1" x14ac:dyDescent="0.35">
      <c r="H77" s="35"/>
      <c r="I77" s="38"/>
      <c r="J77" s="38"/>
      <c r="K77" s="38"/>
      <c r="L77" s="38"/>
      <c r="M77" s="38"/>
      <c r="N77" s="38"/>
      <c r="O77" s="31"/>
    </row>
    <row r="78" spans="8:15" ht="10.5" customHeight="1" x14ac:dyDescent="0.35">
      <c r="H78" s="35"/>
      <c r="I78" s="38"/>
      <c r="J78" s="38"/>
      <c r="K78" s="38"/>
      <c r="L78" s="38"/>
      <c r="M78" s="38"/>
      <c r="N78" s="38"/>
      <c r="O78" s="31"/>
    </row>
    <row r="79" spans="8:15" ht="10.5" customHeight="1" x14ac:dyDescent="0.35">
      <c r="H79" s="35"/>
      <c r="I79" s="38"/>
      <c r="J79" s="38"/>
      <c r="K79" s="38"/>
      <c r="L79" s="38"/>
      <c r="M79" s="38"/>
      <c r="N79" s="38"/>
      <c r="O79" s="31"/>
    </row>
    <row r="80" spans="8:15" ht="10.5" customHeight="1" x14ac:dyDescent="0.35">
      <c r="H80" s="35"/>
      <c r="I80" s="38"/>
      <c r="J80" s="38"/>
      <c r="K80" s="38"/>
      <c r="L80" s="38"/>
      <c r="M80" s="38"/>
      <c r="N80" s="38"/>
      <c r="O80" s="31"/>
    </row>
  </sheetData>
  <sheetProtection selectLockedCells="1" selectUnlockedCells="1"/>
  <mergeCells count="12">
    <mergeCell ref="A62:H62"/>
    <mergeCell ref="A1:N1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  <mergeCell ref="A2:H2"/>
  </mergeCells>
  <conditionalFormatting sqref="E63">
    <cfRule type="expression" dxfId="601" priority="6">
      <formula>#REF!&lt;$I63</formula>
    </cfRule>
    <cfRule type="expression" dxfId="600" priority="5">
      <formula>#REF!&gt;$I63</formula>
    </cfRule>
    <cfRule type="expression" dxfId="599" priority="7">
      <formula>#REF!&lt;$G63</formula>
    </cfRule>
    <cfRule type="expression" dxfId="598" priority="8">
      <formula>#REF!&gt;$G63</formula>
    </cfRule>
  </conditionalFormatting>
  <conditionalFormatting sqref="E16:G21 E23:G27">
    <cfRule type="expression" dxfId="597" priority="2">
      <formula>#REF!&gt;$G16</formula>
    </cfRule>
    <cfRule type="expression" dxfId="596" priority="1">
      <formula>#REF!&lt;$G16</formula>
    </cfRule>
  </conditionalFormatting>
  <conditionalFormatting sqref="F3:G14">
    <cfRule type="expression" dxfId="595" priority="14">
      <formula>#REF!&gt;$G3</formula>
    </cfRule>
    <cfRule type="expression" dxfId="594" priority="13">
      <formula>#REF!&lt;$G3</formula>
    </cfRule>
  </conditionalFormatting>
  <conditionalFormatting sqref="H16:H21 H23:H27">
    <cfRule type="expression" dxfId="591" priority="3">
      <formula>#REF!&gt;$G16</formula>
    </cfRule>
    <cfRule type="expression" dxfId="590" priority="4">
      <formula>#REF!&lt;$G16</formula>
    </cfRule>
  </conditionalFormatting>
  <conditionalFormatting sqref="H63">
    <cfRule type="expression" dxfId="577" priority="12">
      <formula>#REF!&lt;$G63</formula>
    </cfRule>
    <cfRule type="expression" dxfId="576" priority="11">
      <formula>#REF!&gt;$G63</formula>
    </cfRule>
    <cfRule type="expression" dxfId="575" priority="10">
      <formula>#REF!&gt;$I63</formula>
    </cfRule>
    <cfRule type="expression" dxfId="574" priority="9">
      <formula>#REF!&lt;$I63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5" id="{4C2CA76C-A9FF-4A1A-BA95-172059E0AB60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16" id="{6E957602-B89F-4E18-B610-C80A29E0F8DA}">
            <xm:f>MAIN!#REF!&gt;MAIN!$G3</xm:f>
            <x14:dxf>
              <font>
                <b/>
                <i val="0"/>
              </font>
            </x14:dxf>
          </x14:cfRule>
          <xm:sqref>E3:E14 E29:G40</xm:sqref>
        </x14:conditionalFormatting>
        <x14:conditionalFormatting xmlns:xm="http://schemas.microsoft.com/office/excel/2006/main">
          <x14:cfRule type="expression" priority="1069" id="{7C4BD5B7-CFFE-4BF8-8F79-F6DE17022413}">
            <xm:f>MAIN!#REF!&gt;MAIN!#REF!</xm:f>
            <x14:dxf>
              <font>
                <b/>
                <i val="0"/>
                <color rgb="FF0000FF"/>
              </font>
            </x14:dxf>
          </x14:cfRule>
          <x14:cfRule type="expression" priority="1070" id="{F50839F3-AB0F-4AF1-87E5-01B555F5C220}">
            <xm:f>MAIN!#REF!&lt;MAIN!#REF!</xm:f>
            <x14:dxf>
              <font>
                <b val="0"/>
                <i/>
                <color rgb="FF0000FF"/>
              </font>
            </x14:dxf>
          </x14:cfRule>
          <x14:cfRule type="expression" priority="1071" id="{7BD1E19C-88E1-4314-8314-953E5E117912}">
            <xm:f>MAIN!#REF!&lt;MAIN!$G43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1072" id="{1D3416F5-C3C4-4D89-836B-D2548673EE99}">
            <xm:f>MAIN!#REF!&gt;MAIN!$G43</xm:f>
            <x14:dxf>
              <font>
                <b/>
                <i val="0"/>
              </font>
            </x14:dxf>
          </x14:cfRule>
          <xm:sqref>E43:E50 E54 E56 E59:E60</xm:sqref>
        </x14:conditionalFormatting>
        <x14:conditionalFormatting xmlns:xm="http://schemas.microsoft.com/office/excel/2006/main">
          <x14:cfRule type="expression" priority="2004" id="{1D3416F5-C3C4-4D89-836B-D2548673EE99}">
            <xm:f>MAIN!#REF!&gt;MAIN!#REF!</xm:f>
            <x14:dxf>
              <font>
                <b/>
                <i val="0"/>
              </font>
            </x14:dxf>
          </x14:cfRule>
          <x14:cfRule type="expression" priority="2003" id="{7BD1E19C-88E1-4314-8314-953E5E117912}">
            <xm:f>MAIN!#REF!&lt;MAIN!#REF!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2002" id="{F50839F3-AB0F-4AF1-87E5-01B555F5C220}">
            <xm:f>MAIN!#REF!&lt;MAIN!#REF!</xm:f>
            <x14:dxf>
              <font>
                <b val="0"/>
                <i/>
                <color rgb="FF0000FF"/>
              </font>
            </x14:dxf>
          </x14:cfRule>
          <x14:cfRule type="expression" priority="2001" id="{7C4BD5B7-CFFE-4BF8-8F79-F6DE17022413}">
            <xm:f>MAIN!#REF!&gt;MAIN!#REF!</xm:f>
            <x14:dxf>
              <font>
                <b/>
                <i val="0"/>
                <color rgb="FF0000FF"/>
              </font>
            </x14:dxf>
          </x14:cfRule>
          <xm:sqref>E53</xm:sqref>
        </x14:conditionalFormatting>
        <x14:conditionalFormatting xmlns:xm="http://schemas.microsoft.com/office/excel/2006/main">
          <x14:cfRule type="expression" priority="1997" id="{7C4BD5B7-CFFE-4BF8-8F79-F6DE17022413}">
            <xm:f>MAIN!#REF!&gt;MAIN!#REF!</xm:f>
            <x14:dxf>
              <font>
                <b/>
                <i val="0"/>
                <color rgb="FF0000FF"/>
              </font>
            </x14:dxf>
          </x14:cfRule>
          <x14:cfRule type="expression" priority="2000" id="{1D3416F5-C3C4-4D89-836B-D2548673EE99}">
            <xm:f>MAIN!#REF!&gt;MAIN!$G53</xm:f>
            <x14:dxf>
              <font>
                <b/>
                <i val="0"/>
              </font>
            </x14:dxf>
          </x14:cfRule>
          <x14:cfRule type="expression" priority="1999" id="{7BD1E19C-88E1-4314-8314-953E5E117912}">
            <xm:f>MAIN!#REF!&lt;MAIN!$G53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1998" id="{F50839F3-AB0F-4AF1-87E5-01B555F5C220}">
            <xm:f>MAIN!#REF!&lt;MAIN!#REF!</xm:f>
            <x14:dxf>
              <font>
                <b val="0"/>
                <i/>
                <color rgb="FF0000FF"/>
              </font>
            </x14:dxf>
          </x14:cfRule>
          <xm:sqref>E55</xm:sqref>
        </x14:conditionalFormatting>
        <x14:conditionalFormatting xmlns:xm="http://schemas.microsoft.com/office/excel/2006/main">
          <x14:cfRule type="expression" priority="17" id="{531D6CF9-8385-4930-A8B4-F16666AD0E57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18" id="{EA264DA9-BBF9-4C66-9735-C963ED844BF3}">
            <xm:f>MAIN!#REF!&lt;MAIN!$G3</xm:f>
            <x14:dxf>
              <font>
                <b/>
                <i val="0"/>
              </font>
            </x14:dxf>
          </x14:cfRule>
          <xm:sqref>H3:H14 H29:H40</xm:sqref>
        </x14:conditionalFormatting>
        <x14:conditionalFormatting xmlns:xm="http://schemas.microsoft.com/office/excel/2006/main">
          <x14:cfRule type="expression" priority="1089" id="{7B6BF969-32F2-4100-A44A-A0444C16A33B}">
            <xm:f>MAIN!#REF!&lt;MAIN!#REF!</xm:f>
            <x14:dxf>
              <font>
                <b/>
                <i val="0"/>
                <color rgb="FF0000FF"/>
              </font>
            </x14:dxf>
          </x14:cfRule>
          <x14:cfRule type="expression" priority="1090" id="{8E564A65-C75E-48C0-A355-B9FCDE6ECEB1}">
            <xm:f>MAIN!#REF!&gt;MAIN!#REF!</xm:f>
            <x14:dxf>
              <font>
                <b val="0"/>
                <i/>
                <color rgb="FF0000FF"/>
              </font>
            </x14:dxf>
          </x14:cfRule>
          <x14:cfRule type="expression" priority="1091" id="{050516B4-DC43-4471-A0F5-20793D8F8136}">
            <xm:f>MAIN!#REF!&gt;MAIN!$G43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1092" id="{ECD0B071-45FB-4D4B-8B81-D27CBD367F35}">
            <xm:f>MAIN!#REF!&lt;MAIN!$G43</xm:f>
            <x14:dxf>
              <font>
                <b/>
                <i val="0"/>
              </font>
            </x14:dxf>
          </x14:cfRule>
          <xm:sqref>H43:H50 H54 H56 H59:H60</xm:sqref>
        </x14:conditionalFormatting>
        <x14:conditionalFormatting xmlns:xm="http://schemas.microsoft.com/office/excel/2006/main">
          <x14:cfRule type="expression" priority="2024" id="{ECD0B071-45FB-4D4B-8B81-D27CBD367F35}">
            <xm:f>MAIN!#REF!&lt;MAIN!#REF!</xm:f>
            <x14:dxf>
              <font>
                <b/>
                <i val="0"/>
              </font>
            </x14:dxf>
          </x14:cfRule>
          <x14:cfRule type="expression" priority="2021" id="{7B6BF969-32F2-4100-A44A-A0444C16A33B}">
            <xm:f>MAIN!#REF!&lt;MAIN!#REF!</xm:f>
            <x14:dxf>
              <font>
                <b/>
                <i val="0"/>
                <color rgb="FF0000FF"/>
              </font>
            </x14:dxf>
          </x14:cfRule>
          <x14:cfRule type="expression" priority="2022" id="{8E564A65-C75E-48C0-A355-B9FCDE6ECEB1}">
            <xm:f>MAIN!#REF!&gt;MAIN!#REF!</xm:f>
            <x14:dxf>
              <font>
                <b val="0"/>
                <i/>
                <color rgb="FF0000FF"/>
              </font>
            </x14:dxf>
          </x14:cfRule>
          <x14:cfRule type="expression" priority="2023" id="{050516B4-DC43-4471-A0F5-20793D8F8136}">
            <xm:f>MAIN!#REF!&gt;MAIN!#REF!</xm:f>
            <x14:dxf>
              <font>
                <b val="0"/>
                <i/>
                <color theme="1" tint="0.499984740745262"/>
              </font>
            </x14:dxf>
          </x14:cfRule>
          <xm:sqref>H53</xm:sqref>
        </x14:conditionalFormatting>
        <x14:conditionalFormatting xmlns:xm="http://schemas.microsoft.com/office/excel/2006/main">
          <x14:cfRule type="expression" priority="2017" id="{7B6BF969-32F2-4100-A44A-A0444C16A33B}">
            <xm:f>MAIN!#REF!&lt;MAIN!#REF!</xm:f>
            <x14:dxf>
              <font>
                <b/>
                <i val="0"/>
                <color rgb="FF0000FF"/>
              </font>
            </x14:dxf>
          </x14:cfRule>
          <x14:cfRule type="expression" priority="2018" id="{8E564A65-C75E-48C0-A355-B9FCDE6ECEB1}">
            <xm:f>MAIN!#REF!&gt;MAIN!#REF!</xm:f>
            <x14:dxf>
              <font>
                <b val="0"/>
                <i/>
                <color rgb="FF0000FF"/>
              </font>
            </x14:dxf>
          </x14:cfRule>
          <x14:cfRule type="expression" priority="2020" id="{ECD0B071-45FB-4D4B-8B81-D27CBD367F35}">
            <xm:f>MAIN!#REF!&lt;MAIN!$G53</xm:f>
            <x14:dxf>
              <font>
                <b/>
                <i val="0"/>
              </font>
            </x14:dxf>
          </x14:cfRule>
          <x14:cfRule type="expression" priority="2019" id="{050516B4-DC43-4471-A0F5-20793D8F8136}">
            <xm:f>MAIN!#REF!&gt;MAIN!$G53</xm:f>
            <x14:dxf>
              <font>
                <b val="0"/>
                <i/>
                <color theme="1" tint="0.499984740745262"/>
              </font>
            </x14:dxf>
          </x14:cfRule>
          <xm:sqref>H55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80"/>
  <sheetViews>
    <sheetView topLeftCell="A9" zoomScale="85" zoomScaleNormal="85" workbookViewId="0">
      <selection activeCell="N34" sqref="N34"/>
    </sheetView>
  </sheetViews>
  <sheetFormatPr defaultColWidth="14.54296875" defaultRowHeight="15" customHeight="1" x14ac:dyDescent="0.35"/>
  <cols>
    <col min="1" max="4" width="8.453125" style="38" customWidth="1"/>
    <col min="5" max="5" width="31.1796875" style="38" customWidth="1"/>
    <col min="6" max="7" width="5.81640625" style="38" customWidth="1"/>
    <col min="8" max="8" width="31.1796875" style="38" customWidth="1"/>
    <col min="9" max="15" width="11.54296875" style="32" customWidth="1"/>
    <col min="16" max="16384" width="14.54296875" style="32"/>
  </cols>
  <sheetData>
    <row r="1" spans="1:15" ht="10.5" customHeight="1" thickBot="1" x14ac:dyDescent="0.4">
      <c r="A1" s="116" t="s">
        <v>0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31"/>
    </row>
    <row r="2" spans="1:15" ht="10.5" customHeight="1" x14ac:dyDescent="0.35">
      <c r="A2" s="117" t="s">
        <v>104</v>
      </c>
      <c r="B2" s="117"/>
      <c r="C2" s="117"/>
      <c r="D2" s="117"/>
      <c r="E2" s="117"/>
      <c r="F2" s="117"/>
      <c r="G2" s="117"/>
      <c r="H2" s="117"/>
      <c r="I2" s="31" t="s">
        <v>14</v>
      </c>
      <c r="J2" s="31" t="s">
        <v>15</v>
      </c>
      <c r="K2" s="31" t="s">
        <v>16</v>
      </c>
      <c r="L2" s="33" t="s">
        <v>17</v>
      </c>
      <c r="M2" s="33" t="s">
        <v>18</v>
      </c>
      <c r="N2" s="33" t="s">
        <v>6</v>
      </c>
      <c r="O2" s="33"/>
    </row>
    <row r="3" spans="1:15" ht="10.5" customHeight="1" x14ac:dyDescent="0.35">
      <c r="A3" s="91">
        <v>1</v>
      </c>
      <c r="B3" s="91" t="s">
        <v>27</v>
      </c>
      <c r="C3" s="92">
        <v>44361.875</v>
      </c>
      <c r="D3" s="93">
        <v>44358.875</v>
      </c>
      <c r="E3" s="91" t="s">
        <v>22</v>
      </c>
      <c r="F3" s="91">
        <v>3</v>
      </c>
      <c r="G3" s="91">
        <v>0</v>
      </c>
      <c r="H3" s="91" t="s">
        <v>97</v>
      </c>
      <c r="I3" s="34">
        <f>IF(F3&gt;G3,1,IF(F3=G3,2,3))</f>
        <v>1</v>
      </c>
      <c r="J3" s="34">
        <f>IF(I3=MAIN!I3,3,0)</f>
        <v>3</v>
      </c>
      <c r="K3" s="35">
        <f t="shared" ref="K3:K14" si="0">F3-G3</f>
        <v>3</v>
      </c>
      <c r="L3" s="36">
        <f>IF(K3=MAIN!J3,1,0)</f>
        <v>0</v>
      </c>
      <c r="M3" s="36">
        <f>IF(AND(CBlo!F3=MAIN!F3,CBlo!G3=MAIN!G3),1,0)</f>
        <v>0</v>
      </c>
      <c r="N3" s="33">
        <f>IF(ISBLANK(MAIN!F3),0,J3+L3+M3)</f>
        <v>3</v>
      </c>
      <c r="O3" s="31"/>
    </row>
    <row r="4" spans="1:15" ht="10.5" customHeight="1" x14ac:dyDescent="0.35">
      <c r="A4" s="94">
        <v>2</v>
      </c>
      <c r="B4" s="91" t="s">
        <v>27</v>
      </c>
      <c r="C4" s="92">
        <v>44362.625</v>
      </c>
      <c r="D4" s="93">
        <v>44359.625</v>
      </c>
      <c r="E4" s="91" t="s">
        <v>48</v>
      </c>
      <c r="F4" s="91">
        <v>2</v>
      </c>
      <c r="G4" s="91">
        <v>1</v>
      </c>
      <c r="H4" s="91" t="s">
        <v>30</v>
      </c>
      <c r="I4" s="34">
        <f t="shared" ref="I4:I14" si="1">IF(F4&gt;G4,1,IF(F4=G4,2,3))</f>
        <v>1</v>
      </c>
      <c r="J4" s="34">
        <f>IF(I4=MAIN!I4,3,0)</f>
        <v>0</v>
      </c>
      <c r="K4" s="35">
        <f t="shared" si="0"/>
        <v>1</v>
      </c>
      <c r="L4" s="36">
        <f>IF(K4=MAIN!J4,1,0)</f>
        <v>0</v>
      </c>
      <c r="M4" s="36">
        <f>IF(AND(CBlo!F4=MAIN!F4,CBlo!G4=MAIN!G4),1,0)</f>
        <v>0</v>
      </c>
      <c r="N4" s="33">
        <f>IF(ISBLANK(MAIN!F4),0,J4+L4+M4)</f>
        <v>0</v>
      </c>
      <c r="O4" s="31"/>
    </row>
    <row r="5" spans="1:15" ht="10.5" customHeight="1" x14ac:dyDescent="0.35">
      <c r="A5" s="94">
        <v>3</v>
      </c>
      <c r="B5" s="91" t="s">
        <v>31</v>
      </c>
      <c r="C5" s="92">
        <v>44362.75</v>
      </c>
      <c r="D5" s="93">
        <v>44359.75</v>
      </c>
      <c r="E5" s="91" t="s">
        <v>24</v>
      </c>
      <c r="F5" s="91">
        <v>2</v>
      </c>
      <c r="G5" s="91">
        <v>1</v>
      </c>
      <c r="H5" s="91" t="s">
        <v>37</v>
      </c>
      <c r="I5" s="34">
        <f t="shared" si="1"/>
        <v>1</v>
      </c>
      <c r="J5" s="34">
        <f>IF(I5=MAIN!I5,3,0)</f>
        <v>3</v>
      </c>
      <c r="K5" s="35">
        <f t="shared" si="0"/>
        <v>1</v>
      </c>
      <c r="L5" s="36">
        <f>IF(K5=MAIN!J5,1,0)</f>
        <v>0</v>
      </c>
      <c r="M5" s="36">
        <f>IF(AND(CBlo!F5=MAIN!F5,CBlo!G5=MAIN!G5),1,0)</f>
        <v>0</v>
      </c>
      <c r="N5" s="33">
        <f>IF(ISBLANK(MAIN!F5),0,J5+L5+M5)</f>
        <v>3</v>
      </c>
      <c r="O5" s="31"/>
    </row>
    <row r="6" spans="1:15" ht="10.5" customHeight="1" x14ac:dyDescent="0.35">
      <c r="A6" s="94">
        <v>4</v>
      </c>
      <c r="B6" s="91" t="s">
        <v>31</v>
      </c>
      <c r="C6" s="92">
        <v>44362.875</v>
      </c>
      <c r="D6" s="93">
        <v>44359.875</v>
      </c>
      <c r="E6" s="91" t="s">
        <v>25</v>
      </c>
      <c r="F6" s="91">
        <v>1</v>
      </c>
      <c r="G6" s="91">
        <v>0</v>
      </c>
      <c r="H6" s="91" t="s">
        <v>98</v>
      </c>
      <c r="I6" s="34">
        <f t="shared" si="1"/>
        <v>1</v>
      </c>
      <c r="J6" s="34">
        <f>IF(I6=MAIN!I6,3,0)</f>
        <v>3</v>
      </c>
      <c r="K6" s="35">
        <f t="shared" si="0"/>
        <v>1</v>
      </c>
      <c r="L6" s="36">
        <f>IF(K6=MAIN!J6,1,0)</f>
        <v>1</v>
      </c>
      <c r="M6" s="36">
        <f>IF(AND(CBlo!F6=MAIN!F6,CBlo!G6=MAIN!G6),1,0)</f>
        <v>0</v>
      </c>
      <c r="N6" s="33">
        <f>IF(ISBLANK(MAIN!F6),0,J6+L6+M6)</f>
        <v>4</v>
      </c>
      <c r="O6" s="31"/>
    </row>
    <row r="7" spans="1:15" ht="10.5" customHeight="1" x14ac:dyDescent="0.35">
      <c r="A7" s="94">
        <v>5</v>
      </c>
      <c r="B7" s="91" t="s">
        <v>36</v>
      </c>
      <c r="C7" s="92">
        <v>44363.625</v>
      </c>
      <c r="D7" s="93">
        <v>44360.625</v>
      </c>
      <c r="E7" s="91" t="s">
        <v>45</v>
      </c>
      <c r="F7" s="91">
        <v>0</v>
      </c>
      <c r="G7" s="91">
        <v>2</v>
      </c>
      <c r="H7" s="91" t="s">
        <v>26</v>
      </c>
      <c r="I7" s="34">
        <f t="shared" si="1"/>
        <v>3</v>
      </c>
      <c r="J7" s="34">
        <f>IF(I7=MAIN!I7,3,0)</f>
        <v>3</v>
      </c>
      <c r="K7" s="35">
        <f t="shared" si="0"/>
        <v>-2</v>
      </c>
      <c r="L7" s="36">
        <f>IF(K7=MAIN!J7,1,0)</f>
        <v>0</v>
      </c>
      <c r="M7" s="36">
        <f>IF(AND(CBlo!F7=MAIN!F7,CBlo!G7=MAIN!G7),1,0)</f>
        <v>0</v>
      </c>
      <c r="N7" s="33">
        <f>IF(ISBLANK(MAIN!F7),0,J7+L7+M7)</f>
        <v>3</v>
      </c>
      <c r="O7" s="31"/>
    </row>
    <row r="8" spans="1:15" ht="10.5" customHeight="1" x14ac:dyDescent="0.35">
      <c r="A8" s="94">
        <v>6</v>
      </c>
      <c r="B8" s="91" t="s">
        <v>38</v>
      </c>
      <c r="C8" s="92">
        <v>44363.75</v>
      </c>
      <c r="D8" s="93">
        <v>44360.75</v>
      </c>
      <c r="E8" s="91" t="s">
        <v>99</v>
      </c>
      <c r="F8" s="91">
        <v>1</v>
      </c>
      <c r="G8" s="91">
        <v>2</v>
      </c>
      <c r="H8" s="91" t="s">
        <v>32</v>
      </c>
      <c r="I8" s="34">
        <f t="shared" si="1"/>
        <v>3</v>
      </c>
      <c r="J8" s="34">
        <f>IF(I8=MAIN!I8,3,0)</f>
        <v>0</v>
      </c>
      <c r="K8" s="35">
        <f t="shared" si="0"/>
        <v>-1</v>
      </c>
      <c r="L8" s="36">
        <f>IF(K8=MAIN!J8,1,0)</f>
        <v>0</v>
      </c>
      <c r="M8" s="36">
        <f>IF(AND(CBlo!F8=MAIN!F8,CBlo!G8=MAIN!G8),1,0)</f>
        <v>0</v>
      </c>
      <c r="N8" s="33">
        <f>IF(ISBLANK(MAIN!F8),0,J8+L8+M8)</f>
        <v>0</v>
      </c>
      <c r="O8" s="31"/>
    </row>
    <row r="9" spans="1:15" ht="10.5" customHeight="1" x14ac:dyDescent="0.35">
      <c r="A9" s="94">
        <v>7</v>
      </c>
      <c r="B9" s="91" t="s">
        <v>38</v>
      </c>
      <c r="C9" s="92">
        <v>44363.875</v>
      </c>
      <c r="D9" s="93">
        <v>44360.875</v>
      </c>
      <c r="E9" s="91" t="s">
        <v>100</v>
      </c>
      <c r="F9" s="91">
        <v>0</v>
      </c>
      <c r="G9" s="91">
        <v>2</v>
      </c>
      <c r="H9" s="91" t="s">
        <v>23</v>
      </c>
      <c r="I9" s="34">
        <f t="shared" si="1"/>
        <v>3</v>
      </c>
      <c r="J9" s="34">
        <f>IF(I9=MAIN!I9,3,0)</f>
        <v>3</v>
      </c>
      <c r="K9" s="35">
        <f t="shared" si="0"/>
        <v>-2</v>
      </c>
      <c r="L9" s="36">
        <f>IF(K9=MAIN!J9,1,0)</f>
        <v>0</v>
      </c>
      <c r="M9" s="36">
        <f>IF(AND(CBlo!F9=MAIN!F9,CBlo!G9=MAIN!G9),1,0)</f>
        <v>0</v>
      </c>
      <c r="N9" s="33">
        <f>IF(ISBLANK(MAIN!F9),0,J9+L9+M9)</f>
        <v>3</v>
      </c>
      <c r="O9" s="31"/>
    </row>
    <row r="10" spans="1:15" ht="10.5" customHeight="1" x14ac:dyDescent="0.35">
      <c r="A10" s="94">
        <v>8</v>
      </c>
      <c r="B10" s="91" t="s">
        <v>44</v>
      </c>
      <c r="C10" s="92">
        <v>44364.625</v>
      </c>
      <c r="D10" s="93">
        <v>44361.625</v>
      </c>
      <c r="E10" s="91" t="s">
        <v>101</v>
      </c>
      <c r="F10" s="91">
        <v>1</v>
      </c>
      <c r="G10" s="91">
        <v>1</v>
      </c>
      <c r="H10" s="91" t="s">
        <v>41</v>
      </c>
      <c r="I10" s="34">
        <f t="shared" si="1"/>
        <v>2</v>
      </c>
      <c r="J10" s="34">
        <f>IF(I10=MAIN!I10,3,0)</f>
        <v>0</v>
      </c>
      <c r="K10" s="35">
        <f t="shared" si="0"/>
        <v>0</v>
      </c>
      <c r="L10" s="36">
        <f>IF(K10=MAIN!J10,1,0)</f>
        <v>0</v>
      </c>
      <c r="M10" s="36">
        <f>IF(AND(CBlo!F10=MAIN!F10,CBlo!G10=MAIN!G10),1,0)</f>
        <v>0</v>
      </c>
      <c r="N10" s="33">
        <f>IF(ISBLANK(MAIN!F10),0,J10+L10+M10)</f>
        <v>0</v>
      </c>
      <c r="O10" s="31"/>
    </row>
    <row r="11" spans="1:15" ht="10.5" customHeight="1" x14ac:dyDescent="0.35">
      <c r="A11" s="94">
        <v>9</v>
      </c>
      <c r="B11" s="91" t="s">
        <v>44</v>
      </c>
      <c r="C11" s="92">
        <v>44364.75</v>
      </c>
      <c r="D11" s="93">
        <v>44361.75</v>
      </c>
      <c r="E11" s="91" t="s">
        <v>34</v>
      </c>
      <c r="F11" s="91">
        <v>1</v>
      </c>
      <c r="G11" s="91">
        <v>0</v>
      </c>
      <c r="H11" s="91" t="s">
        <v>46</v>
      </c>
      <c r="I11" s="34">
        <f t="shared" si="1"/>
        <v>1</v>
      </c>
      <c r="J11" s="34">
        <f>IF(I11=MAIN!I11,3,0)</f>
        <v>0</v>
      </c>
      <c r="K11" s="35">
        <f t="shared" si="0"/>
        <v>1</v>
      </c>
      <c r="L11" s="36">
        <f>IF(K11=MAIN!J11,1,0)</f>
        <v>0</v>
      </c>
      <c r="M11" s="36">
        <f>IF(AND(CBlo!F11=MAIN!F11,CBlo!G11=MAIN!G11),1,0)</f>
        <v>0</v>
      </c>
      <c r="N11" s="33">
        <f>IF(ISBLANK(MAIN!F11),0,J11+L11+M11)</f>
        <v>0</v>
      </c>
      <c r="O11" s="31"/>
    </row>
    <row r="12" spans="1:15" ht="10.5" customHeight="1" x14ac:dyDescent="0.35">
      <c r="A12" s="94">
        <v>10</v>
      </c>
      <c r="B12" s="91" t="s">
        <v>36</v>
      </c>
      <c r="C12" s="92">
        <v>44364.875</v>
      </c>
      <c r="D12" s="93">
        <v>44361.875</v>
      </c>
      <c r="E12" s="95" t="s">
        <v>39</v>
      </c>
      <c r="F12" s="95">
        <v>0</v>
      </c>
      <c r="G12" s="95">
        <v>1</v>
      </c>
      <c r="H12" s="95" t="s">
        <v>20</v>
      </c>
      <c r="I12" s="34">
        <f t="shared" si="1"/>
        <v>3</v>
      </c>
      <c r="J12" s="34">
        <f>IF(I12=MAIN!I12,3,0)</f>
        <v>3</v>
      </c>
      <c r="K12" s="35">
        <f t="shared" si="0"/>
        <v>-1</v>
      </c>
      <c r="L12" s="36">
        <f>IF(K12=MAIN!J12,1,0)</f>
        <v>1</v>
      </c>
      <c r="M12" s="36">
        <f>IF(AND(CBlo!F12=MAIN!F12,CBlo!G12=MAIN!G12),1,0)</f>
        <v>1</v>
      </c>
      <c r="N12" s="33">
        <f>IF(ISBLANK(MAIN!F12),0,J12+L12+M12)*2</f>
        <v>10</v>
      </c>
      <c r="O12" s="31"/>
    </row>
    <row r="13" spans="1:15" ht="10.5" customHeight="1" x14ac:dyDescent="0.35">
      <c r="A13" s="94">
        <v>11</v>
      </c>
      <c r="B13" s="91" t="s">
        <v>47</v>
      </c>
      <c r="C13" s="92">
        <v>44365.75</v>
      </c>
      <c r="D13" s="93">
        <v>44362.75</v>
      </c>
      <c r="E13" s="90" t="s">
        <v>28</v>
      </c>
      <c r="F13" s="91">
        <v>2</v>
      </c>
      <c r="G13" s="91">
        <v>0</v>
      </c>
      <c r="H13" s="91" t="s">
        <v>103</v>
      </c>
      <c r="I13" s="34">
        <f t="shared" si="1"/>
        <v>1</v>
      </c>
      <c r="J13" s="34">
        <f>IF(I13=MAIN!I13,3,0)</f>
        <v>3</v>
      </c>
      <c r="K13" s="35">
        <f t="shared" si="0"/>
        <v>2</v>
      </c>
      <c r="L13" s="36">
        <f>IF(K13=MAIN!J13,1,0)</f>
        <v>1</v>
      </c>
      <c r="M13" s="36">
        <f>IF(AND(CBlo!F13=MAIN!F13,CBlo!G13=MAIN!G13),1,0)</f>
        <v>0</v>
      </c>
      <c r="N13" s="33">
        <f>IF(ISBLANK(MAIN!F13),0,J13+L13+M13)</f>
        <v>4</v>
      </c>
      <c r="O13" s="31"/>
    </row>
    <row r="14" spans="1:15" ht="10.5" customHeight="1" x14ac:dyDescent="0.35">
      <c r="A14" s="94">
        <v>12</v>
      </c>
      <c r="B14" s="91" t="s">
        <v>47</v>
      </c>
      <c r="C14" s="92">
        <v>44365.875</v>
      </c>
      <c r="D14" s="93">
        <v>44362.875</v>
      </c>
      <c r="E14" s="91" t="s">
        <v>85</v>
      </c>
      <c r="F14" s="91">
        <v>1</v>
      </c>
      <c r="G14" s="91">
        <v>1</v>
      </c>
      <c r="H14" s="91" t="s">
        <v>102</v>
      </c>
      <c r="I14" s="34">
        <f t="shared" si="1"/>
        <v>2</v>
      </c>
      <c r="J14" s="34">
        <f>IF(I14=MAIN!I14,3,0)</f>
        <v>0</v>
      </c>
      <c r="K14" s="35">
        <f t="shared" si="0"/>
        <v>0</v>
      </c>
      <c r="L14" s="36">
        <f>IF(K14=MAIN!J14,1,0)</f>
        <v>0</v>
      </c>
      <c r="M14" s="36">
        <f>IF(AND(CBlo!F14=MAIN!F14,CBlo!G14=MAIN!G14),1,0)</f>
        <v>0</v>
      </c>
      <c r="N14" s="33">
        <f>IF(ISBLANK(MAIN!F14),0,J14+L14+M14)</f>
        <v>0</v>
      </c>
      <c r="O14" s="37">
        <f>SUM(N3:N14)</f>
        <v>30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31" t="s">
        <v>14</v>
      </c>
      <c r="J15" s="31" t="s">
        <v>15</v>
      </c>
      <c r="K15" s="31" t="s">
        <v>16</v>
      </c>
      <c r="L15" s="33" t="s">
        <v>17</v>
      </c>
      <c r="M15" s="33" t="s">
        <v>18</v>
      </c>
      <c r="N15" s="33" t="s">
        <v>6</v>
      </c>
      <c r="O15" s="31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91" t="s">
        <v>37</v>
      </c>
      <c r="F16" s="91">
        <v>1</v>
      </c>
      <c r="G16" s="91">
        <v>1</v>
      </c>
      <c r="H16" s="91" t="s">
        <v>98</v>
      </c>
      <c r="I16" s="34">
        <f t="shared" ref="I16:I27" si="2">IF(F16&gt;G16,1,IF(F16=G16,2,3))</f>
        <v>2</v>
      </c>
      <c r="J16" s="34">
        <f>IF(I16=MAIN!I16,3,0)</f>
        <v>3</v>
      </c>
      <c r="K16" s="35">
        <f t="shared" ref="K16:K27" si="3">F16-G16</f>
        <v>0</v>
      </c>
      <c r="L16" s="36">
        <f>IF(K16=MAIN!J16,1,0)</f>
        <v>1</v>
      </c>
      <c r="M16" s="36">
        <f>IF(AND(CBlo!F16=BW!F16,CBlo!G16=BW!G16),1,0)</f>
        <v>0</v>
      </c>
      <c r="N16" s="33">
        <f>IF(ISBLANK(MAIN!F16),0,J16+L16+M16)</f>
        <v>4</v>
      </c>
      <c r="O16" s="31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91" t="s">
        <v>22</v>
      </c>
      <c r="F17" s="91">
        <v>2</v>
      </c>
      <c r="G17" s="91">
        <v>0</v>
      </c>
      <c r="H17" s="91" t="s">
        <v>48</v>
      </c>
      <c r="I17" s="34">
        <f t="shared" si="2"/>
        <v>1</v>
      </c>
      <c r="J17" s="34">
        <f>IF(I17=MAIN!I17,3,0)</f>
        <v>3</v>
      </c>
      <c r="K17" s="35">
        <f t="shared" si="3"/>
        <v>2</v>
      </c>
      <c r="L17" s="36">
        <f>IF(K17=MAIN!J17,1,0)</f>
        <v>1</v>
      </c>
      <c r="M17" s="36">
        <f>IF(AND(CBlo!F17=BW!F17,CBlo!G17=BW!G17),1,0)</f>
        <v>0</v>
      </c>
      <c r="N17" s="33">
        <f>IF(ISBLANK(MAIN!F17),0,J17+L17+M17)</f>
        <v>4</v>
      </c>
      <c r="O17" s="31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91" t="s">
        <v>97</v>
      </c>
      <c r="F18" s="91">
        <v>0</v>
      </c>
      <c r="G18" s="91">
        <v>1</v>
      </c>
      <c r="H18" s="91" t="s">
        <v>30</v>
      </c>
      <c r="I18" s="34">
        <f t="shared" si="2"/>
        <v>3</v>
      </c>
      <c r="J18" s="34">
        <f>IF(I18=MAIN!I18,3,0)</f>
        <v>0</v>
      </c>
      <c r="K18" s="35">
        <f t="shared" si="3"/>
        <v>-1</v>
      </c>
      <c r="L18" s="36">
        <f>IF(K18=MAIN!J18,1,0)</f>
        <v>0</v>
      </c>
      <c r="M18" s="36">
        <f>IF(AND(CBlo!F18=BW!F18,CBlo!G18=BW!G18),1,0)</f>
        <v>0</v>
      </c>
      <c r="N18" s="33">
        <f>IF(ISBLANK(MAIN!F18),0,J18+L18+M18)</f>
        <v>0</v>
      </c>
      <c r="O18" s="31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91" t="s">
        <v>99</v>
      </c>
      <c r="F19" s="91">
        <v>0</v>
      </c>
      <c r="G19" s="91">
        <v>1</v>
      </c>
      <c r="H19" s="91" t="s">
        <v>100</v>
      </c>
      <c r="I19" s="34">
        <f t="shared" si="2"/>
        <v>3</v>
      </c>
      <c r="J19" s="34">
        <f>IF(I19=MAIN!I19,3,0)</f>
        <v>0</v>
      </c>
      <c r="K19" s="35">
        <f t="shared" si="3"/>
        <v>-1</v>
      </c>
      <c r="L19" s="36">
        <f>IF(K19=MAIN!J19,1,0)</f>
        <v>0</v>
      </c>
      <c r="M19" s="36">
        <f>IF(AND(CBlo!F19=BW!F19,CBlo!G19=BW!G19),1,0)</f>
        <v>0</v>
      </c>
      <c r="N19" s="33">
        <f>IF(ISBLANK(MAIN!F19),0,J19+L19+M19)</f>
        <v>0</v>
      </c>
      <c r="O19" s="31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91" t="s">
        <v>32</v>
      </c>
      <c r="F20" s="91">
        <v>1</v>
      </c>
      <c r="G20" s="91">
        <v>1</v>
      </c>
      <c r="H20" s="91" t="s">
        <v>23</v>
      </c>
      <c r="I20" s="34">
        <f t="shared" si="2"/>
        <v>2</v>
      </c>
      <c r="J20" s="34">
        <f>IF(I20=MAIN!I20,3,0)</f>
        <v>3</v>
      </c>
      <c r="K20" s="35">
        <f t="shared" si="3"/>
        <v>0</v>
      </c>
      <c r="L20" s="36">
        <f>IF(K20=MAIN!J20,1,0)</f>
        <v>1</v>
      </c>
      <c r="M20" s="36">
        <f>IF(AND(CBlo!F20=BW!F20,CBlo!G20=BW!G20),1,0)</f>
        <v>0</v>
      </c>
      <c r="N20" s="33">
        <f>IF(ISBLANK(MAIN!F20),0,J20+L20+M20)</f>
        <v>4</v>
      </c>
      <c r="O20" s="31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91" t="s">
        <v>24</v>
      </c>
      <c r="F21" s="91">
        <v>2</v>
      </c>
      <c r="G21" s="91">
        <v>1</v>
      </c>
      <c r="H21" s="91" t="s">
        <v>25</v>
      </c>
      <c r="I21" s="34">
        <f t="shared" si="2"/>
        <v>1</v>
      </c>
      <c r="J21" s="34">
        <f>IF(I21=MAIN!I21,3,0)</f>
        <v>3</v>
      </c>
      <c r="K21" s="35">
        <f t="shared" si="3"/>
        <v>1</v>
      </c>
      <c r="L21" s="36">
        <f>IF(K21=MAIN!J21,1,0)</f>
        <v>1</v>
      </c>
      <c r="M21" s="36">
        <f>IF(AND(CBlo!F21=BW!F21,CBlo!G21=BW!G21),1,0)</f>
        <v>1</v>
      </c>
      <c r="N21" s="33">
        <f>IF(ISBLANK(MAIN!F21),0,J21+L21+M21)</f>
        <v>5</v>
      </c>
      <c r="O21" s="31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90" t="s">
        <v>46</v>
      </c>
      <c r="F22" s="90">
        <v>1</v>
      </c>
      <c r="G22" s="90">
        <v>0</v>
      </c>
      <c r="H22" s="90" t="s">
        <v>41</v>
      </c>
      <c r="I22" s="34">
        <f t="shared" si="2"/>
        <v>1</v>
      </c>
      <c r="J22" s="34">
        <f>IF(I22=MAIN!I22,3,0)</f>
        <v>0</v>
      </c>
      <c r="K22" s="35">
        <f t="shared" si="3"/>
        <v>1</v>
      </c>
      <c r="L22" s="36">
        <f>IF(K22=MAIN!J22,1,0)</f>
        <v>0</v>
      </c>
      <c r="M22" s="36">
        <f>IF(AND(CBlo!F22=BW!F22,CBlo!G22=BW!G22),1,0)</f>
        <v>0</v>
      </c>
      <c r="N22" s="33">
        <f>IF(ISBLANK(MAIN!F22),0,J22+L22+M22)</f>
        <v>0</v>
      </c>
      <c r="O22" s="31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91" t="s">
        <v>45</v>
      </c>
      <c r="F23" s="91">
        <v>0</v>
      </c>
      <c r="G23" s="91">
        <v>1</v>
      </c>
      <c r="H23" s="91" t="s">
        <v>39</v>
      </c>
      <c r="I23" s="34">
        <f t="shared" si="2"/>
        <v>3</v>
      </c>
      <c r="J23" s="34">
        <f>IF(I23=MAIN!I23,3,0)</f>
        <v>3</v>
      </c>
      <c r="K23" s="35">
        <f t="shared" si="3"/>
        <v>-1</v>
      </c>
      <c r="L23" s="36">
        <f>IF(K23=MAIN!J23,1,0)</f>
        <v>0</v>
      </c>
      <c r="M23" s="36">
        <f>IF(AND(CBlo!F23=BW!F23,CBlo!G23=BW!G23),1,0)</f>
        <v>0</v>
      </c>
      <c r="N23" s="33">
        <f>IF(ISBLANK(MAIN!F23),0,J23+L23+M23)</f>
        <v>3</v>
      </c>
      <c r="O23" s="31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5" t="s">
        <v>20</v>
      </c>
      <c r="F24" s="95">
        <v>1</v>
      </c>
      <c r="G24" s="95">
        <v>1</v>
      </c>
      <c r="H24" s="95" t="s">
        <v>26</v>
      </c>
      <c r="I24" s="34">
        <f t="shared" si="2"/>
        <v>2</v>
      </c>
      <c r="J24" s="34">
        <f>IF(I24=MAIN!I24,3,0)</f>
        <v>3</v>
      </c>
      <c r="K24" s="35">
        <f t="shared" si="3"/>
        <v>0</v>
      </c>
      <c r="L24" s="36">
        <f>IF(K24=MAIN!J24,1,0)</f>
        <v>1</v>
      </c>
      <c r="M24" s="36">
        <f>IF(AND(CBlo!F24=BW!F24,CBlo!G24=BW!G24),1,0)</f>
        <v>0</v>
      </c>
      <c r="N24" s="33">
        <f>IF(ISBLANK(MAIN!F24),0,J24+L24+M24)</f>
        <v>4</v>
      </c>
      <c r="O24" s="31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91" t="s">
        <v>103</v>
      </c>
      <c r="F25" s="91">
        <v>0</v>
      </c>
      <c r="G25" s="91">
        <v>2</v>
      </c>
      <c r="H25" s="91" t="s">
        <v>102</v>
      </c>
      <c r="I25" s="34">
        <f t="shared" si="2"/>
        <v>3</v>
      </c>
      <c r="J25" s="34">
        <f>IF(I25=MAIN!I25,3,0)</f>
        <v>0</v>
      </c>
      <c r="K25" s="35">
        <f t="shared" si="3"/>
        <v>-2</v>
      </c>
      <c r="L25" s="36">
        <f>IF(K25=MAIN!J25,1,0)</f>
        <v>0</v>
      </c>
      <c r="M25" s="36">
        <f>IF(AND(CBlo!F25=BW!F25,CBlo!G25=BW!G25),1,0)</f>
        <v>0</v>
      </c>
      <c r="N25" s="33">
        <f>IF(ISBLANK(MAIN!F25),0,J25+L25+M25)</f>
        <v>0</v>
      </c>
      <c r="O25" s="31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91" t="s">
        <v>28</v>
      </c>
      <c r="F26" s="91">
        <v>1</v>
      </c>
      <c r="G26" s="91">
        <v>1</v>
      </c>
      <c r="H26" s="91" t="s">
        <v>85</v>
      </c>
      <c r="I26" s="34">
        <f t="shared" si="2"/>
        <v>2</v>
      </c>
      <c r="J26" s="34">
        <f>IF(I26=MAIN!I26,3,0)</f>
        <v>0</v>
      </c>
      <c r="K26" s="35">
        <f t="shared" si="3"/>
        <v>0</v>
      </c>
      <c r="L26" s="36">
        <f>IF(K26=MAIN!J26,1,0)</f>
        <v>0</v>
      </c>
      <c r="M26" s="36">
        <f>IF(AND(CBlo!F26=BW!F26,CBlo!G26=BW!G26),1,0)</f>
        <v>0</v>
      </c>
      <c r="N26" s="33">
        <f>IF(ISBLANK(MAIN!F26),0,J26+L26+M26)</f>
        <v>0</v>
      </c>
      <c r="O26" s="31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91" t="s">
        <v>34</v>
      </c>
      <c r="F27" s="91">
        <v>1</v>
      </c>
      <c r="G27" s="91">
        <v>1</v>
      </c>
      <c r="H27" s="91" t="s">
        <v>101</v>
      </c>
      <c r="I27" s="34">
        <f t="shared" si="2"/>
        <v>2</v>
      </c>
      <c r="J27" s="34">
        <f>IF(I27=MAIN!I27,3,0)</f>
        <v>0</v>
      </c>
      <c r="K27" s="35">
        <f t="shared" si="3"/>
        <v>0</v>
      </c>
      <c r="L27" s="36">
        <f>IF(K27=MAIN!J27,1,0)</f>
        <v>0</v>
      </c>
      <c r="M27" s="36">
        <f>IF(AND(CBlo!F27=BW!F27,CBlo!G27=BW!G27),1,0)</f>
        <v>0</v>
      </c>
      <c r="N27" s="33">
        <f>IF(ISBLANK(MAIN!F27),0,J27+L27+M27)</f>
        <v>0</v>
      </c>
      <c r="O27" s="37">
        <f>SUM(N16:N27)</f>
        <v>24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31" t="s">
        <v>14</v>
      </c>
      <c r="J28" s="31" t="s">
        <v>15</v>
      </c>
      <c r="K28" s="31" t="s">
        <v>16</v>
      </c>
      <c r="L28" s="33" t="s">
        <v>17</v>
      </c>
      <c r="M28" s="33" t="s">
        <v>18</v>
      </c>
      <c r="N28" s="33" t="s">
        <v>6</v>
      </c>
      <c r="O28" s="31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91" t="s">
        <v>30</v>
      </c>
      <c r="F29" s="91">
        <v>1</v>
      </c>
      <c r="G29" s="91">
        <v>2</v>
      </c>
      <c r="H29" s="91" t="s">
        <v>22</v>
      </c>
      <c r="I29" s="34">
        <f t="shared" ref="I29:I40" si="4">IF(F29&gt;G29,1,IF(F29=G29,2,3))</f>
        <v>3</v>
      </c>
      <c r="J29" s="34">
        <f>IF(I29=MAIN!I29,3,0)</f>
        <v>0</v>
      </c>
      <c r="K29" s="35">
        <f t="shared" ref="K29:K40" si="5">F29-G29</f>
        <v>-1</v>
      </c>
      <c r="L29" s="36">
        <f>IF(K29=MAIN!J29,1,0)</f>
        <v>0</v>
      </c>
      <c r="M29" s="36">
        <f>IF(AND(CBlo!F29=MAIN!F29,CBlo!G29=MAIN!G29),1,0)</f>
        <v>0</v>
      </c>
      <c r="N29" s="33">
        <f>IF(ISBLANK(MAIN!F29),0,J29+L29+M29)</f>
        <v>0</v>
      </c>
      <c r="O29" s="31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91" t="s">
        <v>97</v>
      </c>
      <c r="F30" s="91">
        <v>2</v>
      </c>
      <c r="G30" s="91">
        <v>1</v>
      </c>
      <c r="H30" s="91" t="s">
        <v>48</v>
      </c>
      <c r="I30" s="34">
        <f t="shared" si="4"/>
        <v>1</v>
      </c>
      <c r="J30" s="34">
        <f>IF(I30=MAIN!I30,3,0)</f>
        <v>0</v>
      </c>
      <c r="K30" s="35">
        <f t="shared" si="5"/>
        <v>1</v>
      </c>
      <c r="L30" s="36">
        <f>IF(K30=MAIN!J30,1,0)</f>
        <v>0</v>
      </c>
      <c r="M30" s="36">
        <f>IF(AND(CBlo!F30=MAIN!F30,CBlo!G30=MAIN!G30),1,0)</f>
        <v>0</v>
      </c>
      <c r="N30" s="33">
        <f>IF(ISBLANK(MAIN!F30),0,J30+L30+M30)</f>
        <v>0</v>
      </c>
      <c r="O30" s="31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91" t="s">
        <v>37</v>
      </c>
      <c r="F31" s="91">
        <v>1</v>
      </c>
      <c r="G31" s="91">
        <v>2</v>
      </c>
      <c r="H31" s="91" t="s">
        <v>25</v>
      </c>
      <c r="I31" s="34">
        <f t="shared" si="4"/>
        <v>3</v>
      </c>
      <c r="J31" s="34">
        <f>IF(I31=MAIN!I31,3,0)</f>
        <v>0</v>
      </c>
      <c r="K31" s="35">
        <f t="shared" si="5"/>
        <v>-1</v>
      </c>
      <c r="L31" s="36">
        <f>IF(K31=MAIN!J31,1,0)</f>
        <v>0</v>
      </c>
      <c r="M31" s="36">
        <f>IF(AND(CBlo!F31=MAIN!F31,CBlo!G31=MAIN!G31),1,0)</f>
        <v>0</v>
      </c>
      <c r="N31" s="33">
        <f>IF(ISBLANK(MAIN!F31),0,J31+L31+M31)</f>
        <v>0</v>
      </c>
      <c r="O31" s="31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91" t="s">
        <v>98</v>
      </c>
      <c r="F32" s="91">
        <v>0</v>
      </c>
      <c r="G32" s="91">
        <v>2</v>
      </c>
      <c r="H32" s="91" t="s">
        <v>24</v>
      </c>
      <c r="I32" s="34">
        <f t="shared" si="4"/>
        <v>3</v>
      </c>
      <c r="J32" s="34">
        <f>IF(I32=MAIN!I32,3,0)</f>
        <v>3</v>
      </c>
      <c r="K32" s="35">
        <f t="shared" si="5"/>
        <v>-2</v>
      </c>
      <c r="L32" s="36">
        <f>IF(K32=MAIN!J32,1,0)</f>
        <v>0</v>
      </c>
      <c r="M32" s="36">
        <f>IF(AND(CBlo!F32=MAIN!F32,CBlo!G32=MAIN!G32),1,0)</f>
        <v>0</v>
      </c>
      <c r="N32" s="33">
        <f>IF(ISBLANK(MAIN!F32),0,J32+L32+M32)</f>
        <v>3</v>
      </c>
      <c r="O32" s="31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91" t="s">
        <v>26</v>
      </c>
      <c r="F33" s="91">
        <v>2</v>
      </c>
      <c r="G33" s="91">
        <v>2</v>
      </c>
      <c r="H33" s="91" t="s">
        <v>39</v>
      </c>
      <c r="I33" s="34">
        <f t="shared" si="4"/>
        <v>2</v>
      </c>
      <c r="J33" s="34">
        <f>IF(I33=MAIN!I33,3,0)</f>
        <v>0</v>
      </c>
      <c r="K33" s="35">
        <f t="shared" si="5"/>
        <v>0</v>
      </c>
      <c r="L33" s="36">
        <f>IF(K33=MAIN!J33,1,0)</f>
        <v>0</v>
      </c>
      <c r="M33" s="36">
        <f>IF(AND(CBlo!F33=MAIN!F33,CBlo!G33=MAIN!G33),1,0)</f>
        <v>0</v>
      </c>
      <c r="N33" s="33">
        <f>IF(ISBLANK(MAIN!F33),0,J33+L33+M33)</f>
        <v>0</v>
      </c>
      <c r="O33" s="31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5" t="s">
        <v>20</v>
      </c>
      <c r="F34" s="95">
        <v>3</v>
      </c>
      <c r="G34" s="95">
        <v>1</v>
      </c>
      <c r="H34" s="95" t="s">
        <v>45</v>
      </c>
      <c r="I34" s="34">
        <f t="shared" si="4"/>
        <v>1</v>
      </c>
      <c r="J34" s="34">
        <f>IF(I34=MAIN!I34,3,0)</f>
        <v>0</v>
      </c>
      <c r="K34" s="35">
        <f t="shared" si="5"/>
        <v>2</v>
      </c>
      <c r="L34" s="36">
        <f>IF(K34=MAIN!J34,1,0)</f>
        <v>0</v>
      </c>
      <c r="M34" s="36">
        <f>IF(AND(CBlo!F34=MAIN!F34,CBlo!G34=MAIN!G34),1,0)</f>
        <v>0</v>
      </c>
      <c r="N34" s="33">
        <f>IF(ISBLANK(MAIN!F34),0,J34+L34+M34)</f>
        <v>0</v>
      </c>
      <c r="O34" s="31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91" t="s">
        <v>23</v>
      </c>
      <c r="F35" s="91">
        <v>2</v>
      </c>
      <c r="G35" s="91">
        <v>0</v>
      </c>
      <c r="H35" s="91" t="s">
        <v>99</v>
      </c>
      <c r="I35" s="34">
        <f t="shared" si="4"/>
        <v>1</v>
      </c>
      <c r="J35" s="34">
        <f>IF(I35=MAIN!I35,3,0)</f>
        <v>0</v>
      </c>
      <c r="K35" s="35">
        <f t="shared" si="5"/>
        <v>2</v>
      </c>
      <c r="L35" s="36">
        <f>IF(K35=MAIN!J35,1,0)</f>
        <v>0</v>
      </c>
      <c r="M35" s="36">
        <f>IF(AND(CBlo!F35=MAIN!F35,CBlo!G35=MAIN!G35),1,0)</f>
        <v>0</v>
      </c>
      <c r="N35" s="33">
        <f>IF(ISBLANK(MAIN!F35),0,J35+L35+M35)</f>
        <v>0</v>
      </c>
      <c r="O35" s="31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91" t="s">
        <v>32</v>
      </c>
      <c r="F36" s="91">
        <v>2</v>
      </c>
      <c r="G36" s="91">
        <v>1</v>
      </c>
      <c r="H36" s="91" t="s">
        <v>100</v>
      </c>
      <c r="I36" s="34">
        <f t="shared" si="4"/>
        <v>1</v>
      </c>
      <c r="J36" s="34">
        <f>IF(I36=MAIN!I36,3,0)</f>
        <v>0</v>
      </c>
      <c r="K36" s="35">
        <f t="shared" si="5"/>
        <v>1</v>
      </c>
      <c r="L36" s="36">
        <f>IF(K36=MAIN!J36,1,0)</f>
        <v>0</v>
      </c>
      <c r="M36" s="36">
        <f>IF(AND(CBlo!F36=MAIN!F36,CBlo!G36=MAIN!G36),1,0)</f>
        <v>0</v>
      </c>
      <c r="N36" s="33">
        <f>IF(ISBLANK(MAIN!F36),0,J36+L36+M36)</f>
        <v>0</v>
      </c>
      <c r="O36" s="31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91" t="s">
        <v>46</v>
      </c>
      <c r="F37" s="91">
        <v>1</v>
      </c>
      <c r="G37" s="91">
        <v>2</v>
      </c>
      <c r="H37" s="91" t="s">
        <v>101</v>
      </c>
      <c r="I37" s="34">
        <f t="shared" si="4"/>
        <v>3</v>
      </c>
      <c r="J37" s="34">
        <f>IF(I37=MAIN!I37,3,0)</f>
        <v>0</v>
      </c>
      <c r="K37" s="35">
        <f t="shared" si="5"/>
        <v>-1</v>
      </c>
      <c r="L37" s="36">
        <f>IF(K37=MAIN!J37,1,0)</f>
        <v>0</v>
      </c>
      <c r="M37" s="36">
        <f>IF(AND(CBlo!F37=MAIN!F37,CBlo!G37=MAIN!G37),1,0)</f>
        <v>0</v>
      </c>
      <c r="N37" s="33">
        <f>IF(ISBLANK(MAIN!F37),0,J37+L37+M37)</f>
        <v>0</v>
      </c>
      <c r="O37" s="31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91" t="s">
        <v>41</v>
      </c>
      <c r="F38" s="91">
        <v>0</v>
      </c>
      <c r="G38" s="91">
        <v>1</v>
      </c>
      <c r="H38" s="91" t="s">
        <v>34</v>
      </c>
      <c r="I38" s="34">
        <f t="shared" si="4"/>
        <v>3</v>
      </c>
      <c r="J38" s="34">
        <f>IF(I38=MAIN!I38,3,0)</f>
        <v>0</v>
      </c>
      <c r="K38" s="35">
        <f t="shared" si="5"/>
        <v>-1</v>
      </c>
      <c r="L38" s="36">
        <f>IF(K38=MAIN!J38,1,0)</f>
        <v>0</v>
      </c>
      <c r="M38" s="36">
        <f>IF(AND(CBlo!F38=MAIN!F38,CBlo!G38=MAIN!G38),1,0)</f>
        <v>0</v>
      </c>
      <c r="N38" s="33">
        <f>IF(ISBLANK(MAIN!F38),0,J38+L38+M38)</f>
        <v>0</v>
      </c>
      <c r="O38" s="31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91" t="s">
        <v>102</v>
      </c>
      <c r="F39" s="91">
        <v>1</v>
      </c>
      <c r="G39" s="91">
        <v>0</v>
      </c>
      <c r="H39" s="91" t="s">
        <v>28</v>
      </c>
      <c r="I39" s="34">
        <f t="shared" si="4"/>
        <v>1</v>
      </c>
      <c r="J39" s="34">
        <f>IF(I39=MAIN!I39,3,0)</f>
        <v>0</v>
      </c>
      <c r="K39" s="35">
        <f t="shared" si="5"/>
        <v>1</v>
      </c>
      <c r="L39" s="36">
        <f>IF(K39=MAIN!J39,1,0)</f>
        <v>0</v>
      </c>
      <c r="M39" s="36">
        <f>IF(AND(CBlo!F39=MAIN!F39,CBlo!G39=MAIN!G39),1,0)</f>
        <v>0</v>
      </c>
      <c r="N39" s="33">
        <f>IF(ISBLANK(MAIN!F39),0,J39+L39+M39)*2</f>
        <v>0</v>
      </c>
      <c r="O39" s="31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91" t="s">
        <v>103</v>
      </c>
      <c r="F40" s="91">
        <v>0</v>
      </c>
      <c r="G40" s="91">
        <v>2</v>
      </c>
      <c r="H40" s="91" t="s">
        <v>85</v>
      </c>
      <c r="I40" s="34">
        <f t="shared" si="4"/>
        <v>3</v>
      </c>
      <c r="J40" s="34">
        <f>IF(I40=MAIN!I40,3,0)</f>
        <v>0</v>
      </c>
      <c r="K40" s="35">
        <f t="shared" si="5"/>
        <v>-2</v>
      </c>
      <c r="L40" s="36">
        <f>IF(K40=MAIN!J40,1,0)</f>
        <v>0</v>
      </c>
      <c r="M40" s="36">
        <f>IF(AND(CBlo!F40=MAIN!F40,CBlo!G40=MAIN!G40),1,0)</f>
        <v>0</v>
      </c>
      <c r="N40" s="33">
        <f>IF(ISBLANK(MAIN!F40),0,J40+L40+M40)</f>
        <v>0</v>
      </c>
      <c r="O40" s="37">
        <f>SUM(N29:N40)</f>
        <v>3</v>
      </c>
    </row>
    <row r="41" spans="1:15" ht="10.5" customHeight="1" x14ac:dyDescent="0.35">
      <c r="A41" s="116" t="s">
        <v>3</v>
      </c>
      <c r="B41" s="116"/>
      <c r="C41" s="116"/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31"/>
    </row>
    <row r="42" spans="1:15" ht="10.5" customHeight="1" x14ac:dyDescent="0.35">
      <c r="A42" s="115" t="s">
        <v>87</v>
      </c>
      <c r="B42" s="115"/>
      <c r="C42" s="115"/>
      <c r="D42" s="115"/>
      <c r="E42" s="115"/>
      <c r="F42" s="115"/>
      <c r="G42" s="115"/>
      <c r="H42" s="115"/>
      <c r="I42" s="31" t="s">
        <v>14</v>
      </c>
      <c r="J42" s="31" t="s">
        <v>15</v>
      </c>
      <c r="K42" s="31" t="s">
        <v>16</v>
      </c>
      <c r="L42" s="33" t="s">
        <v>17</v>
      </c>
      <c r="M42" s="33" t="s">
        <v>18</v>
      </c>
      <c r="N42" s="33" t="s">
        <v>6</v>
      </c>
      <c r="O42" s="31"/>
    </row>
    <row r="43" spans="1:15" ht="10.5" customHeight="1" x14ac:dyDescent="0.35">
      <c r="A43" s="9">
        <v>37</v>
      </c>
      <c r="B43" s="12" t="s">
        <v>86</v>
      </c>
      <c r="C43" s="10">
        <v>44373.75</v>
      </c>
      <c r="D43" s="11">
        <v>44373.75</v>
      </c>
      <c r="E43" s="9" t="s">
        <v>29</v>
      </c>
      <c r="F43" s="9">
        <v>2</v>
      </c>
      <c r="G43" s="9">
        <v>3</v>
      </c>
      <c r="H43" s="9" t="s">
        <v>32</v>
      </c>
      <c r="I43" s="34">
        <f t="shared" ref="I43:I50" si="6">IF(F43&gt;G43,1,IF(F43=G43,2,3))</f>
        <v>3</v>
      </c>
      <c r="J43" s="34">
        <f>IF(I43=MAIN!I43,3,0)</f>
        <v>0</v>
      </c>
      <c r="K43" s="35">
        <f t="shared" ref="K43:K50" si="7">F43-G43</f>
        <v>-1</v>
      </c>
      <c r="L43" s="36">
        <f>IF(K43=MAIN!J43,1,0)</f>
        <v>0</v>
      </c>
      <c r="M43" s="36">
        <f>IF(AND(CBlo!F43=MAIN!F43,CBlo!G43=MAIN!G43),1,0)</f>
        <v>0</v>
      </c>
      <c r="N43" s="33">
        <f>IF(ISBLANK(MAIN!F43),0,J43+L43+M43)</f>
        <v>0</v>
      </c>
      <c r="O43" s="31"/>
    </row>
    <row r="44" spans="1:15" ht="10.5" customHeight="1" x14ac:dyDescent="0.35">
      <c r="A44" s="9">
        <v>38</v>
      </c>
      <c r="B44" s="12"/>
      <c r="C44" s="10">
        <v>44373.875</v>
      </c>
      <c r="D44" s="11">
        <v>44373.875</v>
      </c>
      <c r="E44" s="9" t="s">
        <v>25</v>
      </c>
      <c r="F44" s="9">
        <v>2</v>
      </c>
      <c r="G44" s="9">
        <v>0</v>
      </c>
      <c r="H44" s="9" t="s">
        <v>39</v>
      </c>
      <c r="I44" s="34">
        <f t="shared" si="6"/>
        <v>1</v>
      </c>
      <c r="J44" s="34">
        <f>IF(I44=MAIN!I44,3,0)</f>
        <v>0</v>
      </c>
      <c r="K44" s="35">
        <f t="shared" si="7"/>
        <v>2</v>
      </c>
      <c r="L44" s="36">
        <f>IF(K44=MAIN!J44,1,0)</f>
        <v>0</v>
      </c>
      <c r="M44" s="36">
        <f>IF(AND(CBlo!F44=MAIN!F44,CBlo!G44=MAIN!G44),1,0)</f>
        <v>0</v>
      </c>
      <c r="N44" s="33">
        <f>IF(ISBLANK(MAIN!F44),0,J44+L44+M44)</f>
        <v>0</v>
      </c>
      <c r="O44" s="31"/>
    </row>
    <row r="45" spans="1:15" ht="10.5" customHeight="1" x14ac:dyDescent="0.35">
      <c r="A45" s="9">
        <v>39</v>
      </c>
      <c r="B45" s="12"/>
      <c r="C45" s="10">
        <v>44374.75</v>
      </c>
      <c r="D45" s="11">
        <v>44374.75</v>
      </c>
      <c r="E45" s="9" t="s">
        <v>26</v>
      </c>
      <c r="F45" s="9">
        <v>2</v>
      </c>
      <c r="G45" s="9">
        <v>1</v>
      </c>
      <c r="H45" s="9" t="s">
        <v>43</v>
      </c>
      <c r="I45" s="34">
        <f t="shared" si="6"/>
        <v>1</v>
      </c>
      <c r="J45" s="34">
        <f>IF(I45=MAIN!I45,3,0)</f>
        <v>0</v>
      </c>
      <c r="K45" s="35">
        <f t="shared" si="7"/>
        <v>1</v>
      </c>
      <c r="L45" s="36">
        <f>IF(K45=MAIN!J45,1,0)</f>
        <v>0</v>
      </c>
      <c r="M45" s="36">
        <f>IF(AND(CBlo!F45=MAIN!F45,CBlo!G45=MAIN!G45),1,0)</f>
        <v>0</v>
      </c>
      <c r="N45" s="33">
        <f>IF(ISBLANK(MAIN!F45),0,J45+L45+M45)</f>
        <v>0</v>
      </c>
      <c r="O45" s="31"/>
    </row>
    <row r="46" spans="1:15" ht="10.5" customHeight="1" x14ac:dyDescent="0.35">
      <c r="A46" s="9">
        <v>40</v>
      </c>
      <c r="B46" s="12"/>
      <c r="C46" s="10">
        <v>44374.875</v>
      </c>
      <c r="D46" s="11">
        <v>44374.875</v>
      </c>
      <c r="E46" s="9" t="s">
        <v>34</v>
      </c>
      <c r="F46" s="9">
        <v>2</v>
      </c>
      <c r="G46" s="9">
        <v>1</v>
      </c>
      <c r="H46" s="9" t="s">
        <v>85</v>
      </c>
      <c r="I46" s="34">
        <f t="shared" si="6"/>
        <v>1</v>
      </c>
      <c r="J46" s="34">
        <f>IF(I46=MAIN!I46,3,0)</f>
        <v>0</v>
      </c>
      <c r="K46" s="35">
        <f t="shared" si="7"/>
        <v>1</v>
      </c>
      <c r="L46" s="36">
        <f>IF(K46=MAIN!J46,1,0)</f>
        <v>0</v>
      </c>
      <c r="M46" s="36">
        <f>IF(AND(CBlo!F46=MAIN!F46,CBlo!G46=MAIN!G46),1,0)</f>
        <v>0</v>
      </c>
      <c r="N46" s="33">
        <f>IF(ISBLANK(MAIN!F46),0,J46+L46+M46)</f>
        <v>0</v>
      </c>
      <c r="O46" s="31"/>
    </row>
    <row r="47" spans="1:15" ht="10.5" customHeight="1" x14ac:dyDescent="0.35">
      <c r="A47" s="9">
        <v>41</v>
      </c>
      <c r="B47" s="12"/>
      <c r="C47" s="10">
        <v>44375.75</v>
      </c>
      <c r="D47" s="11">
        <v>44375.75</v>
      </c>
      <c r="E47" s="9" t="s">
        <v>37</v>
      </c>
      <c r="F47" s="9">
        <v>0</v>
      </c>
      <c r="G47" s="9">
        <v>1</v>
      </c>
      <c r="H47" s="9" t="s">
        <v>24</v>
      </c>
      <c r="I47" s="34">
        <f t="shared" si="6"/>
        <v>3</v>
      </c>
      <c r="J47" s="34">
        <f>IF(I47=MAIN!I47,3,0)</f>
        <v>0</v>
      </c>
      <c r="K47" s="35">
        <f t="shared" si="7"/>
        <v>-1</v>
      </c>
      <c r="L47" s="36">
        <f>IF(K47=MAIN!J47,1,0)</f>
        <v>0</v>
      </c>
      <c r="M47" s="36">
        <f>IF(AND(CBlo!F47=MAIN!F47,CBlo!G47=MAIN!G47),1,0)</f>
        <v>0</v>
      </c>
      <c r="N47" s="33">
        <f>IF(ISBLANK(MAIN!F47),0,J47+L47+M47)</f>
        <v>0</v>
      </c>
      <c r="O47" s="31"/>
    </row>
    <row r="48" spans="1:15" ht="10.5" customHeight="1" x14ac:dyDescent="0.35">
      <c r="A48" s="9">
        <v>42</v>
      </c>
      <c r="B48" s="12"/>
      <c r="C48" s="10">
        <v>44375.875</v>
      </c>
      <c r="D48" s="11">
        <v>44375.875</v>
      </c>
      <c r="E48" s="9" t="s">
        <v>20</v>
      </c>
      <c r="F48" s="9">
        <v>2</v>
      </c>
      <c r="G48" s="9">
        <v>0</v>
      </c>
      <c r="H48" s="9" t="s">
        <v>30</v>
      </c>
      <c r="I48" s="34">
        <f t="shared" si="6"/>
        <v>1</v>
      </c>
      <c r="J48" s="34">
        <f>IF(I48=MAIN!I48,3,0)</f>
        <v>0</v>
      </c>
      <c r="K48" s="35">
        <f t="shared" si="7"/>
        <v>2</v>
      </c>
      <c r="L48" s="36">
        <f>IF(K48=MAIN!J48,1,0)</f>
        <v>0</v>
      </c>
      <c r="M48" s="36">
        <f>IF(AND(CBlo!F48=MAIN!F48,CBlo!G48=MAIN!G48),1,0)</f>
        <v>0</v>
      </c>
      <c r="N48" s="33">
        <f>IF(ISBLANK(MAIN!F48),0,J48+L48+M48)</f>
        <v>0</v>
      </c>
      <c r="O48" s="31"/>
    </row>
    <row r="49" spans="1:15" ht="10.5" customHeight="1" x14ac:dyDescent="0.35">
      <c r="A49" s="9">
        <v>43</v>
      </c>
      <c r="B49" s="12"/>
      <c r="C49" s="10">
        <v>44376.75</v>
      </c>
      <c r="D49" s="11">
        <v>44376.75</v>
      </c>
      <c r="E49" s="9" t="s">
        <v>23</v>
      </c>
      <c r="F49" s="9">
        <v>1</v>
      </c>
      <c r="G49" s="9">
        <v>1</v>
      </c>
      <c r="H49" s="9" t="s">
        <v>22</v>
      </c>
      <c r="I49" s="34">
        <f t="shared" si="6"/>
        <v>2</v>
      </c>
      <c r="J49" s="34">
        <f>IF(I49=MAIN!I49,3,0)</f>
        <v>3</v>
      </c>
      <c r="K49" s="35">
        <f t="shared" si="7"/>
        <v>0</v>
      </c>
      <c r="L49" s="36">
        <f>IF(K49=MAIN!J49,1,0)</f>
        <v>1</v>
      </c>
      <c r="M49" s="36">
        <f>IF(AND(CBlo!F49=MAIN!F49,CBlo!G49=MAIN!G49),1,0)</f>
        <v>0</v>
      </c>
      <c r="N49" s="33">
        <f>IF(ISBLANK(MAIN!F49),0,J49+L49+M49)</f>
        <v>0</v>
      </c>
      <c r="O49" s="31"/>
    </row>
    <row r="50" spans="1:15" ht="10.5" customHeight="1" x14ac:dyDescent="0.35">
      <c r="A50" s="9">
        <v>44</v>
      </c>
      <c r="B50" s="12"/>
      <c r="C50" s="10">
        <v>44376.875</v>
      </c>
      <c r="D50" s="11">
        <v>44376.875</v>
      </c>
      <c r="E50" s="9" t="s">
        <v>21</v>
      </c>
      <c r="F50" s="9">
        <v>1</v>
      </c>
      <c r="G50" s="9">
        <v>0</v>
      </c>
      <c r="H50" s="9" t="s">
        <v>41</v>
      </c>
      <c r="I50" s="34">
        <f t="shared" si="6"/>
        <v>1</v>
      </c>
      <c r="J50" s="34">
        <f>IF(I50=MAIN!I50,3,0)</f>
        <v>0</v>
      </c>
      <c r="K50" s="35">
        <f t="shared" si="7"/>
        <v>1</v>
      </c>
      <c r="L50" s="36">
        <f>IF(K50=MAIN!J50,1,0)</f>
        <v>0</v>
      </c>
      <c r="M50" s="36">
        <f>IF(AND(CBlo!F50=MAIN!F50,CBlo!G50=MAIN!G50),1,0)</f>
        <v>0</v>
      </c>
      <c r="N50" s="33">
        <f>IF(ISBLANK(MAIN!F50),0,J50+L50+M50)</f>
        <v>0</v>
      </c>
      <c r="O50" s="37">
        <f>SUM(N43:N50)*2</f>
        <v>0</v>
      </c>
    </row>
    <row r="51" spans="1:15" ht="10.5" customHeight="1" x14ac:dyDescent="0.35">
      <c r="A51" s="116" t="s">
        <v>4</v>
      </c>
      <c r="B51" s="116"/>
      <c r="C51" s="116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31"/>
    </row>
    <row r="52" spans="1:15" ht="10.5" customHeight="1" x14ac:dyDescent="0.35">
      <c r="A52" s="115" t="s">
        <v>82</v>
      </c>
      <c r="B52" s="115"/>
      <c r="C52" s="115"/>
      <c r="D52" s="115"/>
      <c r="E52" s="115"/>
      <c r="F52" s="115"/>
      <c r="G52" s="115"/>
      <c r="H52" s="115"/>
      <c r="I52" s="31" t="s">
        <v>14</v>
      </c>
      <c r="J52" s="31" t="s">
        <v>15</v>
      </c>
      <c r="K52" s="31" t="s">
        <v>16</v>
      </c>
      <c r="L52" s="33" t="s">
        <v>17</v>
      </c>
      <c r="M52" s="33" t="s">
        <v>18</v>
      </c>
      <c r="N52" s="33" t="s">
        <v>6</v>
      </c>
      <c r="O52" s="31"/>
    </row>
    <row r="53" spans="1:15" ht="10.5" customHeight="1" x14ac:dyDescent="0.35">
      <c r="A53" s="9">
        <v>45</v>
      </c>
      <c r="B53" s="12" t="s">
        <v>65</v>
      </c>
      <c r="C53" s="10">
        <v>44379.75</v>
      </c>
      <c r="D53" s="11">
        <v>44379.75</v>
      </c>
      <c r="E53" s="9" t="s">
        <v>30</v>
      </c>
      <c r="F53" s="9">
        <v>1</v>
      </c>
      <c r="G53" s="9">
        <v>3</v>
      </c>
      <c r="H53" s="9" t="s">
        <v>24</v>
      </c>
      <c r="I53" s="34">
        <f t="shared" ref="I53:I56" si="8">IF(F53&gt;G53,1,IF(F53=G53,2,3))</f>
        <v>3</v>
      </c>
      <c r="J53" s="34">
        <f>IF(I53=MAIN!I53,3,0)</f>
        <v>0</v>
      </c>
      <c r="K53" s="35">
        <f t="shared" ref="K53:K56" si="9">F53-G53</f>
        <v>-2</v>
      </c>
      <c r="L53" s="36">
        <f>IF(K53=MAIN!J53,1,0)</f>
        <v>0</v>
      </c>
      <c r="M53" s="36" t="e">
        <f>IF(AND(CBlo!F53=MAIN!#REF!,CBlo!G53=MAIN!#REF!),1,0)</f>
        <v>#REF!</v>
      </c>
      <c r="N53" s="33" t="e">
        <f>IF(ISBLANK(MAIN!#REF!),0,J53+L53+M53)</f>
        <v>#REF!</v>
      </c>
      <c r="O53" s="31"/>
    </row>
    <row r="54" spans="1:15" ht="10.5" customHeight="1" x14ac:dyDescent="0.35">
      <c r="A54" s="9">
        <v>46</v>
      </c>
      <c r="B54" s="12"/>
      <c r="C54" s="10">
        <v>44379.875</v>
      </c>
      <c r="D54" s="11">
        <v>44379.875</v>
      </c>
      <c r="E54" s="9" t="s">
        <v>34</v>
      </c>
      <c r="F54" s="9">
        <v>1</v>
      </c>
      <c r="G54" s="9">
        <v>2</v>
      </c>
      <c r="H54" s="9" t="s">
        <v>25</v>
      </c>
      <c r="I54" s="34">
        <f t="shared" si="8"/>
        <v>3</v>
      </c>
      <c r="J54" s="34">
        <f>IF(I54=MAIN!I54,3,0)</f>
        <v>0</v>
      </c>
      <c r="K54" s="35">
        <f t="shared" si="9"/>
        <v>-1</v>
      </c>
      <c r="L54" s="36">
        <f>IF(K54=MAIN!J54,1,0)</f>
        <v>0</v>
      </c>
      <c r="M54" s="36">
        <f>IF(AND(CBlo!F54=MAIN!F54,CBlo!G54=MAIN!G54),1,0)</f>
        <v>0</v>
      </c>
      <c r="N54" s="33">
        <f>IF(ISBLANK(MAIN!F54),0,J54+L54+M54)</f>
        <v>0</v>
      </c>
      <c r="O54" s="31"/>
    </row>
    <row r="55" spans="1:15" ht="10.5" customHeight="1" x14ac:dyDescent="0.35">
      <c r="A55" s="9">
        <v>47</v>
      </c>
      <c r="B55" s="12"/>
      <c r="C55" s="10">
        <v>44380.75</v>
      </c>
      <c r="D55" s="11">
        <v>44380.75</v>
      </c>
      <c r="E55" s="9" t="s">
        <v>43</v>
      </c>
      <c r="F55" s="9">
        <v>1</v>
      </c>
      <c r="G55" s="9">
        <v>3</v>
      </c>
      <c r="H55" s="9" t="s">
        <v>32</v>
      </c>
      <c r="I55" s="34">
        <f t="shared" si="8"/>
        <v>3</v>
      </c>
      <c r="J55" s="34">
        <f>IF(I55=MAIN!I55,3,0)</f>
        <v>0</v>
      </c>
      <c r="K55" s="35">
        <f t="shared" si="9"/>
        <v>-2</v>
      </c>
      <c r="L55" s="36">
        <f>IF(K55=MAIN!J55,1,0)</f>
        <v>0</v>
      </c>
      <c r="M55" s="36">
        <f>IF(AND(CBlo!F55=MAIN!F53,CBlo!G55=MAIN!G53),1,0)</f>
        <v>0</v>
      </c>
      <c r="N55" s="33">
        <f>IF(ISBLANK(MAIN!F53),0,J55+L55+M55)</f>
        <v>0</v>
      </c>
      <c r="O55" s="31"/>
    </row>
    <row r="56" spans="1:15" ht="10.5" customHeight="1" x14ac:dyDescent="0.35">
      <c r="A56" s="9">
        <v>48</v>
      </c>
      <c r="B56" s="12"/>
      <c r="C56" s="10">
        <v>44380.875</v>
      </c>
      <c r="D56" s="11">
        <v>44380.875</v>
      </c>
      <c r="E56" s="9" t="s">
        <v>41</v>
      </c>
      <c r="F56" s="9">
        <v>0</v>
      </c>
      <c r="G56" s="9">
        <v>1</v>
      </c>
      <c r="H56" s="9" t="s">
        <v>23</v>
      </c>
      <c r="I56" s="34">
        <f t="shared" si="8"/>
        <v>3</v>
      </c>
      <c r="J56" s="34">
        <f>IF(I56=MAIN!I56,3,0)</f>
        <v>0</v>
      </c>
      <c r="K56" s="35">
        <f t="shared" si="9"/>
        <v>-1</v>
      </c>
      <c r="L56" s="36">
        <f>IF(K56=MAIN!J56,1,0)</f>
        <v>0</v>
      </c>
      <c r="M56" s="36">
        <f>IF(AND(CBlo!F56=MAIN!F56,CBlo!G56=MAIN!G56),1,0)</f>
        <v>0</v>
      </c>
      <c r="N56" s="33">
        <f>IF(ISBLANK(MAIN!F56),0,J56+L56+M56)</f>
        <v>0</v>
      </c>
      <c r="O56" s="37" t="e">
        <f>SUM(N53:N56)*3</f>
        <v>#REF!</v>
      </c>
    </row>
    <row r="57" spans="1:15" ht="10.5" customHeight="1" x14ac:dyDescent="0.35">
      <c r="A57" s="116" t="s">
        <v>5</v>
      </c>
      <c r="B57" s="116"/>
      <c r="C57" s="116"/>
      <c r="D57" s="116"/>
      <c r="E57" s="116"/>
      <c r="F57" s="116"/>
      <c r="G57" s="116"/>
      <c r="H57" s="116"/>
      <c r="I57" s="116"/>
      <c r="J57" s="116"/>
      <c r="K57" s="116"/>
      <c r="L57" s="116"/>
      <c r="M57" s="116"/>
      <c r="N57" s="116"/>
      <c r="O57" s="31"/>
    </row>
    <row r="58" spans="1:15" ht="10.5" customHeight="1" x14ac:dyDescent="0.35">
      <c r="A58" s="115" t="s">
        <v>83</v>
      </c>
      <c r="B58" s="115"/>
      <c r="C58" s="115"/>
      <c r="D58" s="115"/>
      <c r="E58" s="115"/>
      <c r="F58" s="115"/>
      <c r="G58" s="115"/>
      <c r="H58" s="115"/>
      <c r="I58" s="31" t="s">
        <v>14</v>
      </c>
      <c r="J58" s="31" t="s">
        <v>15</v>
      </c>
      <c r="K58" s="31" t="s">
        <v>16</v>
      </c>
      <c r="L58" s="33" t="s">
        <v>17</v>
      </c>
      <c r="M58" s="33" t="s">
        <v>18</v>
      </c>
      <c r="N58" s="33" t="s">
        <v>6</v>
      </c>
      <c r="O58" s="31"/>
    </row>
    <row r="59" spans="1:15" ht="10.5" customHeight="1" x14ac:dyDescent="0.35">
      <c r="A59" s="9">
        <v>49</v>
      </c>
      <c r="B59" s="12" t="s">
        <v>74</v>
      </c>
      <c r="C59" s="10">
        <v>44383.875</v>
      </c>
      <c r="D59" s="11">
        <v>44383.875</v>
      </c>
      <c r="E59" s="9" t="s">
        <v>24</v>
      </c>
      <c r="F59" s="9">
        <v>0</v>
      </c>
      <c r="G59" s="9">
        <v>2</v>
      </c>
      <c r="H59" s="9" t="s">
        <v>25</v>
      </c>
      <c r="I59" s="34">
        <f t="shared" ref="I59:I60" si="10">IF(F59&gt;G59,1,IF(F59=G59,2,3))</f>
        <v>3</v>
      </c>
      <c r="J59" s="34">
        <f>IF(I59=MAIN!I59,3,0)</f>
        <v>0</v>
      </c>
      <c r="K59" s="35">
        <f t="shared" ref="K59:K60" si="11">F59-G59</f>
        <v>-2</v>
      </c>
      <c r="L59" s="36">
        <f>IF(K59=MAIN!J59,1,0)</f>
        <v>0</v>
      </c>
      <c r="M59" s="36">
        <f>IF(AND(CBlo!F59=MAIN!F59,CBlo!G59=MAIN!G59),1,0)</f>
        <v>0</v>
      </c>
      <c r="N59" s="33">
        <f>IF(ISBLANK(MAIN!F59),0,J59+L59+M59)</f>
        <v>0</v>
      </c>
      <c r="O59" s="31"/>
    </row>
    <row r="60" spans="1:15" ht="10.5" customHeight="1" x14ac:dyDescent="0.35">
      <c r="A60" s="9">
        <v>50</v>
      </c>
      <c r="B60" s="12"/>
      <c r="C60" s="10">
        <v>44384.875</v>
      </c>
      <c r="D60" s="11">
        <v>44384.875</v>
      </c>
      <c r="E60" s="9" t="s">
        <v>32</v>
      </c>
      <c r="F60" s="9">
        <v>0</v>
      </c>
      <c r="G60" s="9">
        <v>1</v>
      </c>
      <c r="H60" s="9" t="s">
        <v>23</v>
      </c>
      <c r="I60" s="34">
        <f t="shared" si="10"/>
        <v>3</v>
      </c>
      <c r="J60" s="34">
        <f>IF(I60=MAIN!I60,3,0)</f>
        <v>0</v>
      </c>
      <c r="K60" s="35">
        <f t="shared" si="11"/>
        <v>-1</v>
      </c>
      <c r="L60" s="36">
        <f>IF(K60=MAIN!J60,1,0)</f>
        <v>0</v>
      </c>
      <c r="M60" s="36">
        <f>IF(AND(CBlo!F60=MAIN!F60,CBlo!G60=MAIN!G60),1,0)</f>
        <v>0</v>
      </c>
      <c r="N60" s="33">
        <f>IF(ISBLANK(MAIN!F60),0,J60+L60+M60)</f>
        <v>0</v>
      </c>
      <c r="O60" s="37">
        <f>SUM(N59:N60)*5</f>
        <v>0</v>
      </c>
    </row>
    <row r="61" spans="1:15" ht="10.5" customHeight="1" x14ac:dyDescent="0.35">
      <c r="A61" s="116" t="s">
        <v>13</v>
      </c>
      <c r="B61" s="116"/>
      <c r="C61" s="116"/>
      <c r="D61" s="116"/>
      <c r="E61" s="116"/>
      <c r="F61" s="116"/>
      <c r="G61" s="116"/>
      <c r="H61" s="116"/>
      <c r="I61" s="116"/>
      <c r="J61" s="116"/>
      <c r="K61" s="116"/>
      <c r="L61" s="116"/>
      <c r="M61" s="116"/>
      <c r="N61" s="116"/>
      <c r="O61" s="31"/>
    </row>
    <row r="62" spans="1:15" ht="10.5" customHeight="1" x14ac:dyDescent="0.35">
      <c r="A62" s="115" t="s">
        <v>84</v>
      </c>
      <c r="B62" s="115"/>
      <c r="C62" s="115"/>
      <c r="D62" s="115"/>
      <c r="E62" s="115"/>
      <c r="F62" s="115"/>
      <c r="G62" s="115"/>
      <c r="H62" s="115"/>
      <c r="I62" s="31" t="s">
        <v>14</v>
      </c>
      <c r="J62" s="31" t="s">
        <v>15</v>
      </c>
      <c r="K62" s="31" t="s">
        <v>16</v>
      </c>
      <c r="L62" s="33" t="s">
        <v>17</v>
      </c>
      <c r="M62" s="33" t="s">
        <v>18</v>
      </c>
      <c r="N62" s="33" t="s">
        <v>6</v>
      </c>
      <c r="O62" s="31"/>
    </row>
    <row r="63" spans="1:15" ht="10.5" customHeight="1" x14ac:dyDescent="0.35">
      <c r="A63" s="9">
        <v>51</v>
      </c>
      <c r="B63" s="13" t="s">
        <v>79</v>
      </c>
      <c r="C63" s="10">
        <v>44388.875</v>
      </c>
      <c r="D63" s="11">
        <v>44388.875</v>
      </c>
      <c r="E63" s="18" t="s">
        <v>25</v>
      </c>
      <c r="F63" s="18">
        <v>2</v>
      </c>
      <c r="G63" s="18">
        <v>1</v>
      </c>
      <c r="H63" s="18" t="s">
        <v>23</v>
      </c>
      <c r="I63" s="34">
        <f t="shared" ref="I63" si="12">IF(F63&gt;G63,1,IF(F63=G63,2,3))</f>
        <v>1</v>
      </c>
      <c r="J63" s="34">
        <f>IF(I63=MAIN!I63,3,0)</f>
        <v>0</v>
      </c>
      <c r="K63" s="35">
        <f t="shared" ref="K63" si="13">F63-G63</f>
        <v>1</v>
      </c>
      <c r="L63" s="36">
        <f>IF(K63=MAIN!J63,1,0)</f>
        <v>0</v>
      </c>
      <c r="M63" s="36">
        <f>IF(AND(CBlo!F63=MAIN!F63,CBlo!G63=MAIN!G63),1,0)</f>
        <v>0</v>
      </c>
      <c r="N63" s="33">
        <f>IF(ISBLANK(MAIN!F63),0,J63+L63+M63)</f>
        <v>0</v>
      </c>
      <c r="O63" s="37">
        <f>SUM(N63)*6</f>
        <v>0</v>
      </c>
    </row>
    <row r="64" spans="1:15" ht="10.5" customHeight="1" x14ac:dyDescent="0.35">
      <c r="H64" s="35"/>
      <c r="I64" s="38"/>
      <c r="J64" s="38"/>
      <c r="K64" s="38"/>
      <c r="L64" s="38"/>
      <c r="M64" s="38"/>
      <c r="N64" s="38"/>
      <c r="O64" s="31"/>
    </row>
    <row r="65" spans="8:15" ht="10.5" customHeight="1" x14ac:dyDescent="0.35">
      <c r="H65" s="35"/>
      <c r="I65" s="38"/>
      <c r="J65" s="38"/>
      <c r="K65" s="38"/>
      <c r="L65" s="38"/>
      <c r="M65" s="38"/>
      <c r="N65" s="38"/>
      <c r="O65" s="31"/>
    </row>
    <row r="66" spans="8:15" ht="10.5" customHeight="1" x14ac:dyDescent="0.35">
      <c r="H66" s="35"/>
      <c r="I66" s="38"/>
      <c r="J66" s="38"/>
      <c r="K66" s="38"/>
      <c r="L66" s="38"/>
      <c r="M66" s="38"/>
      <c r="N66" s="38"/>
      <c r="O66" s="31"/>
    </row>
    <row r="67" spans="8:15" ht="10.5" customHeight="1" x14ac:dyDescent="0.35">
      <c r="H67" s="35"/>
      <c r="I67" s="38"/>
      <c r="J67" s="38"/>
      <c r="K67" s="38"/>
      <c r="L67" s="38"/>
      <c r="M67" s="38"/>
      <c r="N67" s="38"/>
      <c r="O67" s="31"/>
    </row>
    <row r="68" spans="8:15" ht="10.5" customHeight="1" x14ac:dyDescent="0.35">
      <c r="H68" s="35"/>
      <c r="I68" s="38"/>
      <c r="J68" s="38"/>
      <c r="K68" s="38"/>
      <c r="L68" s="38"/>
      <c r="M68" s="38"/>
      <c r="N68" s="38"/>
      <c r="O68" s="31"/>
    </row>
    <row r="69" spans="8:15" ht="10.5" customHeight="1" x14ac:dyDescent="0.35">
      <c r="H69" s="35"/>
      <c r="I69" s="38"/>
      <c r="J69" s="38"/>
      <c r="K69" s="38"/>
      <c r="L69" s="38"/>
      <c r="M69" s="38"/>
      <c r="N69" s="38"/>
      <c r="O69" s="31"/>
    </row>
    <row r="70" spans="8:15" ht="10.5" customHeight="1" x14ac:dyDescent="0.35">
      <c r="H70" s="35"/>
      <c r="I70" s="38"/>
      <c r="J70" s="38"/>
      <c r="K70" s="38"/>
      <c r="L70" s="38"/>
      <c r="M70" s="38"/>
      <c r="N70" s="38"/>
      <c r="O70" s="31"/>
    </row>
    <row r="71" spans="8:15" ht="10.5" customHeight="1" x14ac:dyDescent="0.35">
      <c r="H71" s="35"/>
      <c r="I71" s="38"/>
      <c r="J71" s="38"/>
      <c r="K71" s="38"/>
      <c r="L71" s="38"/>
      <c r="M71" s="38"/>
      <c r="N71" s="38"/>
      <c r="O71" s="31"/>
    </row>
    <row r="72" spans="8:15" ht="10.5" customHeight="1" x14ac:dyDescent="0.35">
      <c r="H72" s="35"/>
      <c r="I72" s="38"/>
      <c r="J72" s="38"/>
      <c r="K72" s="38"/>
      <c r="L72" s="38"/>
      <c r="M72" s="38"/>
      <c r="N72" s="38"/>
      <c r="O72" s="31"/>
    </row>
    <row r="73" spans="8:15" ht="10.5" customHeight="1" x14ac:dyDescent="0.35">
      <c r="H73" s="35"/>
      <c r="I73" s="38"/>
      <c r="J73" s="38"/>
      <c r="K73" s="38"/>
      <c r="L73" s="38"/>
      <c r="M73" s="38"/>
      <c r="N73" s="38"/>
      <c r="O73" s="31"/>
    </row>
    <row r="74" spans="8:15" ht="10.5" customHeight="1" x14ac:dyDescent="0.35">
      <c r="H74" s="35"/>
      <c r="I74" s="38"/>
      <c r="J74" s="38"/>
      <c r="K74" s="38"/>
      <c r="L74" s="38"/>
      <c r="M74" s="38"/>
      <c r="N74" s="38"/>
      <c r="O74" s="31"/>
    </row>
    <row r="75" spans="8:15" ht="10.5" customHeight="1" x14ac:dyDescent="0.35">
      <c r="H75" s="35"/>
      <c r="I75" s="38"/>
      <c r="J75" s="38"/>
      <c r="K75" s="38"/>
      <c r="L75" s="38"/>
      <c r="M75" s="38"/>
      <c r="N75" s="38"/>
      <c r="O75" s="31"/>
    </row>
    <row r="76" spans="8:15" ht="10.5" customHeight="1" x14ac:dyDescent="0.35">
      <c r="H76" s="35"/>
      <c r="I76" s="38"/>
      <c r="J76" s="38"/>
      <c r="K76" s="38"/>
      <c r="L76" s="38"/>
      <c r="M76" s="38"/>
      <c r="N76" s="38"/>
      <c r="O76" s="31"/>
    </row>
    <row r="77" spans="8:15" ht="10.5" customHeight="1" x14ac:dyDescent="0.35">
      <c r="H77" s="35"/>
      <c r="I77" s="38"/>
      <c r="J77" s="38"/>
      <c r="K77" s="38"/>
      <c r="L77" s="38"/>
      <c r="M77" s="38"/>
      <c r="N77" s="38"/>
      <c r="O77" s="31"/>
    </row>
    <row r="78" spans="8:15" ht="10.5" customHeight="1" x14ac:dyDescent="0.35">
      <c r="H78" s="35"/>
      <c r="I78" s="38"/>
      <c r="J78" s="38"/>
      <c r="K78" s="38"/>
      <c r="L78" s="38"/>
      <c r="M78" s="38"/>
      <c r="N78" s="38"/>
      <c r="O78" s="31"/>
    </row>
    <row r="79" spans="8:15" ht="10.5" customHeight="1" x14ac:dyDescent="0.35">
      <c r="H79" s="35"/>
      <c r="I79" s="38"/>
      <c r="J79" s="38"/>
      <c r="K79" s="38"/>
      <c r="L79" s="38"/>
      <c r="M79" s="38"/>
      <c r="N79" s="38"/>
      <c r="O79" s="31"/>
    </row>
    <row r="80" spans="8:15" ht="10.5" customHeight="1" x14ac:dyDescent="0.35">
      <c r="H80" s="35"/>
      <c r="I80" s="38"/>
      <c r="J80" s="38"/>
      <c r="K80" s="38"/>
      <c r="L80" s="38"/>
      <c r="M80" s="38"/>
      <c r="N80" s="38"/>
      <c r="O80" s="31"/>
    </row>
  </sheetData>
  <sheetProtection selectLockedCells="1" selectUnlockedCells="1"/>
  <mergeCells count="12">
    <mergeCell ref="A62:H62"/>
    <mergeCell ref="A1:N1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  <mergeCell ref="A2:H2"/>
  </mergeCells>
  <conditionalFormatting sqref="E63">
    <cfRule type="expression" dxfId="561" priority="5">
      <formula>#REF!&gt;$I63</formula>
    </cfRule>
    <cfRule type="expression" dxfId="560" priority="6">
      <formula>#REF!&lt;$I63</formula>
    </cfRule>
    <cfRule type="expression" dxfId="559" priority="7">
      <formula>#REF!&lt;$G63</formula>
    </cfRule>
    <cfRule type="expression" dxfId="558" priority="8">
      <formula>#REF!&gt;$G63</formula>
    </cfRule>
  </conditionalFormatting>
  <conditionalFormatting sqref="E16:G21 E23:G27">
    <cfRule type="expression" dxfId="555" priority="1">
      <formula>#REF!&lt;$G16</formula>
    </cfRule>
    <cfRule type="expression" dxfId="554" priority="2">
      <formula>#REF!&gt;$G16</formula>
    </cfRule>
  </conditionalFormatting>
  <conditionalFormatting sqref="H16:H21 H23:H27">
    <cfRule type="expression" dxfId="551" priority="3">
      <formula>#REF!&gt;$G16</formula>
    </cfRule>
    <cfRule type="expression" dxfId="550" priority="4">
      <formula>#REF!&lt;$G16</formula>
    </cfRule>
  </conditionalFormatting>
  <conditionalFormatting sqref="H63">
    <cfRule type="expression" dxfId="537" priority="12">
      <formula>#REF!&lt;$G63</formula>
    </cfRule>
    <cfRule type="expression" dxfId="536" priority="11">
      <formula>#REF!&gt;$G63</formula>
    </cfRule>
    <cfRule type="expression" dxfId="535" priority="10">
      <formula>#REF!&gt;$I63</formula>
    </cfRule>
    <cfRule type="expression" dxfId="534" priority="9">
      <formula>#REF!&lt;$I63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41" id="{1954C6DC-0F7F-4DE5-9C3F-6868BC9139F8}">
            <xm:f>MAIN!#REF!&gt;MAIN!#REF!</xm:f>
            <x14:dxf>
              <font>
                <b/>
                <i val="0"/>
                <color rgb="FF0000FF"/>
              </font>
            </x14:dxf>
          </x14:cfRule>
          <x14:cfRule type="expression" priority="1142" id="{952579FA-F3AA-409F-A51E-A0922F1FDE37}">
            <xm:f>MAIN!#REF!&lt;MAIN!#REF!</xm:f>
            <x14:dxf>
              <font>
                <b val="0"/>
                <i/>
                <color rgb="FF0000FF"/>
              </font>
            </x14:dxf>
          </x14:cfRule>
          <x14:cfRule type="expression" priority="1143" id="{C1DE56A3-429F-418B-84AC-35B444E28AE0}">
            <xm:f>MAIN!#REF!&lt;MAIN!$G43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1144" id="{4CFF915E-8063-4E1E-890A-A38F68FCA18E}">
            <xm:f>MAIN!#REF!&gt;MAIN!$G43</xm:f>
            <x14:dxf>
              <font>
                <b/>
                <i val="0"/>
              </font>
            </x14:dxf>
          </x14:cfRule>
          <xm:sqref>E43:E50 E54 E56 E59:E60</xm:sqref>
        </x14:conditionalFormatting>
        <x14:conditionalFormatting xmlns:xm="http://schemas.microsoft.com/office/excel/2006/main">
          <x14:cfRule type="expression" priority="2113" id="{1954C6DC-0F7F-4DE5-9C3F-6868BC9139F8}">
            <xm:f>MAIN!#REF!&gt;MAIN!#REF!</xm:f>
            <x14:dxf>
              <font>
                <b/>
                <i val="0"/>
                <color rgb="FF0000FF"/>
              </font>
            </x14:dxf>
          </x14:cfRule>
          <x14:cfRule type="expression" priority="2114" id="{952579FA-F3AA-409F-A51E-A0922F1FDE37}">
            <xm:f>MAIN!#REF!&lt;MAIN!#REF!</xm:f>
            <x14:dxf>
              <font>
                <b val="0"/>
                <i/>
                <color rgb="FF0000FF"/>
              </font>
            </x14:dxf>
          </x14:cfRule>
          <x14:cfRule type="expression" priority="2115" id="{C1DE56A3-429F-418B-84AC-35B444E28AE0}">
            <xm:f>MAIN!#REF!&lt;MAIN!#REF!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2116" id="{4CFF915E-8063-4E1E-890A-A38F68FCA18E}">
            <xm:f>MAIN!#REF!&gt;MAIN!#REF!</xm:f>
            <x14:dxf>
              <font>
                <b/>
                <i val="0"/>
              </font>
            </x14:dxf>
          </x14:cfRule>
          <xm:sqref>E53</xm:sqref>
        </x14:conditionalFormatting>
        <x14:conditionalFormatting xmlns:xm="http://schemas.microsoft.com/office/excel/2006/main">
          <x14:cfRule type="expression" priority="2112" id="{4CFF915E-8063-4E1E-890A-A38F68FCA18E}">
            <xm:f>MAIN!#REF!&gt;MAIN!$G53</xm:f>
            <x14:dxf>
              <font>
                <b/>
                <i val="0"/>
              </font>
            </x14:dxf>
          </x14:cfRule>
          <x14:cfRule type="expression" priority="2111" id="{C1DE56A3-429F-418B-84AC-35B444E28AE0}">
            <xm:f>MAIN!#REF!&lt;MAIN!$G53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2110" id="{952579FA-F3AA-409F-A51E-A0922F1FDE37}">
            <xm:f>MAIN!#REF!&lt;MAIN!#REF!</xm:f>
            <x14:dxf>
              <font>
                <b val="0"/>
                <i/>
                <color rgb="FF0000FF"/>
              </font>
            </x14:dxf>
          </x14:cfRule>
          <x14:cfRule type="expression" priority="2109" id="{1954C6DC-0F7F-4DE5-9C3F-6868BC9139F8}">
            <xm:f>MAIN!#REF!&gt;MAIN!#REF!</xm:f>
            <x14:dxf>
              <font>
                <b/>
                <i val="0"/>
                <color rgb="FF0000FF"/>
              </font>
            </x14:dxf>
          </x14:cfRule>
          <xm:sqref>E55</xm:sqref>
        </x14:conditionalFormatting>
        <x14:conditionalFormatting xmlns:xm="http://schemas.microsoft.com/office/excel/2006/main">
          <x14:cfRule type="expression" priority="13" id="{F1BF1A28-68E1-46C6-B7E4-F55DD6B93221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14" id="{E7C75984-8C90-4ABE-801A-16BD757A2E97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15" id="{C35C692A-182F-488D-B9E4-09101F55BBA0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16" id="{B76550AB-5164-4AF0-8A82-462A8F770993}">
            <xm:f>MAIN!#REF!&lt;MAIN!$G3</xm:f>
            <x14:dxf>
              <font>
                <b/>
                <i val="0"/>
              </font>
            </x14:dxf>
          </x14:cfRule>
          <xm:sqref>H3:H14 H29:H40</xm:sqref>
        </x14:conditionalFormatting>
        <x14:conditionalFormatting xmlns:xm="http://schemas.microsoft.com/office/excel/2006/main">
          <x14:cfRule type="expression" priority="1169" id="{60C522FE-9808-447E-8ADB-AEAE06BBA9ED}">
            <xm:f>MAIN!#REF!&lt;MAIN!#REF!</xm:f>
            <x14:dxf>
              <font>
                <b/>
                <i val="0"/>
                <color rgb="FF0000FF"/>
              </font>
            </x14:dxf>
          </x14:cfRule>
          <x14:cfRule type="expression" priority="1170" id="{7BE696BC-6EB0-4A92-A5AF-4BB1202F6E33}">
            <xm:f>MAIN!#REF!&gt;MAIN!#REF!</xm:f>
            <x14:dxf>
              <font>
                <b val="0"/>
                <i/>
                <color rgb="FF0000FF"/>
              </font>
            </x14:dxf>
          </x14:cfRule>
          <x14:cfRule type="expression" priority="1171" id="{F7BC219E-2C78-4C0E-9226-0B836ED775E6}">
            <xm:f>MAIN!#REF!&gt;MAIN!$G43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1172" id="{1EF6923B-CE5D-496C-AB52-13B529A09E17}">
            <xm:f>MAIN!#REF!&lt;MAIN!$G43</xm:f>
            <x14:dxf>
              <font>
                <b/>
                <i val="0"/>
              </font>
            </x14:dxf>
          </x14:cfRule>
          <xm:sqref>H43:H50 H54 H56 H59:H60</xm:sqref>
        </x14:conditionalFormatting>
        <x14:conditionalFormatting xmlns:xm="http://schemas.microsoft.com/office/excel/2006/main">
          <x14:cfRule type="expression" priority="2133" id="{60C522FE-9808-447E-8ADB-AEAE06BBA9ED}">
            <xm:f>MAIN!#REF!&lt;MAIN!#REF!</xm:f>
            <x14:dxf>
              <font>
                <b/>
                <i val="0"/>
                <color rgb="FF0000FF"/>
              </font>
            </x14:dxf>
          </x14:cfRule>
          <x14:cfRule type="expression" priority="2134" id="{7BE696BC-6EB0-4A92-A5AF-4BB1202F6E33}">
            <xm:f>MAIN!#REF!&gt;MAIN!#REF!</xm:f>
            <x14:dxf>
              <font>
                <b val="0"/>
                <i/>
                <color rgb="FF0000FF"/>
              </font>
            </x14:dxf>
          </x14:cfRule>
          <x14:cfRule type="expression" priority="2135" id="{F7BC219E-2C78-4C0E-9226-0B836ED775E6}">
            <xm:f>MAIN!#REF!&gt;MAIN!#REF!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2136" id="{1EF6923B-CE5D-496C-AB52-13B529A09E17}">
            <xm:f>MAIN!#REF!&lt;MAIN!#REF!</xm:f>
            <x14:dxf>
              <font>
                <b/>
                <i val="0"/>
              </font>
            </x14:dxf>
          </x14:cfRule>
          <xm:sqref>H53</xm:sqref>
        </x14:conditionalFormatting>
        <x14:conditionalFormatting xmlns:xm="http://schemas.microsoft.com/office/excel/2006/main">
          <x14:cfRule type="expression" priority="2129" id="{60C522FE-9808-447E-8ADB-AEAE06BBA9ED}">
            <xm:f>MAIN!#REF!&lt;MAIN!#REF!</xm:f>
            <x14:dxf>
              <font>
                <b/>
                <i val="0"/>
                <color rgb="FF0000FF"/>
              </font>
            </x14:dxf>
          </x14:cfRule>
          <x14:cfRule type="expression" priority="2130" id="{7BE696BC-6EB0-4A92-A5AF-4BB1202F6E33}">
            <xm:f>MAIN!#REF!&gt;MAIN!#REF!</xm:f>
            <x14:dxf>
              <font>
                <b val="0"/>
                <i/>
                <color rgb="FF0000FF"/>
              </font>
            </x14:dxf>
          </x14:cfRule>
          <x14:cfRule type="expression" priority="2131" id="{F7BC219E-2C78-4C0E-9226-0B836ED775E6}">
            <xm:f>MAIN!#REF!&gt;MAIN!$G53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2132" id="{1EF6923B-CE5D-496C-AB52-13B529A09E17}">
            <xm:f>MAIN!#REF!&lt;MAIN!$G53</xm:f>
            <x14:dxf>
              <font>
                <b/>
                <i val="0"/>
              </font>
            </x14:dxf>
          </x14:cfRule>
          <xm:sqref>H55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04377-C51D-4FB1-9DE4-18A1B70790C1}">
  <dimension ref="A1:O80"/>
  <sheetViews>
    <sheetView zoomScale="85" zoomScaleNormal="85" workbookViewId="0">
      <selection activeCell="N11" sqref="N11"/>
    </sheetView>
  </sheetViews>
  <sheetFormatPr defaultColWidth="14.54296875" defaultRowHeight="15" customHeight="1" x14ac:dyDescent="0.35"/>
  <cols>
    <col min="1" max="4" width="8.453125" style="38" customWidth="1"/>
    <col min="5" max="5" width="31.1796875" style="38" customWidth="1"/>
    <col min="6" max="7" width="5.81640625" style="38" customWidth="1"/>
    <col min="8" max="8" width="31.1796875" style="38" customWidth="1"/>
    <col min="9" max="15" width="11.54296875" style="32" customWidth="1"/>
    <col min="16" max="16384" width="14.54296875" style="32"/>
  </cols>
  <sheetData>
    <row r="1" spans="1:15" ht="10.5" customHeight="1" thickBot="1" x14ac:dyDescent="0.4">
      <c r="A1" s="116" t="s">
        <v>0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31"/>
    </row>
    <row r="2" spans="1:15" ht="10.5" customHeight="1" x14ac:dyDescent="0.35">
      <c r="A2" s="117" t="s">
        <v>104</v>
      </c>
      <c r="B2" s="117"/>
      <c r="C2" s="117"/>
      <c r="D2" s="117"/>
      <c r="E2" s="117"/>
      <c r="F2" s="117"/>
      <c r="G2" s="117"/>
      <c r="H2" s="117"/>
      <c r="I2" s="31" t="s">
        <v>14</v>
      </c>
      <c r="J2" s="31" t="s">
        <v>15</v>
      </c>
      <c r="K2" s="31" t="s">
        <v>16</v>
      </c>
      <c r="L2" s="33" t="s">
        <v>17</v>
      </c>
      <c r="M2" s="33" t="s">
        <v>18</v>
      </c>
      <c r="N2" s="33" t="s">
        <v>6</v>
      </c>
      <c r="O2" s="33"/>
    </row>
    <row r="3" spans="1:15" ht="10.5" customHeight="1" x14ac:dyDescent="0.35">
      <c r="A3" s="91">
        <v>1</v>
      </c>
      <c r="B3" s="91" t="s">
        <v>27</v>
      </c>
      <c r="C3" s="92">
        <v>44361.875</v>
      </c>
      <c r="D3" s="93">
        <v>44358.875</v>
      </c>
      <c r="E3" s="91" t="s">
        <v>22</v>
      </c>
      <c r="F3" s="91"/>
      <c r="G3" s="91"/>
      <c r="H3" s="91" t="s">
        <v>97</v>
      </c>
      <c r="I3" s="34">
        <f>IF(F3&gt;G3,1,IF(F3=G3,2,3))</f>
        <v>2</v>
      </c>
      <c r="J3" s="34">
        <f>IF(I3=MAIN!I3,3,0)</f>
        <v>0</v>
      </c>
      <c r="K3" s="35">
        <f t="shared" ref="K3:K14" si="0">F3-G3</f>
        <v>0</v>
      </c>
      <c r="L3" s="36">
        <f>IF(K3=MAIN!J3,1,0)</f>
        <v>0</v>
      </c>
      <c r="M3" s="36">
        <f>IF(AND(EA!F3=MAIN!F3,EA!G3=MAIN!G3),1,0)</f>
        <v>0</v>
      </c>
      <c r="N3" s="33">
        <f>IF(ISBLANK(MAIN!F3),0,J3+L3+M3)</f>
        <v>0</v>
      </c>
      <c r="O3" s="31"/>
    </row>
    <row r="4" spans="1:15" ht="10.5" customHeight="1" x14ac:dyDescent="0.35">
      <c r="A4" s="94">
        <v>2</v>
      </c>
      <c r="B4" s="91" t="s">
        <v>27</v>
      </c>
      <c r="C4" s="92">
        <v>44362.625</v>
      </c>
      <c r="D4" s="93">
        <v>44359.625</v>
      </c>
      <c r="E4" s="91" t="s">
        <v>48</v>
      </c>
      <c r="F4" s="91"/>
      <c r="G4" s="91"/>
      <c r="H4" s="91" t="s">
        <v>30</v>
      </c>
      <c r="I4" s="34">
        <f t="shared" ref="I4:I14" si="1">IF(F4&gt;G4,1,IF(F4=G4,2,3))</f>
        <v>2</v>
      </c>
      <c r="J4" s="34">
        <f>IF(I4=MAIN!I4,3,0)</f>
        <v>0</v>
      </c>
      <c r="K4" s="35">
        <f t="shared" si="0"/>
        <v>0</v>
      </c>
      <c r="L4" s="36">
        <f>IF(K4=MAIN!J4,1,0)</f>
        <v>0</v>
      </c>
      <c r="M4" s="36">
        <f>IF(AND(EA!F4=MAIN!F4,EA!G4=MAIN!G4),1,0)</f>
        <v>0</v>
      </c>
      <c r="N4" s="33">
        <f>IF(ISBLANK(MAIN!F4),0,J4+L4+M4)</f>
        <v>0</v>
      </c>
      <c r="O4" s="31"/>
    </row>
    <row r="5" spans="1:15" ht="10.5" customHeight="1" x14ac:dyDescent="0.35">
      <c r="A5" s="94">
        <v>3</v>
      </c>
      <c r="B5" s="91" t="s">
        <v>31</v>
      </c>
      <c r="C5" s="92">
        <v>44362.75</v>
      </c>
      <c r="D5" s="93">
        <v>44359.75</v>
      </c>
      <c r="E5" s="91" t="s">
        <v>24</v>
      </c>
      <c r="F5" s="91"/>
      <c r="G5" s="91"/>
      <c r="H5" s="91" t="s">
        <v>37</v>
      </c>
      <c r="I5" s="34">
        <f t="shared" si="1"/>
        <v>2</v>
      </c>
      <c r="J5" s="34">
        <f>IF(I5=MAIN!I5,3,0)</f>
        <v>0</v>
      </c>
      <c r="K5" s="35">
        <f t="shared" si="0"/>
        <v>0</v>
      </c>
      <c r="L5" s="36">
        <f>IF(K5=MAIN!J5,1,0)</f>
        <v>0</v>
      </c>
      <c r="M5" s="36">
        <f>IF(AND(EA!F5=MAIN!F5,EA!G5=MAIN!G5),1,0)</f>
        <v>0</v>
      </c>
      <c r="N5" s="33">
        <f>IF(ISBLANK(MAIN!F5),0,J5+L5+M5)</f>
        <v>0</v>
      </c>
      <c r="O5" s="31"/>
    </row>
    <row r="6" spans="1:15" ht="10.5" customHeight="1" x14ac:dyDescent="0.35">
      <c r="A6" s="94">
        <v>4</v>
      </c>
      <c r="B6" s="91" t="s">
        <v>31</v>
      </c>
      <c r="C6" s="92">
        <v>44362.875</v>
      </c>
      <c r="D6" s="93">
        <v>44359.875</v>
      </c>
      <c r="E6" s="91" t="s">
        <v>25</v>
      </c>
      <c r="F6" s="91"/>
      <c r="G6" s="91"/>
      <c r="H6" s="91" t="s">
        <v>98</v>
      </c>
      <c r="I6" s="34">
        <f t="shared" si="1"/>
        <v>2</v>
      </c>
      <c r="J6" s="34">
        <f>IF(I6=MAIN!I6,3,0)</f>
        <v>0</v>
      </c>
      <c r="K6" s="35">
        <f t="shared" si="0"/>
        <v>0</v>
      </c>
      <c r="L6" s="36">
        <f>IF(K6=MAIN!J6,1,0)</f>
        <v>0</v>
      </c>
      <c r="M6" s="36">
        <f>IF(AND(EA!F6=MAIN!F6,EA!G6=MAIN!G6),1,0)</f>
        <v>0</v>
      </c>
      <c r="N6" s="33">
        <f>IF(ISBLANK(MAIN!F6),0,J6+L6+M6)</f>
        <v>0</v>
      </c>
      <c r="O6" s="31"/>
    </row>
    <row r="7" spans="1:15" ht="10.5" customHeight="1" x14ac:dyDescent="0.35">
      <c r="A7" s="94">
        <v>5</v>
      </c>
      <c r="B7" s="91" t="s">
        <v>36</v>
      </c>
      <c r="C7" s="92">
        <v>44363.625</v>
      </c>
      <c r="D7" s="93">
        <v>44360.625</v>
      </c>
      <c r="E7" s="91" t="s">
        <v>45</v>
      </c>
      <c r="F7" s="91"/>
      <c r="G7" s="91"/>
      <c r="H7" s="91" t="s">
        <v>26</v>
      </c>
      <c r="I7" s="34">
        <f t="shared" si="1"/>
        <v>2</v>
      </c>
      <c r="J7" s="34">
        <f>IF(I7=MAIN!I7,3,0)</f>
        <v>0</v>
      </c>
      <c r="K7" s="35">
        <f t="shared" si="0"/>
        <v>0</v>
      </c>
      <c r="L7" s="36">
        <f>IF(K7=MAIN!J7,1,0)</f>
        <v>0</v>
      </c>
      <c r="M7" s="36">
        <f>IF(AND(EA!F7=MAIN!F7,EA!G7=MAIN!G7),1,0)</f>
        <v>0</v>
      </c>
      <c r="N7" s="33">
        <f>IF(ISBLANK(MAIN!F7),0,J7+L7+M7)</f>
        <v>0</v>
      </c>
      <c r="O7" s="31"/>
    </row>
    <row r="8" spans="1:15" ht="10.5" customHeight="1" x14ac:dyDescent="0.35">
      <c r="A8" s="94">
        <v>6</v>
      </c>
      <c r="B8" s="91" t="s">
        <v>38</v>
      </c>
      <c r="C8" s="92">
        <v>44363.75</v>
      </c>
      <c r="D8" s="93">
        <v>44360.75</v>
      </c>
      <c r="E8" s="91" t="s">
        <v>99</v>
      </c>
      <c r="F8" s="91"/>
      <c r="G8" s="91"/>
      <c r="H8" s="91" t="s">
        <v>32</v>
      </c>
      <c r="I8" s="34">
        <f t="shared" si="1"/>
        <v>2</v>
      </c>
      <c r="J8" s="34">
        <f>IF(I8=MAIN!I8,3,0)</f>
        <v>3</v>
      </c>
      <c r="K8" s="35">
        <f t="shared" si="0"/>
        <v>0</v>
      </c>
      <c r="L8" s="36">
        <f>IF(K8=MAIN!J8,1,0)</f>
        <v>1</v>
      </c>
      <c r="M8" s="36">
        <f>IF(AND(EA!F8=MAIN!F8,EA!G8=MAIN!G8),1,0)</f>
        <v>0</v>
      </c>
      <c r="N8" s="33">
        <v>0</v>
      </c>
      <c r="O8" s="31"/>
    </row>
    <row r="9" spans="1:15" ht="10.5" customHeight="1" x14ac:dyDescent="0.35">
      <c r="A9" s="94">
        <v>7</v>
      </c>
      <c r="B9" s="91" t="s">
        <v>38</v>
      </c>
      <c r="C9" s="92">
        <v>44363.875</v>
      </c>
      <c r="D9" s="93">
        <v>44360.875</v>
      </c>
      <c r="E9" s="91" t="s">
        <v>100</v>
      </c>
      <c r="F9" s="91"/>
      <c r="G9" s="91"/>
      <c r="H9" s="91" t="s">
        <v>23</v>
      </c>
      <c r="I9" s="34">
        <f t="shared" si="1"/>
        <v>2</v>
      </c>
      <c r="J9" s="34">
        <f>IF(I9=MAIN!I9,3,0)</f>
        <v>0</v>
      </c>
      <c r="K9" s="35">
        <f t="shared" si="0"/>
        <v>0</v>
      </c>
      <c r="L9" s="36">
        <f>IF(K9=MAIN!J9,1,0)</f>
        <v>0</v>
      </c>
      <c r="M9" s="36">
        <f>IF(AND(EA!F9=MAIN!F9,EA!G9=MAIN!G9),1,0)</f>
        <v>0</v>
      </c>
      <c r="N9" s="33">
        <f>IF(ISBLANK(MAIN!F9),0,J9+L9+M9)</f>
        <v>0</v>
      </c>
      <c r="O9" s="31"/>
    </row>
    <row r="10" spans="1:15" ht="10.5" customHeight="1" x14ac:dyDescent="0.35">
      <c r="A10" s="94">
        <v>8</v>
      </c>
      <c r="B10" s="91" t="s">
        <v>44</v>
      </c>
      <c r="C10" s="92">
        <v>44364.625</v>
      </c>
      <c r="D10" s="93">
        <v>44361.625</v>
      </c>
      <c r="E10" s="91" t="s">
        <v>101</v>
      </c>
      <c r="F10" s="91"/>
      <c r="G10" s="91"/>
      <c r="H10" s="91" t="s">
        <v>41</v>
      </c>
      <c r="I10" s="34">
        <f t="shared" si="1"/>
        <v>2</v>
      </c>
      <c r="J10" s="34">
        <f>IF(I10=MAIN!I10,3,0)</f>
        <v>0</v>
      </c>
      <c r="K10" s="35">
        <f t="shared" si="0"/>
        <v>0</v>
      </c>
      <c r="L10" s="36">
        <f>IF(K10=MAIN!J10,1,0)</f>
        <v>0</v>
      </c>
      <c r="M10" s="36">
        <f>IF(AND(EA!F10=MAIN!F10,EA!G10=MAIN!G10),1,0)</f>
        <v>0</v>
      </c>
      <c r="N10" s="33">
        <f>IF(ISBLANK(MAIN!F10),0,J10+L10+M10)</f>
        <v>0</v>
      </c>
      <c r="O10" s="31"/>
    </row>
    <row r="11" spans="1:15" ht="10.5" customHeight="1" x14ac:dyDescent="0.35">
      <c r="A11" s="94">
        <v>9</v>
      </c>
      <c r="B11" s="91" t="s">
        <v>44</v>
      </c>
      <c r="C11" s="92">
        <v>44364.75</v>
      </c>
      <c r="D11" s="93">
        <v>44361.75</v>
      </c>
      <c r="E11" s="91" t="s">
        <v>34</v>
      </c>
      <c r="F11" s="91"/>
      <c r="G11" s="91"/>
      <c r="H11" s="91" t="s">
        <v>46</v>
      </c>
      <c r="I11" s="34">
        <f t="shared" si="1"/>
        <v>2</v>
      </c>
      <c r="J11" s="34">
        <f>IF(I11=MAIN!I11,3,0)</f>
        <v>0</v>
      </c>
      <c r="K11" s="35">
        <f t="shared" si="0"/>
        <v>0</v>
      </c>
      <c r="L11" s="36">
        <f>IF(K11=MAIN!J11,1,0)</f>
        <v>0</v>
      </c>
      <c r="M11" s="36">
        <f>IF(AND(EA!F11=MAIN!F11,EA!G11=MAIN!G11),1,0)</f>
        <v>0</v>
      </c>
      <c r="N11" s="33">
        <f>IF(ISBLANK(MAIN!F11),0,J11+L11+M11)</f>
        <v>0</v>
      </c>
      <c r="O11" s="31"/>
    </row>
    <row r="12" spans="1:15" ht="10.5" customHeight="1" x14ac:dyDescent="0.35">
      <c r="A12" s="94">
        <v>10</v>
      </c>
      <c r="B12" s="91" t="s">
        <v>36</v>
      </c>
      <c r="C12" s="92">
        <v>44364.875</v>
      </c>
      <c r="D12" s="93">
        <v>44361.875</v>
      </c>
      <c r="E12" s="95" t="s">
        <v>39</v>
      </c>
      <c r="F12" s="95">
        <v>1</v>
      </c>
      <c r="G12" s="95">
        <v>2</v>
      </c>
      <c r="H12" s="95" t="s">
        <v>20</v>
      </c>
      <c r="I12" s="34">
        <f t="shared" si="1"/>
        <v>3</v>
      </c>
      <c r="J12" s="34">
        <f>IF(I12=MAIN!I12,3,0)</f>
        <v>3</v>
      </c>
      <c r="K12" s="35">
        <f t="shared" si="0"/>
        <v>-1</v>
      </c>
      <c r="L12" s="36">
        <f>IF(K12=MAIN!J12,1,0)</f>
        <v>1</v>
      </c>
      <c r="M12" s="36">
        <f>IF(AND(EA!F12=MAIN!F12,EA!G12=MAIN!G12),1,0)</f>
        <v>0</v>
      </c>
      <c r="N12" s="33">
        <f>IF(ISBLANK(MAIN!F12),0,J12+L12+M12)*2</f>
        <v>8</v>
      </c>
      <c r="O12" s="31"/>
    </row>
    <row r="13" spans="1:15" ht="10.5" customHeight="1" x14ac:dyDescent="0.35">
      <c r="A13" s="94">
        <v>11</v>
      </c>
      <c r="B13" s="91" t="s">
        <v>47</v>
      </c>
      <c r="C13" s="92">
        <v>44365.75</v>
      </c>
      <c r="D13" s="93">
        <v>44362.75</v>
      </c>
      <c r="E13" s="90" t="s">
        <v>28</v>
      </c>
      <c r="F13" s="91">
        <v>4</v>
      </c>
      <c r="G13" s="91">
        <v>0</v>
      </c>
      <c r="H13" s="91" t="s">
        <v>103</v>
      </c>
      <c r="I13" s="34">
        <f t="shared" si="1"/>
        <v>1</v>
      </c>
      <c r="J13" s="34">
        <f>IF(I13=MAIN!I13,3,0)</f>
        <v>3</v>
      </c>
      <c r="K13" s="35">
        <f t="shared" si="0"/>
        <v>4</v>
      </c>
      <c r="L13" s="36">
        <f>IF(K13=MAIN!J13,1,0)</f>
        <v>0</v>
      </c>
      <c r="M13" s="36">
        <f>IF(AND(EA!F13=MAIN!F13,EA!G13=MAIN!G13),1,0)</f>
        <v>0</v>
      </c>
      <c r="N13" s="33">
        <f>IF(ISBLANK(MAIN!F13),0,J13+L13+M13)</f>
        <v>3</v>
      </c>
      <c r="O13" s="31"/>
    </row>
    <row r="14" spans="1:15" ht="10.5" customHeight="1" x14ac:dyDescent="0.35">
      <c r="A14" s="94">
        <v>12</v>
      </c>
      <c r="B14" s="91" t="s">
        <v>47</v>
      </c>
      <c r="C14" s="92">
        <v>44365.875</v>
      </c>
      <c r="D14" s="93">
        <v>44362.875</v>
      </c>
      <c r="E14" s="91" t="s">
        <v>85</v>
      </c>
      <c r="F14" s="91">
        <v>2</v>
      </c>
      <c r="G14" s="91">
        <v>2</v>
      </c>
      <c r="H14" s="91" t="s">
        <v>102</v>
      </c>
      <c r="I14" s="34">
        <f t="shared" si="1"/>
        <v>2</v>
      </c>
      <c r="J14" s="34">
        <f>IF(I14=MAIN!I14,3,0)</f>
        <v>0</v>
      </c>
      <c r="K14" s="35">
        <f t="shared" si="0"/>
        <v>0</v>
      </c>
      <c r="L14" s="36">
        <f>IF(K14=MAIN!J14,1,0)</f>
        <v>0</v>
      </c>
      <c r="M14" s="36">
        <f>IF(AND(EA!F14=MAIN!F14,EA!G14=MAIN!G14),1,0)</f>
        <v>0</v>
      </c>
      <c r="N14" s="33">
        <f>IF(ISBLANK(MAIN!F14),0,J14+L14+M14)</f>
        <v>0</v>
      </c>
      <c r="O14" s="37">
        <f>SUM(N3:N14)</f>
        <v>11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31" t="s">
        <v>14</v>
      </c>
      <c r="J15" s="31" t="s">
        <v>15</v>
      </c>
      <c r="K15" s="31" t="s">
        <v>16</v>
      </c>
      <c r="L15" s="33" t="s">
        <v>17</v>
      </c>
      <c r="M15" s="33" t="s">
        <v>18</v>
      </c>
      <c r="N15" s="33" t="s">
        <v>6</v>
      </c>
      <c r="O15" s="31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91" t="s">
        <v>37</v>
      </c>
      <c r="F16" s="91">
        <v>2</v>
      </c>
      <c r="G16" s="91">
        <v>0</v>
      </c>
      <c r="H16" s="91" t="s">
        <v>98</v>
      </c>
      <c r="I16" s="34">
        <f t="shared" ref="I16:I27" si="2">IF(F16&gt;G16,1,IF(F16=G16,2,3))</f>
        <v>1</v>
      </c>
      <c r="J16" s="34">
        <f>IF(I16=MAIN!I16,3,0)</f>
        <v>0</v>
      </c>
      <c r="K16" s="35">
        <f t="shared" ref="K16:K27" si="3">F16-G16</f>
        <v>2</v>
      </c>
      <c r="L16" s="36">
        <f>IF(K16=MAIN!J16,1,0)</f>
        <v>0</v>
      </c>
      <c r="M16" s="36">
        <f>IF(AND(EA!F16=BW!F16,EA!G16=BW!G16),1,0)</f>
        <v>0</v>
      </c>
      <c r="N16" s="33">
        <f>IF(ISBLANK(MAIN!F16),0,J16+L16+M16)</f>
        <v>0</v>
      </c>
      <c r="O16" s="31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91" t="s">
        <v>22</v>
      </c>
      <c r="F17" s="91">
        <v>6</v>
      </c>
      <c r="G17" s="91">
        <v>1</v>
      </c>
      <c r="H17" s="91" t="s">
        <v>48</v>
      </c>
      <c r="I17" s="34">
        <f t="shared" si="2"/>
        <v>1</v>
      </c>
      <c r="J17" s="34">
        <f>IF(I17=MAIN!I17,3,0)</f>
        <v>3</v>
      </c>
      <c r="K17" s="35">
        <f t="shared" si="3"/>
        <v>5</v>
      </c>
      <c r="L17" s="36">
        <f>IF(K17=MAIN!J17,1,0)</f>
        <v>0</v>
      </c>
      <c r="M17" s="36">
        <f>IF(AND(EA!F17=BW!F17,EA!G17=BW!G17),1,0)</f>
        <v>0</v>
      </c>
      <c r="N17" s="33">
        <f>IF(ISBLANK(MAIN!F17),0,J17+L17+M17)</f>
        <v>3</v>
      </c>
      <c r="O17" s="31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91" t="s">
        <v>97</v>
      </c>
      <c r="F18" s="91">
        <v>0</v>
      </c>
      <c r="G18" s="91">
        <v>1</v>
      </c>
      <c r="H18" s="91" t="s">
        <v>30</v>
      </c>
      <c r="I18" s="34">
        <f t="shared" si="2"/>
        <v>3</v>
      </c>
      <c r="J18" s="34">
        <f>IF(I18=MAIN!I18,3,0)</f>
        <v>0</v>
      </c>
      <c r="K18" s="35">
        <f t="shared" si="3"/>
        <v>-1</v>
      </c>
      <c r="L18" s="36">
        <f>IF(K18=MAIN!J18,1,0)</f>
        <v>0</v>
      </c>
      <c r="M18" s="36">
        <f>IF(AND(EA!F18=BW!F18,EA!G18=BW!G18),1,0)</f>
        <v>0</v>
      </c>
      <c r="N18" s="33">
        <f>IF(ISBLANK(MAIN!F18),0,J18+L18+M18)</f>
        <v>0</v>
      </c>
      <c r="O18" s="31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91" t="s">
        <v>99</v>
      </c>
      <c r="F19" s="91">
        <v>2</v>
      </c>
      <c r="G19" s="91">
        <v>3</v>
      </c>
      <c r="H19" s="91" t="s">
        <v>100</v>
      </c>
      <c r="I19" s="34">
        <f t="shared" si="2"/>
        <v>3</v>
      </c>
      <c r="J19" s="34">
        <f>IF(I19=MAIN!I19,3,0)</f>
        <v>0</v>
      </c>
      <c r="K19" s="35">
        <f t="shared" si="3"/>
        <v>-1</v>
      </c>
      <c r="L19" s="36">
        <f>IF(K19=MAIN!J19,1,0)</f>
        <v>0</v>
      </c>
      <c r="M19" s="36">
        <f>IF(AND(EA!F19=BW!F19,EA!G19=BW!G19),1,0)</f>
        <v>0</v>
      </c>
      <c r="N19" s="33">
        <f>IF(ISBLANK(MAIN!F19),0,J19+L19+M19)</f>
        <v>0</v>
      </c>
      <c r="O19" s="31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91" t="s">
        <v>32</v>
      </c>
      <c r="F20" s="91">
        <v>2</v>
      </c>
      <c r="G20" s="91">
        <v>2</v>
      </c>
      <c r="H20" s="91" t="s">
        <v>23</v>
      </c>
      <c r="I20" s="34">
        <f t="shared" si="2"/>
        <v>2</v>
      </c>
      <c r="J20" s="34">
        <f>IF(I20=MAIN!I20,3,0)</f>
        <v>3</v>
      </c>
      <c r="K20" s="35">
        <f t="shared" si="3"/>
        <v>0</v>
      </c>
      <c r="L20" s="36">
        <f>IF(K20=MAIN!J20,1,0)</f>
        <v>1</v>
      </c>
      <c r="M20" s="36">
        <f>IF(AND(EA!F20=BW!F20,EA!G20=BW!G20),1,0)</f>
        <v>0</v>
      </c>
      <c r="N20" s="33">
        <f>IF(ISBLANK(MAIN!F20),0,J20+L20+M20)</f>
        <v>4</v>
      </c>
      <c r="O20" s="31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91" t="s">
        <v>24</v>
      </c>
      <c r="F21" s="91">
        <v>3</v>
      </c>
      <c r="G21" s="91">
        <v>1</v>
      </c>
      <c r="H21" s="91" t="s">
        <v>25</v>
      </c>
      <c r="I21" s="34">
        <f t="shared" si="2"/>
        <v>1</v>
      </c>
      <c r="J21" s="34">
        <f>IF(I21=MAIN!I21,3,0)</f>
        <v>3</v>
      </c>
      <c r="K21" s="35">
        <f t="shared" si="3"/>
        <v>2</v>
      </c>
      <c r="L21" s="36">
        <f>IF(K21=MAIN!J21,1,0)</f>
        <v>0</v>
      </c>
      <c r="M21" s="36">
        <f>IF(AND(EA!F21=BW!F21,EA!G21=BW!G21),1,0)</f>
        <v>0</v>
      </c>
      <c r="N21" s="33">
        <f>IF(ISBLANK(MAIN!F21),0,J21+L21+M21)</f>
        <v>3</v>
      </c>
      <c r="O21" s="31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90" t="s">
        <v>46</v>
      </c>
      <c r="F22" s="90">
        <v>2</v>
      </c>
      <c r="G22" s="90">
        <v>1</v>
      </c>
      <c r="H22" s="90" t="s">
        <v>41</v>
      </c>
      <c r="I22" s="34">
        <f t="shared" si="2"/>
        <v>1</v>
      </c>
      <c r="J22" s="34">
        <f>IF(I22=MAIN!I22,3,0)</f>
        <v>0</v>
      </c>
      <c r="K22" s="35">
        <f t="shared" si="3"/>
        <v>1</v>
      </c>
      <c r="L22" s="36">
        <f>IF(K22=MAIN!J22,1,0)</f>
        <v>0</v>
      </c>
      <c r="M22" s="36">
        <f>IF(AND(EA!F22=BW!F22,EA!G22=BW!G22),1,0)</f>
        <v>1</v>
      </c>
      <c r="N22" s="33">
        <f>IF(ISBLANK(MAIN!F22),0,J22+L22+M22)</f>
        <v>1</v>
      </c>
      <c r="O22" s="31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91" t="s">
        <v>45</v>
      </c>
      <c r="F23" s="91">
        <v>2</v>
      </c>
      <c r="G23" s="91">
        <v>0</v>
      </c>
      <c r="H23" s="91" t="s">
        <v>39</v>
      </c>
      <c r="I23" s="34">
        <f t="shared" si="2"/>
        <v>1</v>
      </c>
      <c r="J23" s="34">
        <f>IF(I23=MAIN!I23,3,0)</f>
        <v>0</v>
      </c>
      <c r="K23" s="35">
        <f t="shared" si="3"/>
        <v>2</v>
      </c>
      <c r="L23" s="36">
        <f>IF(K23=MAIN!J23,1,0)</f>
        <v>0</v>
      </c>
      <c r="M23" s="36">
        <f>IF(AND(EA!F23=BW!F23,EA!G23=BW!G23),1,0)</f>
        <v>0</v>
      </c>
      <c r="N23" s="33">
        <f>IF(ISBLANK(MAIN!F23),0,J23+L23+M23)</f>
        <v>0</v>
      </c>
      <c r="O23" s="31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5" t="s">
        <v>20</v>
      </c>
      <c r="F24" s="95">
        <v>1</v>
      </c>
      <c r="G24" s="95">
        <v>1</v>
      </c>
      <c r="H24" s="95" t="s">
        <v>26</v>
      </c>
      <c r="I24" s="34">
        <f t="shared" si="2"/>
        <v>2</v>
      </c>
      <c r="J24" s="34">
        <f>IF(I24=MAIN!I24,3,0)</f>
        <v>3</v>
      </c>
      <c r="K24" s="35">
        <f t="shared" si="3"/>
        <v>0</v>
      </c>
      <c r="L24" s="36">
        <f>IF(K24=MAIN!J24,1,0)</f>
        <v>1</v>
      </c>
      <c r="M24" s="36">
        <f>IF(AND(EA!F24=BW!F24,EA!G24=BW!G24),1,0)</f>
        <v>0</v>
      </c>
      <c r="N24" s="33">
        <f>IF(ISBLANK(MAIN!F24),0,J24+L24+M24)</f>
        <v>4</v>
      </c>
      <c r="O24" s="31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91" t="s">
        <v>103</v>
      </c>
      <c r="F25" s="91">
        <v>1</v>
      </c>
      <c r="G25" s="91">
        <v>2</v>
      </c>
      <c r="H25" s="91" t="s">
        <v>102</v>
      </c>
      <c r="I25" s="34">
        <f t="shared" si="2"/>
        <v>3</v>
      </c>
      <c r="J25" s="34">
        <f>IF(I25=MAIN!I25,3,0)</f>
        <v>0</v>
      </c>
      <c r="K25" s="35">
        <f t="shared" si="3"/>
        <v>-1</v>
      </c>
      <c r="L25" s="36">
        <f>IF(K25=MAIN!J25,1,0)</f>
        <v>0</v>
      </c>
      <c r="M25" s="36">
        <f>IF(AND(EA!F25=BW!F25,EA!G25=BW!G25),1,0)</f>
        <v>0</v>
      </c>
      <c r="N25" s="33">
        <f>IF(ISBLANK(MAIN!F25),0,J25+L25+M25)</f>
        <v>0</v>
      </c>
      <c r="O25" s="31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91" t="s">
        <v>28</v>
      </c>
      <c r="F26" s="91">
        <v>1</v>
      </c>
      <c r="G26" s="91">
        <v>1</v>
      </c>
      <c r="H26" s="91" t="s">
        <v>85</v>
      </c>
      <c r="I26" s="34">
        <f t="shared" si="2"/>
        <v>2</v>
      </c>
      <c r="J26" s="34">
        <f>IF(I26=MAIN!I26,3,0)</f>
        <v>0</v>
      </c>
      <c r="K26" s="35">
        <f t="shared" si="3"/>
        <v>0</v>
      </c>
      <c r="L26" s="36">
        <f>IF(K26=MAIN!J26,1,0)</f>
        <v>0</v>
      </c>
      <c r="M26" s="36">
        <f>IF(AND(EA!F26=BW!F26,EA!G26=BW!G26),1,0)</f>
        <v>0</v>
      </c>
      <c r="N26" s="33">
        <f>IF(ISBLANK(MAIN!F26),0,J26+L26+M26)</f>
        <v>0</v>
      </c>
      <c r="O26" s="31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91" t="s">
        <v>34</v>
      </c>
      <c r="F27" s="91">
        <v>0</v>
      </c>
      <c r="G27" s="91">
        <v>0</v>
      </c>
      <c r="H27" s="91" t="s">
        <v>101</v>
      </c>
      <c r="I27" s="34">
        <f t="shared" si="2"/>
        <v>2</v>
      </c>
      <c r="J27" s="34">
        <f>IF(I27=MAIN!I27,3,0)</f>
        <v>0</v>
      </c>
      <c r="K27" s="35">
        <f t="shared" si="3"/>
        <v>0</v>
      </c>
      <c r="L27" s="36">
        <f>IF(K27=MAIN!J27,1,0)</f>
        <v>0</v>
      </c>
      <c r="M27" s="36">
        <f>IF(AND(EA!F27=BW!F27,EA!G27=BW!G27),1,0)</f>
        <v>0</v>
      </c>
      <c r="N27" s="33">
        <f>IF(ISBLANK(MAIN!F27),0,J27+L27+M27)</f>
        <v>0</v>
      </c>
      <c r="O27" s="37">
        <f>SUM(N16:N27)</f>
        <v>15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31" t="s">
        <v>14</v>
      </c>
      <c r="J28" s="31" t="s">
        <v>15</v>
      </c>
      <c r="K28" s="31" t="s">
        <v>16</v>
      </c>
      <c r="L28" s="33" t="s">
        <v>17</v>
      </c>
      <c r="M28" s="33" t="s">
        <v>18</v>
      </c>
      <c r="N28" s="33" t="s">
        <v>6</v>
      </c>
      <c r="O28" s="31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91" t="s">
        <v>30</v>
      </c>
      <c r="F29" s="91">
        <v>1</v>
      </c>
      <c r="G29" s="91">
        <v>2</v>
      </c>
      <c r="H29" s="91" t="s">
        <v>22</v>
      </c>
      <c r="I29" s="34">
        <f t="shared" ref="I29:I40" si="4">IF(F29&gt;G29,1,IF(F29=G29,2,3))</f>
        <v>3</v>
      </c>
      <c r="J29" s="34">
        <f>IF(I29=MAIN!I29,3,0)</f>
        <v>0</v>
      </c>
      <c r="K29" s="35">
        <f t="shared" ref="K29:K40" si="5">F29-G29</f>
        <v>-1</v>
      </c>
      <c r="L29" s="36">
        <f>IF(K29=MAIN!J29,1,0)</f>
        <v>0</v>
      </c>
      <c r="M29" s="36">
        <f>IF(AND(EA!F29=MAIN!F29,EA!G29=MAIN!G29),1,0)</f>
        <v>0</v>
      </c>
      <c r="N29" s="33">
        <f>IF(ISBLANK(MAIN!F29),0,J29+L29+M29)</f>
        <v>0</v>
      </c>
      <c r="O29" s="31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91" t="s">
        <v>97</v>
      </c>
      <c r="F30" s="91">
        <v>1</v>
      </c>
      <c r="G30" s="91">
        <v>1</v>
      </c>
      <c r="H30" s="91" t="s">
        <v>48</v>
      </c>
      <c r="I30" s="34">
        <f t="shared" si="4"/>
        <v>2</v>
      </c>
      <c r="J30" s="34">
        <f>IF(I30=MAIN!I30,3,0)</f>
        <v>0</v>
      </c>
      <c r="K30" s="35">
        <f t="shared" si="5"/>
        <v>0</v>
      </c>
      <c r="L30" s="36">
        <f>IF(K30=MAIN!J30,1,0)</f>
        <v>0</v>
      </c>
      <c r="M30" s="36">
        <f>IF(AND(EA!F30=MAIN!F30,EA!G30=MAIN!G30),1,0)</f>
        <v>0</v>
      </c>
      <c r="N30" s="33">
        <f>IF(ISBLANK(MAIN!F30),0,J30+L30+M30)</f>
        <v>0</v>
      </c>
      <c r="O30" s="31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91" t="s">
        <v>37</v>
      </c>
      <c r="F31" s="91">
        <v>2</v>
      </c>
      <c r="G31" s="91">
        <v>2</v>
      </c>
      <c r="H31" s="91" t="s">
        <v>25</v>
      </c>
      <c r="I31" s="34">
        <f t="shared" si="4"/>
        <v>2</v>
      </c>
      <c r="J31" s="34">
        <f>IF(I31=MAIN!I31,3,0)</f>
        <v>3</v>
      </c>
      <c r="K31" s="35">
        <f t="shared" si="5"/>
        <v>0</v>
      </c>
      <c r="L31" s="36">
        <f>IF(K31=MAIN!J31,1,0)</f>
        <v>1</v>
      </c>
      <c r="M31" s="36">
        <f>IF(AND(EA!F31=MAIN!F31,EA!G31=MAIN!G31),1,0)</f>
        <v>0</v>
      </c>
      <c r="N31" s="33">
        <f>IF(ISBLANK(MAIN!F31),0,J31+L31+M31)</f>
        <v>4</v>
      </c>
      <c r="O31" s="31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91" t="s">
        <v>98</v>
      </c>
      <c r="F32" s="91">
        <v>0</v>
      </c>
      <c r="G32" s="91">
        <v>2</v>
      </c>
      <c r="H32" s="91" t="s">
        <v>24</v>
      </c>
      <c r="I32" s="34">
        <f t="shared" si="4"/>
        <v>3</v>
      </c>
      <c r="J32" s="34">
        <f>IF(I32=MAIN!I32,3,0)</f>
        <v>3</v>
      </c>
      <c r="K32" s="35">
        <f t="shared" si="5"/>
        <v>-2</v>
      </c>
      <c r="L32" s="36">
        <f>IF(K32=MAIN!J32,1,0)</f>
        <v>0</v>
      </c>
      <c r="M32" s="36">
        <f>IF(AND(EA!F32=MAIN!F32,EA!G32=MAIN!G32),1,0)</f>
        <v>0</v>
      </c>
      <c r="N32" s="33">
        <f>IF(ISBLANK(MAIN!F32),0,J32+L32+M32)</f>
        <v>3</v>
      </c>
      <c r="O32" s="31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91" t="s">
        <v>26</v>
      </c>
      <c r="F33" s="91">
        <v>1</v>
      </c>
      <c r="G33" s="91">
        <v>0</v>
      </c>
      <c r="H33" s="91" t="s">
        <v>39</v>
      </c>
      <c r="I33" s="34">
        <f t="shared" si="4"/>
        <v>1</v>
      </c>
      <c r="J33" s="34">
        <f>IF(I33=MAIN!I33,3,0)</f>
        <v>0</v>
      </c>
      <c r="K33" s="35">
        <f t="shared" si="5"/>
        <v>1</v>
      </c>
      <c r="L33" s="36">
        <f>IF(K33=MAIN!J33,1,0)</f>
        <v>0</v>
      </c>
      <c r="M33" s="36">
        <f>IF(AND(EA!F33=MAIN!F33,EA!G33=MAIN!G33),1,0)</f>
        <v>0</v>
      </c>
      <c r="N33" s="33">
        <f>IF(ISBLANK(MAIN!F33),0,J33+L33+M33)</f>
        <v>0</v>
      </c>
      <c r="O33" s="31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5" t="s">
        <v>20</v>
      </c>
      <c r="F34" s="95">
        <v>1</v>
      </c>
      <c r="G34" s="95">
        <v>0</v>
      </c>
      <c r="H34" s="95" t="s">
        <v>45</v>
      </c>
      <c r="I34" s="34">
        <f t="shared" si="4"/>
        <v>1</v>
      </c>
      <c r="J34" s="34">
        <f>IF(I34=MAIN!I34,3,0)</f>
        <v>0</v>
      </c>
      <c r="K34" s="35">
        <f t="shared" si="5"/>
        <v>1</v>
      </c>
      <c r="L34" s="36">
        <f>IF(K34=MAIN!J34,1,0)</f>
        <v>0</v>
      </c>
      <c r="M34" s="36">
        <f>IF(AND(EA!F34=MAIN!F34,EA!G34=MAIN!G34),1,0)</f>
        <v>0</v>
      </c>
      <c r="N34" s="33">
        <f>IF(ISBLANK(MAIN!F34),0,J34+L34+M34)</f>
        <v>0</v>
      </c>
      <c r="O34" s="31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91" t="s">
        <v>23</v>
      </c>
      <c r="F35" s="91">
        <v>2</v>
      </c>
      <c r="G35" s="91">
        <v>1</v>
      </c>
      <c r="H35" s="91" t="s">
        <v>99</v>
      </c>
      <c r="I35" s="34">
        <f t="shared" si="4"/>
        <v>1</v>
      </c>
      <c r="J35" s="34">
        <f>IF(I35=MAIN!I35,3,0)</f>
        <v>0</v>
      </c>
      <c r="K35" s="35">
        <f t="shared" si="5"/>
        <v>1</v>
      </c>
      <c r="L35" s="36">
        <f>IF(K35=MAIN!J35,1,0)</f>
        <v>0</v>
      </c>
      <c r="M35" s="36">
        <f>IF(AND(EA!F35=MAIN!F35,EA!G35=MAIN!G35),1,0)</f>
        <v>0</v>
      </c>
      <c r="N35" s="33">
        <f>IF(ISBLANK(MAIN!F35),0,J35+L35+M35)</f>
        <v>0</v>
      </c>
      <c r="O35" s="31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91" t="s">
        <v>32</v>
      </c>
      <c r="F36" s="91">
        <v>3</v>
      </c>
      <c r="G36" s="91">
        <v>1</v>
      </c>
      <c r="H36" s="91" t="s">
        <v>100</v>
      </c>
      <c r="I36" s="34">
        <f t="shared" si="4"/>
        <v>1</v>
      </c>
      <c r="J36" s="34">
        <f>IF(I36=MAIN!I36,3,0)</f>
        <v>0</v>
      </c>
      <c r="K36" s="35">
        <f t="shared" si="5"/>
        <v>2</v>
      </c>
      <c r="L36" s="36">
        <f>IF(K36=MAIN!J36,1,0)</f>
        <v>0</v>
      </c>
      <c r="M36" s="36">
        <f>IF(AND(EA!F36=MAIN!F36,EA!G36=MAIN!G36),1,0)</f>
        <v>0</v>
      </c>
      <c r="N36" s="33">
        <f>IF(ISBLANK(MAIN!F36),0,J36+L36+M36)</f>
        <v>0</v>
      </c>
      <c r="O36" s="31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91" t="s">
        <v>46</v>
      </c>
      <c r="F37" s="91">
        <v>0</v>
      </c>
      <c r="G37" s="91">
        <v>3</v>
      </c>
      <c r="H37" s="91" t="s">
        <v>101</v>
      </c>
      <c r="I37" s="34">
        <f t="shared" si="4"/>
        <v>3</v>
      </c>
      <c r="J37" s="34">
        <f>IF(I37=MAIN!I37,3,0)</f>
        <v>0</v>
      </c>
      <c r="K37" s="35">
        <f t="shared" si="5"/>
        <v>-3</v>
      </c>
      <c r="L37" s="36">
        <f>IF(K37=MAIN!J37,1,0)</f>
        <v>0</v>
      </c>
      <c r="M37" s="36">
        <f>IF(AND(EA!F37=MAIN!F37,EA!G37=MAIN!G37),1,0)</f>
        <v>0</v>
      </c>
      <c r="N37" s="33">
        <f>IF(ISBLANK(MAIN!F37),0,J37+L37+M37)</f>
        <v>0</v>
      </c>
      <c r="O37" s="31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91" t="s">
        <v>41</v>
      </c>
      <c r="F38" s="91">
        <v>1</v>
      </c>
      <c r="G38" s="91">
        <v>0</v>
      </c>
      <c r="H38" s="91" t="s">
        <v>34</v>
      </c>
      <c r="I38" s="34">
        <f t="shared" si="4"/>
        <v>1</v>
      </c>
      <c r="J38" s="34">
        <f>IF(I38=MAIN!I38,3,0)</f>
        <v>0</v>
      </c>
      <c r="K38" s="35">
        <f t="shared" si="5"/>
        <v>1</v>
      </c>
      <c r="L38" s="36">
        <f>IF(K38=MAIN!J38,1,0)</f>
        <v>0</v>
      </c>
      <c r="M38" s="36">
        <f>IF(AND(EA!F38=MAIN!F38,EA!G38=MAIN!G38),1,0)</f>
        <v>0</v>
      </c>
      <c r="N38" s="33">
        <f>IF(ISBLANK(MAIN!F38),0,J38+L38+M38)</f>
        <v>0</v>
      </c>
      <c r="O38" s="31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91" t="s">
        <v>102</v>
      </c>
      <c r="F39" s="91">
        <v>1</v>
      </c>
      <c r="G39" s="91">
        <v>2</v>
      </c>
      <c r="H39" s="91" t="s">
        <v>28</v>
      </c>
      <c r="I39" s="34">
        <f t="shared" si="4"/>
        <v>3</v>
      </c>
      <c r="J39" s="34">
        <f>IF(I39=MAIN!I39,3,0)</f>
        <v>3</v>
      </c>
      <c r="K39" s="35">
        <f t="shared" si="5"/>
        <v>-1</v>
      </c>
      <c r="L39" s="36">
        <f>IF(K39=MAIN!J39,1,0)</f>
        <v>1</v>
      </c>
      <c r="M39" s="36">
        <f>IF(AND(EA!F39=MAIN!F39,EA!G39=MAIN!G39),1,0)</f>
        <v>1</v>
      </c>
      <c r="N39" s="33">
        <f>IF(ISBLANK(MAIN!F39),0,J39+L39+M39)*2</f>
        <v>10</v>
      </c>
      <c r="O39" s="31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91" t="s">
        <v>103</v>
      </c>
      <c r="F40" s="91">
        <v>1</v>
      </c>
      <c r="G40" s="91">
        <v>1</v>
      </c>
      <c r="H40" s="91" t="s">
        <v>85</v>
      </c>
      <c r="I40" s="34">
        <f t="shared" si="4"/>
        <v>2</v>
      </c>
      <c r="J40" s="34">
        <f>IF(I40=MAIN!I40,3,0)</f>
        <v>0</v>
      </c>
      <c r="K40" s="35">
        <f t="shared" si="5"/>
        <v>0</v>
      </c>
      <c r="L40" s="36">
        <f>IF(K40=MAIN!J40,1,0)</f>
        <v>0</v>
      </c>
      <c r="M40" s="36">
        <f>IF(AND(EA!F40=MAIN!F40,EA!G40=MAIN!G40),1,0)</f>
        <v>0</v>
      </c>
      <c r="N40" s="33">
        <f>IF(ISBLANK(MAIN!F40),0,J40+L40+M40)</f>
        <v>0</v>
      </c>
      <c r="O40" s="37">
        <f>SUM(N29:N40)</f>
        <v>17</v>
      </c>
    </row>
    <row r="41" spans="1:15" ht="10.5" customHeight="1" x14ac:dyDescent="0.35">
      <c r="A41" s="116" t="s">
        <v>3</v>
      </c>
      <c r="B41" s="116"/>
      <c r="C41" s="116"/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31"/>
    </row>
    <row r="42" spans="1:15" ht="10.5" customHeight="1" x14ac:dyDescent="0.35">
      <c r="A42" s="115" t="s">
        <v>87</v>
      </c>
      <c r="B42" s="115"/>
      <c r="C42" s="115"/>
      <c r="D42" s="115"/>
      <c r="E42" s="115"/>
      <c r="F42" s="115"/>
      <c r="G42" s="115"/>
      <c r="H42" s="115"/>
      <c r="I42" s="31" t="s">
        <v>14</v>
      </c>
      <c r="J42" s="31" t="s">
        <v>15</v>
      </c>
      <c r="K42" s="31" t="s">
        <v>16</v>
      </c>
      <c r="L42" s="33" t="s">
        <v>17</v>
      </c>
      <c r="M42" s="33" t="s">
        <v>18</v>
      </c>
      <c r="N42" s="33" t="s">
        <v>6</v>
      </c>
      <c r="O42" s="31"/>
    </row>
    <row r="43" spans="1:15" ht="10.5" customHeight="1" x14ac:dyDescent="0.35">
      <c r="A43" s="9">
        <v>37</v>
      </c>
      <c r="B43" s="12" t="s">
        <v>86</v>
      </c>
      <c r="C43" s="10">
        <v>44373.75</v>
      </c>
      <c r="D43" s="11">
        <v>44373.75</v>
      </c>
      <c r="E43" s="9" t="s">
        <v>29</v>
      </c>
      <c r="F43" s="9">
        <v>1</v>
      </c>
      <c r="G43" s="9">
        <v>2</v>
      </c>
      <c r="H43" s="9" t="s">
        <v>32</v>
      </c>
      <c r="I43" s="34">
        <f t="shared" ref="I43:I50" si="6">IF(F43&gt;G43,1,IF(F43=G43,2,3))</f>
        <v>3</v>
      </c>
      <c r="J43" s="34">
        <f>IF(I43=MAIN!I43,3,0)</f>
        <v>0</v>
      </c>
      <c r="K43" s="35">
        <f t="shared" ref="K43:K50" si="7">F43-G43</f>
        <v>-1</v>
      </c>
      <c r="L43" s="36">
        <f>IF(K43=MAIN!J43,1,0)</f>
        <v>0</v>
      </c>
      <c r="M43" s="36">
        <f>IF(AND(EA!F43=MAIN!F43,EA!G43=MAIN!G43),1,0)</f>
        <v>0</v>
      </c>
      <c r="N43" s="33">
        <f>IF(ISBLANK(MAIN!F43),0,J43+L43+M43)</f>
        <v>0</v>
      </c>
      <c r="O43" s="31"/>
    </row>
    <row r="44" spans="1:15" ht="10.5" customHeight="1" x14ac:dyDescent="0.35">
      <c r="A44" s="9">
        <v>38</v>
      </c>
      <c r="B44" s="12"/>
      <c r="C44" s="10">
        <v>44373.875</v>
      </c>
      <c r="D44" s="11">
        <v>44373.875</v>
      </c>
      <c r="E44" s="9" t="s">
        <v>25</v>
      </c>
      <c r="F44" s="9">
        <v>2</v>
      </c>
      <c r="G44" s="9">
        <v>0</v>
      </c>
      <c r="H44" s="9" t="s">
        <v>39</v>
      </c>
      <c r="I44" s="34">
        <f t="shared" si="6"/>
        <v>1</v>
      </c>
      <c r="J44" s="34">
        <f>IF(I44=MAIN!I44,3,0)</f>
        <v>0</v>
      </c>
      <c r="K44" s="35">
        <f t="shared" si="7"/>
        <v>2</v>
      </c>
      <c r="L44" s="36">
        <f>IF(K44=MAIN!J44,1,0)</f>
        <v>0</v>
      </c>
      <c r="M44" s="36">
        <f>IF(AND(EA!F44=MAIN!F44,EA!G44=MAIN!G44),1,0)</f>
        <v>0</v>
      </c>
      <c r="N44" s="33">
        <f>IF(ISBLANK(MAIN!F44),0,J44+L44+M44)</f>
        <v>0</v>
      </c>
      <c r="O44" s="31"/>
    </row>
    <row r="45" spans="1:15" ht="10.5" customHeight="1" x14ac:dyDescent="0.35">
      <c r="A45" s="9">
        <v>39</v>
      </c>
      <c r="B45" s="12"/>
      <c r="C45" s="10">
        <v>44374.75</v>
      </c>
      <c r="D45" s="11">
        <v>44374.75</v>
      </c>
      <c r="E45" s="9" t="s">
        <v>26</v>
      </c>
      <c r="F45" s="9">
        <v>3</v>
      </c>
      <c r="G45" s="9">
        <v>1</v>
      </c>
      <c r="H45" s="9" t="s">
        <v>43</v>
      </c>
      <c r="I45" s="34">
        <f t="shared" si="6"/>
        <v>1</v>
      </c>
      <c r="J45" s="34">
        <f>IF(I45=MAIN!I45,3,0)</f>
        <v>0</v>
      </c>
      <c r="K45" s="35">
        <f t="shared" si="7"/>
        <v>2</v>
      </c>
      <c r="L45" s="36">
        <f>IF(K45=MAIN!J45,1,0)</f>
        <v>0</v>
      </c>
      <c r="M45" s="36">
        <f>IF(AND(EA!F45=MAIN!F45,EA!G45=MAIN!G45),1,0)</f>
        <v>0</v>
      </c>
      <c r="N45" s="33">
        <f>IF(ISBLANK(MAIN!F45),0,J45+L45+M45)</f>
        <v>0</v>
      </c>
      <c r="O45" s="31"/>
    </row>
    <row r="46" spans="1:15" ht="10.5" customHeight="1" x14ac:dyDescent="0.35">
      <c r="A46" s="9">
        <v>40</v>
      </c>
      <c r="B46" s="12"/>
      <c r="C46" s="10">
        <v>44374.875</v>
      </c>
      <c r="D46" s="11">
        <v>44374.875</v>
      </c>
      <c r="E46" s="9" t="s">
        <v>34</v>
      </c>
      <c r="F46" s="9">
        <v>2</v>
      </c>
      <c r="G46" s="9">
        <v>1</v>
      </c>
      <c r="H46" s="9" t="s">
        <v>85</v>
      </c>
      <c r="I46" s="34">
        <f t="shared" si="6"/>
        <v>1</v>
      </c>
      <c r="J46" s="34">
        <f>IF(I46=MAIN!I46,3,0)</f>
        <v>0</v>
      </c>
      <c r="K46" s="35">
        <f t="shared" si="7"/>
        <v>1</v>
      </c>
      <c r="L46" s="36">
        <f>IF(K46=MAIN!J46,1,0)</f>
        <v>0</v>
      </c>
      <c r="M46" s="36">
        <f>IF(AND(EA!F46=MAIN!F46,EA!G46=MAIN!G46),1,0)</f>
        <v>0</v>
      </c>
      <c r="N46" s="33">
        <f>IF(ISBLANK(MAIN!F46),0,J46+L46+M46)</f>
        <v>0</v>
      </c>
      <c r="O46" s="31"/>
    </row>
    <row r="47" spans="1:15" ht="10.5" customHeight="1" x14ac:dyDescent="0.35">
      <c r="A47" s="9">
        <v>41</v>
      </c>
      <c r="B47" s="12"/>
      <c r="C47" s="10">
        <v>44375.75</v>
      </c>
      <c r="D47" s="11">
        <v>44375.75</v>
      </c>
      <c r="E47" s="9" t="s">
        <v>37</v>
      </c>
      <c r="F47" s="9">
        <v>0</v>
      </c>
      <c r="G47" s="9">
        <v>1</v>
      </c>
      <c r="H47" s="9" t="s">
        <v>24</v>
      </c>
      <c r="I47" s="34">
        <f t="shared" si="6"/>
        <v>3</v>
      </c>
      <c r="J47" s="34">
        <f>IF(I47=MAIN!I47,3,0)</f>
        <v>0</v>
      </c>
      <c r="K47" s="35">
        <f t="shared" si="7"/>
        <v>-1</v>
      </c>
      <c r="L47" s="36">
        <f>IF(K47=MAIN!J47,1,0)</f>
        <v>0</v>
      </c>
      <c r="M47" s="36">
        <f>IF(AND(EA!F47=MAIN!F47,EA!G47=MAIN!G47),1,0)</f>
        <v>0</v>
      </c>
      <c r="N47" s="33">
        <f>IF(ISBLANK(MAIN!F47),0,J47+L47+M47)</f>
        <v>0</v>
      </c>
      <c r="O47" s="31"/>
    </row>
    <row r="48" spans="1:15" ht="10.5" customHeight="1" x14ac:dyDescent="0.35">
      <c r="A48" s="9">
        <v>42</v>
      </c>
      <c r="B48" s="12"/>
      <c r="C48" s="10">
        <v>44375.875</v>
      </c>
      <c r="D48" s="11">
        <v>44375.875</v>
      </c>
      <c r="E48" s="9" t="s">
        <v>20</v>
      </c>
      <c r="F48" s="9">
        <v>3</v>
      </c>
      <c r="G48" s="9">
        <v>0</v>
      </c>
      <c r="H48" s="9" t="s">
        <v>30</v>
      </c>
      <c r="I48" s="34">
        <f t="shared" si="6"/>
        <v>1</v>
      </c>
      <c r="J48" s="34">
        <f>IF(I48=MAIN!I48,3,0)</f>
        <v>0</v>
      </c>
      <c r="K48" s="35">
        <f t="shared" si="7"/>
        <v>3</v>
      </c>
      <c r="L48" s="36">
        <f>IF(K48=MAIN!J48,1,0)</f>
        <v>0</v>
      </c>
      <c r="M48" s="36">
        <f>IF(AND(EA!F48=MAIN!F48,EA!G48=MAIN!G48),1,0)</f>
        <v>0</v>
      </c>
      <c r="N48" s="33">
        <f>IF(ISBLANK(MAIN!F48),0,J48+L48+M48)</f>
        <v>0</v>
      </c>
      <c r="O48" s="31"/>
    </row>
    <row r="49" spans="1:15" ht="10.5" customHeight="1" x14ac:dyDescent="0.35">
      <c r="A49" s="9">
        <v>43</v>
      </c>
      <c r="B49" s="12"/>
      <c r="C49" s="10">
        <v>44376.75</v>
      </c>
      <c r="D49" s="11">
        <v>44376.75</v>
      </c>
      <c r="E49" s="9" t="s">
        <v>23</v>
      </c>
      <c r="F49" s="9">
        <v>1</v>
      </c>
      <c r="G49" s="9">
        <v>2</v>
      </c>
      <c r="H49" s="9" t="s">
        <v>22</v>
      </c>
      <c r="I49" s="34">
        <f t="shared" si="6"/>
        <v>3</v>
      </c>
      <c r="J49" s="34">
        <f>IF(I49=MAIN!I49,3,0)</f>
        <v>0</v>
      </c>
      <c r="K49" s="35">
        <f t="shared" si="7"/>
        <v>-1</v>
      </c>
      <c r="L49" s="36">
        <f>IF(K49=MAIN!J49,1,0)</f>
        <v>0</v>
      </c>
      <c r="M49" s="36">
        <f>IF(AND(EA!F49=MAIN!F49,EA!G49=MAIN!G49),1,0)</f>
        <v>0</v>
      </c>
      <c r="N49" s="33">
        <f>IF(ISBLANK(MAIN!F49),0,J49+L49+M49)</f>
        <v>0</v>
      </c>
      <c r="O49" s="31"/>
    </row>
    <row r="50" spans="1:15" ht="10.5" customHeight="1" x14ac:dyDescent="0.35">
      <c r="A50" s="9">
        <v>44</v>
      </c>
      <c r="B50" s="12"/>
      <c r="C50" s="10">
        <v>44376.875</v>
      </c>
      <c r="D50" s="11">
        <v>44376.875</v>
      </c>
      <c r="E50" s="9" t="s">
        <v>21</v>
      </c>
      <c r="F50" s="9">
        <v>1</v>
      </c>
      <c r="G50" s="9">
        <v>0</v>
      </c>
      <c r="H50" s="9" t="s">
        <v>41</v>
      </c>
      <c r="I50" s="34">
        <f t="shared" si="6"/>
        <v>1</v>
      </c>
      <c r="J50" s="34">
        <f>IF(I50=MAIN!I50,3,0)</f>
        <v>0</v>
      </c>
      <c r="K50" s="35">
        <f t="shared" si="7"/>
        <v>1</v>
      </c>
      <c r="L50" s="36">
        <f>IF(K50=MAIN!J50,1,0)</f>
        <v>0</v>
      </c>
      <c r="M50" s="36">
        <f>IF(AND(EA!F50=MAIN!F50,EA!G50=MAIN!G50),1,0)</f>
        <v>0</v>
      </c>
      <c r="N50" s="33">
        <f>IF(ISBLANK(MAIN!F50),0,J50+L50+M50)</f>
        <v>0</v>
      </c>
      <c r="O50" s="37">
        <f>SUM(N43:N50)*2</f>
        <v>0</v>
      </c>
    </row>
    <row r="51" spans="1:15" ht="10.5" customHeight="1" x14ac:dyDescent="0.35">
      <c r="A51" s="116" t="s">
        <v>4</v>
      </c>
      <c r="B51" s="116"/>
      <c r="C51" s="116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31"/>
    </row>
    <row r="52" spans="1:15" ht="10.5" customHeight="1" x14ac:dyDescent="0.35">
      <c r="A52" s="115" t="s">
        <v>82</v>
      </c>
      <c r="B52" s="115"/>
      <c r="C52" s="115"/>
      <c r="D52" s="115"/>
      <c r="E52" s="115"/>
      <c r="F52" s="115"/>
      <c r="G52" s="115"/>
      <c r="H52" s="115"/>
      <c r="I52" s="31" t="s">
        <v>14</v>
      </c>
      <c r="J52" s="31" t="s">
        <v>15</v>
      </c>
      <c r="K52" s="31" t="s">
        <v>16</v>
      </c>
      <c r="L52" s="33" t="s">
        <v>17</v>
      </c>
      <c r="M52" s="33" t="s">
        <v>18</v>
      </c>
      <c r="N52" s="33" t="s">
        <v>6</v>
      </c>
      <c r="O52" s="31"/>
    </row>
    <row r="53" spans="1:15" ht="10.5" customHeight="1" x14ac:dyDescent="0.35">
      <c r="A53" s="9">
        <v>45</v>
      </c>
      <c r="B53" s="12" t="s">
        <v>65</v>
      </c>
      <c r="C53" s="10">
        <v>44379.75</v>
      </c>
      <c r="D53" s="11">
        <v>44379.75</v>
      </c>
      <c r="E53" s="9" t="s">
        <v>30</v>
      </c>
      <c r="F53" s="9">
        <v>0</v>
      </c>
      <c r="G53" s="9">
        <v>2</v>
      </c>
      <c r="H53" s="9" t="s">
        <v>24</v>
      </c>
      <c r="I53" s="34">
        <f t="shared" ref="I53:I56" si="8">IF(F53&gt;G53,1,IF(F53=G53,2,3))</f>
        <v>3</v>
      </c>
      <c r="J53" s="34">
        <f>IF(I53=MAIN!I53,3,0)</f>
        <v>0</v>
      </c>
      <c r="K53" s="35">
        <f t="shared" ref="K53:K56" si="9">F53-G53</f>
        <v>-2</v>
      </c>
      <c r="L53" s="36">
        <f>IF(K53=MAIN!J53,1,0)</f>
        <v>0</v>
      </c>
      <c r="M53" s="36" t="e">
        <f>IF(AND(EA!F53=MAIN!#REF!,EA!G53=MAIN!#REF!),1,0)</f>
        <v>#REF!</v>
      </c>
      <c r="N53" s="33" t="e">
        <f>IF(ISBLANK(MAIN!#REF!),0,J53+L53+M53)</f>
        <v>#REF!</v>
      </c>
      <c r="O53" s="31"/>
    </row>
    <row r="54" spans="1:15" ht="10.5" customHeight="1" x14ac:dyDescent="0.35">
      <c r="A54" s="9">
        <v>46</v>
      </c>
      <c r="B54" s="12"/>
      <c r="C54" s="10">
        <v>44379.875</v>
      </c>
      <c r="D54" s="11">
        <v>44379.875</v>
      </c>
      <c r="E54" s="9" t="s">
        <v>34</v>
      </c>
      <c r="F54" s="9">
        <v>2</v>
      </c>
      <c r="G54" s="9">
        <v>1</v>
      </c>
      <c r="H54" s="9" t="s">
        <v>25</v>
      </c>
      <c r="I54" s="34">
        <f t="shared" si="8"/>
        <v>1</v>
      </c>
      <c r="J54" s="34">
        <f>IF(I54=MAIN!I54,3,0)</f>
        <v>0</v>
      </c>
      <c r="K54" s="35">
        <f t="shared" si="9"/>
        <v>1</v>
      </c>
      <c r="L54" s="36">
        <f>IF(K54=MAIN!J54,1,0)</f>
        <v>0</v>
      </c>
      <c r="M54" s="36">
        <f>IF(AND(EA!F54=MAIN!F54,EA!G54=MAIN!G54),1,0)</f>
        <v>0</v>
      </c>
      <c r="N54" s="33">
        <f>IF(ISBLANK(MAIN!F54),0,J54+L54+M54)</f>
        <v>0</v>
      </c>
      <c r="O54" s="31"/>
    </row>
    <row r="55" spans="1:15" ht="10.5" customHeight="1" x14ac:dyDescent="0.35">
      <c r="A55" s="9">
        <v>47</v>
      </c>
      <c r="B55" s="12"/>
      <c r="C55" s="10">
        <v>44380.75</v>
      </c>
      <c r="D55" s="11">
        <v>44380.75</v>
      </c>
      <c r="E55" s="9" t="s">
        <v>43</v>
      </c>
      <c r="F55" s="9">
        <v>1</v>
      </c>
      <c r="G55" s="9">
        <v>2</v>
      </c>
      <c r="H55" s="9" t="s">
        <v>32</v>
      </c>
      <c r="I55" s="34">
        <f t="shared" si="8"/>
        <v>3</v>
      </c>
      <c r="J55" s="34">
        <f>IF(I55=MAIN!I55,3,0)</f>
        <v>0</v>
      </c>
      <c r="K55" s="35">
        <f t="shared" si="9"/>
        <v>-1</v>
      </c>
      <c r="L55" s="36">
        <f>IF(K55=MAIN!J55,1,0)</f>
        <v>0</v>
      </c>
      <c r="M55" s="36">
        <f>IF(AND(EA!F55=MAIN!F53,EA!G55=MAIN!G53),1,0)</f>
        <v>0</v>
      </c>
      <c r="N55" s="33">
        <f>IF(ISBLANK(MAIN!F53),0,J55+L55+M55)</f>
        <v>0</v>
      </c>
      <c r="O55" s="31"/>
    </row>
    <row r="56" spans="1:15" ht="10.5" customHeight="1" x14ac:dyDescent="0.35">
      <c r="A56" s="9">
        <v>48</v>
      </c>
      <c r="B56" s="12"/>
      <c r="C56" s="10">
        <v>44380.875</v>
      </c>
      <c r="D56" s="11">
        <v>44380.875</v>
      </c>
      <c r="E56" s="9" t="s">
        <v>41</v>
      </c>
      <c r="F56" s="9">
        <v>1</v>
      </c>
      <c r="G56" s="9">
        <v>3</v>
      </c>
      <c r="H56" s="9" t="s">
        <v>23</v>
      </c>
      <c r="I56" s="34">
        <f t="shared" si="8"/>
        <v>3</v>
      </c>
      <c r="J56" s="34">
        <f>IF(I56=MAIN!I56,3,0)</f>
        <v>0</v>
      </c>
      <c r="K56" s="35">
        <f t="shared" si="9"/>
        <v>-2</v>
      </c>
      <c r="L56" s="36">
        <f>IF(K56=MAIN!J56,1,0)</f>
        <v>0</v>
      </c>
      <c r="M56" s="36">
        <f>IF(AND(EA!F56=MAIN!F56,EA!G56=MAIN!G56),1,0)</f>
        <v>0</v>
      </c>
      <c r="N56" s="33">
        <f>IF(ISBLANK(MAIN!F56),0,J56+L56+M56)</f>
        <v>0</v>
      </c>
      <c r="O56" s="37" t="e">
        <f>SUM(N53:N56)*3</f>
        <v>#REF!</v>
      </c>
    </row>
    <row r="57" spans="1:15" ht="10.5" customHeight="1" x14ac:dyDescent="0.35">
      <c r="A57" s="116" t="s">
        <v>5</v>
      </c>
      <c r="B57" s="116"/>
      <c r="C57" s="116"/>
      <c r="D57" s="116"/>
      <c r="E57" s="116"/>
      <c r="F57" s="116"/>
      <c r="G57" s="116"/>
      <c r="H57" s="116"/>
      <c r="I57" s="116"/>
      <c r="J57" s="116"/>
      <c r="K57" s="116"/>
      <c r="L57" s="116"/>
      <c r="M57" s="116"/>
      <c r="N57" s="116"/>
      <c r="O57" s="31"/>
    </row>
    <row r="58" spans="1:15" ht="10.5" customHeight="1" x14ac:dyDescent="0.35">
      <c r="A58" s="115" t="s">
        <v>83</v>
      </c>
      <c r="B58" s="115"/>
      <c r="C58" s="115"/>
      <c r="D58" s="115"/>
      <c r="E58" s="115"/>
      <c r="F58" s="115"/>
      <c r="G58" s="115"/>
      <c r="H58" s="115"/>
      <c r="I58" s="31" t="s">
        <v>14</v>
      </c>
      <c r="J58" s="31" t="s">
        <v>15</v>
      </c>
      <c r="K58" s="31" t="s">
        <v>16</v>
      </c>
      <c r="L58" s="33" t="s">
        <v>17</v>
      </c>
      <c r="M58" s="33" t="s">
        <v>18</v>
      </c>
      <c r="N58" s="33" t="s">
        <v>6</v>
      </c>
      <c r="O58" s="31"/>
    </row>
    <row r="59" spans="1:15" ht="10.5" customHeight="1" x14ac:dyDescent="0.35">
      <c r="A59" s="9">
        <v>49</v>
      </c>
      <c r="B59" s="12" t="s">
        <v>74</v>
      </c>
      <c r="C59" s="10">
        <v>44383.875</v>
      </c>
      <c r="D59" s="11">
        <v>44383.875</v>
      </c>
      <c r="E59" s="18" t="s">
        <v>24</v>
      </c>
      <c r="F59" s="18">
        <v>2</v>
      </c>
      <c r="G59" s="18">
        <v>1</v>
      </c>
      <c r="H59" s="18" t="s">
        <v>25</v>
      </c>
      <c r="I59" s="34">
        <f t="shared" ref="I59:I60" si="10">IF(F59&gt;G59,1,IF(F59=G59,2,3))</f>
        <v>1</v>
      </c>
      <c r="J59" s="34">
        <f>IF(I59=MAIN!I59,3,0)</f>
        <v>0</v>
      </c>
      <c r="K59" s="35">
        <f t="shared" ref="K59:K60" si="11">F59-G59</f>
        <v>1</v>
      </c>
      <c r="L59" s="36">
        <f>IF(K59=MAIN!J59,1,0)</f>
        <v>0</v>
      </c>
      <c r="M59" s="36">
        <f>IF(AND(EA!F59=MAIN!F59,EA!G59=MAIN!G59),1,0)</f>
        <v>0</v>
      </c>
      <c r="N59" s="33">
        <f>IF(ISBLANK(MAIN!F59),0,J59+L59+M59)</f>
        <v>0</v>
      </c>
      <c r="O59" s="31"/>
    </row>
    <row r="60" spans="1:15" ht="10.5" customHeight="1" x14ac:dyDescent="0.35">
      <c r="A60" s="9">
        <v>50</v>
      </c>
      <c r="B60" s="12"/>
      <c r="C60" s="10">
        <v>44384.875</v>
      </c>
      <c r="D60" s="11">
        <v>44384.875</v>
      </c>
      <c r="E60" s="18" t="s">
        <v>32</v>
      </c>
      <c r="F60" s="18">
        <v>2</v>
      </c>
      <c r="G60" s="18">
        <v>1</v>
      </c>
      <c r="H60" s="18" t="s">
        <v>23</v>
      </c>
      <c r="I60" s="34">
        <f t="shared" si="10"/>
        <v>1</v>
      </c>
      <c r="J60" s="34">
        <f>IF(I60=MAIN!I60,3,0)</f>
        <v>0</v>
      </c>
      <c r="K60" s="35">
        <f t="shared" si="11"/>
        <v>1</v>
      </c>
      <c r="L60" s="36">
        <f>IF(K60=MAIN!J60,1,0)</f>
        <v>0</v>
      </c>
      <c r="M60" s="36">
        <f>IF(AND(EA!F60=MAIN!F60,EA!G60=MAIN!G60),1,0)</f>
        <v>0</v>
      </c>
      <c r="N60" s="33">
        <f>IF(ISBLANK(MAIN!F60),0,J60+L60+M60)</f>
        <v>0</v>
      </c>
      <c r="O60" s="37">
        <f>SUM(N59:N60)*5</f>
        <v>0</v>
      </c>
    </row>
    <row r="61" spans="1:15" ht="10.5" customHeight="1" x14ac:dyDescent="0.35">
      <c r="A61" s="116" t="s">
        <v>13</v>
      </c>
      <c r="B61" s="116"/>
      <c r="C61" s="116"/>
      <c r="D61" s="116"/>
      <c r="E61" s="116"/>
      <c r="F61" s="116"/>
      <c r="G61" s="116"/>
      <c r="H61" s="116"/>
      <c r="I61" s="116"/>
      <c r="J61" s="116"/>
      <c r="K61" s="116"/>
      <c r="L61" s="116"/>
      <c r="M61" s="116"/>
      <c r="N61" s="116"/>
      <c r="O61" s="31"/>
    </row>
    <row r="62" spans="1:15" ht="10.5" customHeight="1" x14ac:dyDescent="0.35">
      <c r="A62" s="115" t="s">
        <v>84</v>
      </c>
      <c r="B62" s="115"/>
      <c r="C62" s="115"/>
      <c r="D62" s="115"/>
      <c r="E62" s="115"/>
      <c r="F62" s="115"/>
      <c r="G62" s="115"/>
      <c r="H62" s="115"/>
      <c r="I62" s="31" t="s">
        <v>14</v>
      </c>
      <c r="J62" s="31" t="s">
        <v>15</v>
      </c>
      <c r="K62" s="31" t="s">
        <v>16</v>
      </c>
      <c r="L62" s="33" t="s">
        <v>17</v>
      </c>
      <c r="M62" s="33" t="s">
        <v>18</v>
      </c>
      <c r="N62" s="33" t="s">
        <v>6</v>
      </c>
      <c r="O62" s="31"/>
    </row>
    <row r="63" spans="1:15" ht="10.5" customHeight="1" x14ac:dyDescent="0.35">
      <c r="A63" s="9">
        <v>51</v>
      </c>
      <c r="B63" s="13" t="s">
        <v>79</v>
      </c>
      <c r="C63" s="10">
        <v>44388.875</v>
      </c>
      <c r="D63" s="11">
        <v>44388.875</v>
      </c>
      <c r="E63" s="18" t="s">
        <v>25</v>
      </c>
      <c r="F63" s="18">
        <v>3</v>
      </c>
      <c r="G63" s="18">
        <v>2</v>
      </c>
      <c r="H63" s="18" t="s">
        <v>23</v>
      </c>
      <c r="I63" s="34">
        <f t="shared" ref="I63" si="12">IF(F63&gt;G63,1,IF(F63=G63,2,3))</f>
        <v>1</v>
      </c>
      <c r="J63" s="34">
        <f>IF(I63=MAIN!I63,3,0)</f>
        <v>0</v>
      </c>
      <c r="K63" s="35">
        <f t="shared" ref="K63" si="13">F63-G63</f>
        <v>1</v>
      </c>
      <c r="L63" s="36">
        <f>IF(K63=MAIN!J63,1,0)</f>
        <v>0</v>
      </c>
      <c r="M63" s="36">
        <f>IF(AND(EA!F63=MAIN!F63,EA!G63=MAIN!G63),1,0)</f>
        <v>0</v>
      </c>
      <c r="N63" s="33">
        <f>IF(ISBLANK(MAIN!F63),0,J63+L63+M63)</f>
        <v>0</v>
      </c>
      <c r="O63" s="37">
        <f>SUM(N63)*6</f>
        <v>0</v>
      </c>
    </row>
    <row r="64" spans="1:15" ht="10.5" customHeight="1" x14ac:dyDescent="0.35">
      <c r="H64" s="35"/>
      <c r="I64" s="38"/>
      <c r="J64" s="38"/>
      <c r="K64" s="38"/>
      <c r="L64" s="38"/>
      <c r="M64" s="38"/>
      <c r="N64" s="38"/>
      <c r="O64" s="31"/>
    </row>
    <row r="65" spans="8:15" ht="10.5" customHeight="1" x14ac:dyDescent="0.35">
      <c r="H65" s="35"/>
      <c r="I65" s="38"/>
      <c r="J65" s="38"/>
      <c r="K65" s="38"/>
      <c r="L65" s="38"/>
      <c r="M65" s="38"/>
      <c r="N65" s="38"/>
      <c r="O65" s="31"/>
    </row>
    <row r="66" spans="8:15" ht="10.5" customHeight="1" x14ac:dyDescent="0.35">
      <c r="H66" s="35"/>
      <c r="I66" s="38"/>
      <c r="J66" s="38"/>
      <c r="K66" s="38"/>
      <c r="L66" s="38"/>
      <c r="M66" s="38"/>
      <c r="N66" s="38"/>
      <c r="O66" s="31"/>
    </row>
    <row r="67" spans="8:15" ht="10.5" customHeight="1" x14ac:dyDescent="0.35">
      <c r="H67" s="35"/>
      <c r="I67" s="38"/>
      <c r="J67" s="38"/>
      <c r="K67" s="38"/>
      <c r="L67" s="38"/>
      <c r="M67" s="38"/>
      <c r="N67" s="38"/>
      <c r="O67" s="31"/>
    </row>
    <row r="68" spans="8:15" ht="10.5" customHeight="1" x14ac:dyDescent="0.35">
      <c r="H68" s="35"/>
      <c r="I68" s="38"/>
      <c r="J68" s="38"/>
      <c r="K68" s="38"/>
      <c r="L68" s="38"/>
      <c r="M68" s="38"/>
      <c r="N68" s="38"/>
      <c r="O68" s="31"/>
    </row>
    <row r="69" spans="8:15" ht="10.5" customHeight="1" x14ac:dyDescent="0.35">
      <c r="H69" s="35"/>
      <c r="I69" s="38"/>
      <c r="J69" s="38"/>
      <c r="K69" s="38"/>
      <c r="L69" s="38"/>
      <c r="M69" s="38"/>
      <c r="N69" s="38"/>
      <c r="O69" s="31"/>
    </row>
    <row r="70" spans="8:15" ht="10.5" customHeight="1" x14ac:dyDescent="0.35">
      <c r="H70" s="35"/>
      <c r="I70" s="38"/>
      <c r="J70" s="38"/>
      <c r="K70" s="38"/>
      <c r="L70" s="38"/>
      <c r="M70" s="38"/>
      <c r="N70" s="38"/>
      <c r="O70" s="31"/>
    </row>
    <row r="71" spans="8:15" ht="10.5" customHeight="1" x14ac:dyDescent="0.35">
      <c r="H71" s="35"/>
      <c r="I71" s="38"/>
      <c r="J71" s="38"/>
      <c r="K71" s="38"/>
      <c r="L71" s="38"/>
      <c r="M71" s="38"/>
      <c r="N71" s="38"/>
      <c r="O71" s="31"/>
    </row>
    <row r="72" spans="8:15" ht="10.5" customHeight="1" x14ac:dyDescent="0.35">
      <c r="H72" s="35"/>
      <c r="I72" s="38"/>
      <c r="J72" s="38"/>
      <c r="K72" s="38"/>
      <c r="L72" s="38"/>
      <c r="M72" s="38"/>
      <c r="N72" s="38"/>
      <c r="O72" s="31"/>
    </row>
    <row r="73" spans="8:15" ht="10.5" customHeight="1" x14ac:dyDescent="0.35">
      <c r="H73" s="35"/>
      <c r="I73" s="38"/>
      <c r="J73" s="38"/>
      <c r="K73" s="38"/>
      <c r="L73" s="38"/>
      <c r="M73" s="38"/>
      <c r="N73" s="38"/>
      <c r="O73" s="31"/>
    </row>
    <row r="74" spans="8:15" ht="10.5" customHeight="1" x14ac:dyDescent="0.35">
      <c r="H74" s="35"/>
      <c r="I74" s="38"/>
      <c r="J74" s="38"/>
      <c r="K74" s="38"/>
      <c r="L74" s="38"/>
      <c r="M74" s="38"/>
      <c r="N74" s="38"/>
      <c r="O74" s="31"/>
    </row>
    <row r="75" spans="8:15" ht="10.5" customHeight="1" x14ac:dyDescent="0.35">
      <c r="H75" s="35"/>
      <c r="I75" s="38"/>
      <c r="J75" s="38"/>
      <c r="K75" s="38"/>
      <c r="L75" s="38"/>
      <c r="M75" s="38"/>
      <c r="N75" s="38"/>
      <c r="O75" s="31"/>
    </row>
    <row r="76" spans="8:15" ht="10.5" customHeight="1" x14ac:dyDescent="0.35">
      <c r="H76" s="35"/>
      <c r="I76" s="38"/>
      <c r="J76" s="38"/>
      <c r="K76" s="38"/>
      <c r="L76" s="38"/>
      <c r="M76" s="38"/>
      <c r="N76" s="38"/>
      <c r="O76" s="31"/>
    </row>
    <row r="77" spans="8:15" ht="10.5" customHeight="1" x14ac:dyDescent="0.35">
      <c r="H77" s="35"/>
      <c r="I77" s="38"/>
      <c r="J77" s="38"/>
      <c r="K77" s="38"/>
      <c r="L77" s="38"/>
      <c r="M77" s="38"/>
      <c r="N77" s="38"/>
      <c r="O77" s="31"/>
    </row>
    <row r="78" spans="8:15" ht="10.5" customHeight="1" x14ac:dyDescent="0.35">
      <c r="H78" s="35"/>
      <c r="I78" s="38"/>
      <c r="J78" s="38"/>
      <c r="K78" s="38"/>
      <c r="L78" s="38"/>
      <c r="M78" s="38"/>
      <c r="N78" s="38"/>
      <c r="O78" s="31"/>
    </row>
    <row r="79" spans="8:15" ht="10.5" customHeight="1" x14ac:dyDescent="0.35">
      <c r="H79" s="35"/>
      <c r="I79" s="38"/>
      <c r="J79" s="38"/>
      <c r="K79" s="38"/>
      <c r="L79" s="38"/>
      <c r="M79" s="38"/>
      <c r="N79" s="38"/>
      <c r="O79" s="31"/>
    </row>
    <row r="80" spans="8:15" ht="10.5" customHeight="1" x14ac:dyDescent="0.35">
      <c r="H80" s="35"/>
      <c r="I80" s="38"/>
      <c r="J80" s="38"/>
      <c r="K80" s="38"/>
      <c r="L80" s="38"/>
      <c r="M80" s="38"/>
      <c r="N80" s="38"/>
      <c r="O80" s="31"/>
    </row>
  </sheetData>
  <sheetProtection selectLockedCells="1" selectUnlockedCells="1"/>
  <mergeCells count="12">
    <mergeCell ref="A62:H62"/>
    <mergeCell ref="A1:N1"/>
    <mergeCell ref="A15:H15"/>
    <mergeCell ref="A28:H28"/>
    <mergeCell ref="A41:N41"/>
    <mergeCell ref="A42:H42"/>
    <mergeCell ref="A2:H2"/>
    <mergeCell ref="A51:N51"/>
    <mergeCell ref="A52:H52"/>
    <mergeCell ref="A57:N57"/>
    <mergeCell ref="A58:H58"/>
    <mergeCell ref="A61:N61"/>
  </mergeCells>
  <conditionalFormatting sqref="E59:E60">
    <cfRule type="expression" dxfId="521" priority="13">
      <formula>#REF!&gt;$I59</formula>
    </cfRule>
    <cfRule type="expression" dxfId="520" priority="14">
      <formula>#REF!&lt;$I59</formula>
    </cfRule>
    <cfRule type="expression" dxfId="519" priority="15">
      <formula>#REF!&lt;$G59</formula>
    </cfRule>
    <cfRule type="expression" dxfId="518" priority="16">
      <formula>#REF!&gt;$G59</formula>
    </cfRule>
  </conditionalFormatting>
  <conditionalFormatting sqref="E63">
    <cfRule type="expression" dxfId="517" priority="5">
      <formula>#REF!&gt;$I63</formula>
    </cfRule>
    <cfRule type="expression" dxfId="516" priority="6">
      <formula>#REF!&lt;$I63</formula>
    </cfRule>
    <cfRule type="expression" dxfId="515" priority="7">
      <formula>#REF!&lt;$G63</formula>
    </cfRule>
    <cfRule type="expression" dxfId="514" priority="8">
      <formula>#REF!&gt;$G63</formula>
    </cfRule>
  </conditionalFormatting>
  <conditionalFormatting sqref="E16:G21 E23:G27">
    <cfRule type="expression" dxfId="511" priority="2">
      <formula>#REF!&gt;$G16</formula>
    </cfRule>
    <cfRule type="expression" dxfId="510" priority="1">
      <formula>#REF!&lt;$G16</formula>
    </cfRule>
  </conditionalFormatting>
  <conditionalFormatting sqref="H16:H21 H23:H27">
    <cfRule type="expression" dxfId="507" priority="3">
      <formula>#REF!&gt;$G16</formula>
    </cfRule>
    <cfRule type="expression" dxfId="506" priority="4">
      <formula>#REF!&lt;$G16</formula>
    </cfRule>
  </conditionalFormatting>
  <conditionalFormatting sqref="H59:H60">
    <cfRule type="expression" dxfId="493" priority="20">
      <formula>#REF!&lt;$G59</formula>
    </cfRule>
    <cfRule type="expression" dxfId="492" priority="18">
      <formula>#REF!&gt;$I59</formula>
    </cfRule>
    <cfRule type="expression" dxfId="491" priority="19">
      <formula>#REF!&gt;$G59</formula>
    </cfRule>
    <cfRule type="expression" dxfId="490" priority="17">
      <formula>#REF!&lt;$I59</formula>
    </cfRule>
  </conditionalFormatting>
  <conditionalFormatting sqref="H63">
    <cfRule type="expression" dxfId="489" priority="12">
      <formula>#REF!&lt;$G63</formula>
    </cfRule>
    <cfRule type="expression" dxfId="488" priority="11">
      <formula>#REF!&gt;$G63</formula>
    </cfRule>
    <cfRule type="expression" dxfId="487" priority="10">
      <formula>#REF!&gt;$I63</formula>
    </cfRule>
    <cfRule type="expression" dxfId="486" priority="9">
      <formula>#REF!&lt;$I63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6" id="{F24332DD-999E-4A7B-865E-0873D20E4A02}">
            <xm:f>MAIN!#REF!&gt;MAIN!$G43</xm:f>
            <x14:dxf>
              <font>
                <b/>
                <i val="0"/>
              </font>
            </x14:dxf>
          </x14:cfRule>
          <x14:cfRule type="expression" priority="35" id="{B805CD24-5DE0-408B-BE64-BF466FA05EE9}">
            <xm:f>MAIN!#REF!&lt;MAIN!$G43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33" id="{10598A63-08EA-4027-AFAD-7868A4BC3021}">
            <xm:f>MAIN!#REF!&gt;MAIN!#REF!</xm:f>
            <x14:dxf>
              <font>
                <b/>
                <i val="0"/>
                <color rgb="FF0000FF"/>
              </font>
            </x14:dxf>
          </x14:cfRule>
          <x14:cfRule type="expression" priority="34" id="{38332B01-77EB-4023-899A-C45E01255BC5}">
            <xm:f>MAIN!#REF!&lt;MAIN!#REF!</xm:f>
            <x14:dxf>
              <font>
                <b val="0"/>
                <i/>
                <color rgb="FF0000FF"/>
              </font>
            </x14:dxf>
          </x14:cfRule>
          <xm:sqref>E43:E50 E54 E56</xm:sqref>
        </x14:conditionalFormatting>
        <x14:conditionalFormatting xmlns:xm="http://schemas.microsoft.com/office/excel/2006/main">
          <x14:cfRule type="expression" priority="45" id="{6CDC3BA2-8233-4480-8BDE-6402B05A6778}">
            <xm:f>MAIN!#REF!&gt;MAIN!#REF!</xm:f>
            <x14:dxf>
              <font>
                <b/>
                <i val="0"/>
                <color rgb="FF0000FF"/>
              </font>
            </x14:dxf>
          </x14:cfRule>
          <x14:cfRule type="expression" priority="46" id="{DFC4E37B-24FD-4186-A80B-ED92739C3425}">
            <xm:f>MAIN!#REF!&lt;MAIN!#REF!</xm:f>
            <x14:dxf>
              <font>
                <b val="0"/>
                <i/>
                <color rgb="FF0000FF"/>
              </font>
            </x14:dxf>
          </x14:cfRule>
          <x14:cfRule type="expression" priority="47" id="{FE85B31F-508C-42A1-A78D-092EF00ABB8C}">
            <xm:f>MAIN!#REF!&lt;MAIN!#REF!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48" id="{F1390276-77E9-4991-9509-872A4C1FEB9E}">
            <xm:f>MAIN!#REF!&gt;MAIN!#REF!</xm:f>
            <x14:dxf>
              <font>
                <b/>
                <i val="0"/>
              </font>
            </x14:dxf>
          </x14:cfRule>
          <xm:sqref>E53</xm:sqref>
        </x14:conditionalFormatting>
        <x14:conditionalFormatting xmlns:xm="http://schemas.microsoft.com/office/excel/2006/main">
          <x14:cfRule type="expression" priority="44" id="{873FC097-AE54-445C-BEAA-893F4E8DFE95}">
            <xm:f>MAIN!#REF!&gt;MAIN!$G53</xm:f>
            <x14:dxf>
              <font>
                <b/>
                <i val="0"/>
              </font>
            </x14:dxf>
          </x14:cfRule>
          <x14:cfRule type="expression" priority="43" id="{56744401-9601-450D-94FD-C377B08B442E}">
            <xm:f>MAIN!#REF!&lt;MAIN!$G53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42" id="{3173BBAB-96F0-4F82-BE73-7F14C641FD9C}">
            <xm:f>MAIN!#REF!&lt;MAIN!#REF!</xm:f>
            <x14:dxf>
              <font>
                <b val="0"/>
                <i/>
                <color rgb="FF0000FF"/>
              </font>
            </x14:dxf>
          </x14:cfRule>
          <x14:cfRule type="expression" priority="41" id="{D40F5ECC-782E-4A40-AE8D-389E49DE320F}">
            <xm:f>MAIN!#REF!&gt;MAIN!#REF!</xm:f>
            <x14:dxf>
              <font>
                <b/>
                <i val="0"/>
                <color rgb="FF0000FF"/>
              </font>
            </x14:dxf>
          </x14:cfRule>
          <xm:sqref>E55</xm:sqref>
        </x14:conditionalFormatting>
        <x14:conditionalFormatting xmlns:xm="http://schemas.microsoft.com/office/excel/2006/main">
          <x14:cfRule type="expression" priority="21" id="{8AA665AC-55C9-42A6-946C-C412AE88EE66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22" id="{F8888546-4D1C-43B7-91E5-4953A6309502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23" id="{1261DCFA-BB57-4BCE-840F-091C3897E49E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24" id="{7823A08B-5077-4236-9E82-8103588A6736}">
            <xm:f>MAIN!#REF!&lt;MAIN!$G3</xm:f>
            <x14:dxf>
              <font>
                <b/>
                <i val="0"/>
              </font>
            </x14:dxf>
          </x14:cfRule>
          <xm:sqref>H3:H14 H29:H40</xm:sqref>
        </x14:conditionalFormatting>
        <x14:conditionalFormatting xmlns:xm="http://schemas.microsoft.com/office/excel/2006/main">
          <x14:cfRule type="expression" priority="39" id="{D4E24F6F-90FE-4131-BB7D-9F34DA2929B3}">
            <xm:f>MAIN!#REF!&gt;MAIN!$G43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37" id="{5CE0A737-1B3C-4DDF-A38C-0E1A69C74367}">
            <xm:f>MAIN!#REF!&lt;MAIN!#REF!</xm:f>
            <x14:dxf>
              <font>
                <b/>
                <i val="0"/>
                <color rgb="FF0000FF"/>
              </font>
            </x14:dxf>
          </x14:cfRule>
          <x14:cfRule type="expression" priority="38" id="{F0A58878-552F-48EF-8462-7A8E8C3C68BC}">
            <xm:f>MAIN!#REF!&gt;MAIN!#REF!</xm:f>
            <x14:dxf>
              <font>
                <b val="0"/>
                <i/>
                <color rgb="FF0000FF"/>
              </font>
            </x14:dxf>
          </x14:cfRule>
          <x14:cfRule type="expression" priority="40" id="{72D8517F-D0F3-498D-9B91-113400AF5FA1}">
            <xm:f>MAIN!#REF!&lt;MAIN!$G43</xm:f>
            <x14:dxf>
              <font>
                <b/>
                <i val="0"/>
              </font>
            </x14:dxf>
          </x14:cfRule>
          <xm:sqref>H43:H50 H54 H56</xm:sqref>
        </x14:conditionalFormatting>
        <x14:conditionalFormatting xmlns:xm="http://schemas.microsoft.com/office/excel/2006/main">
          <x14:cfRule type="expression" priority="56" id="{0F23AC0C-0D30-4E83-9C33-57A55EC548FE}">
            <xm:f>MAIN!#REF!&lt;MAIN!#REF!</xm:f>
            <x14:dxf>
              <font>
                <b/>
                <i val="0"/>
              </font>
            </x14:dxf>
          </x14:cfRule>
          <x14:cfRule type="expression" priority="53" id="{22A39CB8-C5CB-4186-90F6-1EFDC9F82C02}">
            <xm:f>MAIN!#REF!&lt;MAIN!#REF!</xm:f>
            <x14:dxf>
              <font>
                <b/>
                <i val="0"/>
                <color rgb="FF0000FF"/>
              </font>
            </x14:dxf>
          </x14:cfRule>
          <x14:cfRule type="expression" priority="54" id="{B26E65BD-F4E7-464B-B197-394548F2AFDB}">
            <xm:f>MAIN!#REF!&gt;MAIN!#REF!</xm:f>
            <x14:dxf>
              <font>
                <b val="0"/>
                <i/>
                <color rgb="FF0000FF"/>
              </font>
            </x14:dxf>
          </x14:cfRule>
          <x14:cfRule type="expression" priority="55" id="{5F815C13-E2DE-4D29-9532-E87DA56600EB}">
            <xm:f>MAIN!#REF!&gt;MAIN!#REF!</xm:f>
            <x14:dxf>
              <font>
                <b val="0"/>
                <i/>
                <color theme="1" tint="0.499984740745262"/>
              </font>
            </x14:dxf>
          </x14:cfRule>
          <xm:sqref>H53</xm:sqref>
        </x14:conditionalFormatting>
        <x14:conditionalFormatting xmlns:xm="http://schemas.microsoft.com/office/excel/2006/main">
          <x14:cfRule type="expression" priority="49" id="{6FF16B0A-F9AE-4399-A1D4-7C5C1C900021}">
            <xm:f>MAIN!#REF!&lt;MAIN!#REF!</xm:f>
            <x14:dxf>
              <font>
                <b/>
                <i val="0"/>
                <color rgb="FF0000FF"/>
              </font>
            </x14:dxf>
          </x14:cfRule>
          <x14:cfRule type="expression" priority="51" id="{6CA4156F-A4C1-4701-BD4B-C09E8CF22061}">
            <xm:f>MAIN!#REF!&gt;MAIN!$G53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52" id="{40BF219F-372C-41C1-84D6-537321A09C72}">
            <xm:f>MAIN!#REF!&lt;MAIN!$G53</xm:f>
            <x14:dxf>
              <font>
                <b/>
                <i val="0"/>
              </font>
            </x14:dxf>
          </x14:cfRule>
          <x14:cfRule type="expression" priority="50" id="{FD78AD2D-1207-470D-ABBC-4D0D4DE29BF2}">
            <xm:f>MAIN!#REF!&gt;MAIN!#REF!</xm:f>
            <x14:dxf>
              <font>
                <b val="0"/>
                <i/>
                <color rgb="FF0000FF"/>
              </font>
            </x14:dxf>
          </x14:cfRule>
          <xm:sqref>H55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80"/>
  <sheetViews>
    <sheetView topLeftCell="A22" zoomScale="85" zoomScaleNormal="85" workbookViewId="0">
      <selection activeCell="N37" sqref="N37"/>
    </sheetView>
  </sheetViews>
  <sheetFormatPr defaultColWidth="14.54296875" defaultRowHeight="15" customHeight="1" x14ac:dyDescent="0.35"/>
  <cols>
    <col min="1" max="4" width="8.453125" style="38" customWidth="1"/>
    <col min="5" max="5" width="31.1796875" style="38" customWidth="1"/>
    <col min="6" max="7" width="5.81640625" style="38" customWidth="1"/>
    <col min="8" max="8" width="31.1796875" style="38" customWidth="1"/>
    <col min="9" max="15" width="11.54296875" style="32" customWidth="1"/>
    <col min="16" max="16384" width="14.54296875" style="32"/>
  </cols>
  <sheetData>
    <row r="1" spans="1:15" ht="10.5" customHeight="1" thickBot="1" x14ac:dyDescent="0.4">
      <c r="A1" s="116" t="s">
        <v>0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31"/>
    </row>
    <row r="2" spans="1:15" ht="10.5" customHeight="1" x14ac:dyDescent="0.35">
      <c r="A2" s="117" t="s">
        <v>104</v>
      </c>
      <c r="B2" s="117"/>
      <c r="C2" s="117"/>
      <c r="D2" s="117"/>
      <c r="E2" s="117"/>
      <c r="F2" s="117"/>
      <c r="G2" s="117"/>
      <c r="H2" s="117"/>
      <c r="I2" s="31" t="s">
        <v>14</v>
      </c>
      <c r="J2" s="31" t="s">
        <v>15</v>
      </c>
      <c r="K2" s="31" t="s">
        <v>16</v>
      </c>
      <c r="L2" s="33" t="s">
        <v>17</v>
      </c>
      <c r="M2" s="33" t="s">
        <v>18</v>
      </c>
      <c r="N2" s="33" t="s">
        <v>6</v>
      </c>
      <c r="O2" s="33"/>
    </row>
    <row r="3" spans="1:15" ht="10.5" customHeight="1" x14ac:dyDescent="0.35">
      <c r="A3" s="91">
        <v>1</v>
      </c>
      <c r="B3" s="91" t="s">
        <v>27</v>
      </c>
      <c r="C3" s="92">
        <v>44361.875</v>
      </c>
      <c r="D3" s="93">
        <v>44358.875</v>
      </c>
      <c r="E3" s="91" t="s">
        <v>22</v>
      </c>
      <c r="F3" s="91">
        <v>2</v>
      </c>
      <c r="G3" s="91">
        <v>0</v>
      </c>
      <c r="H3" s="91" t="s">
        <v>97</v>
      </c>
      <c r="I3" s="34">
        <f>IF(F3&gt;G3,1,IF(F3=G3,2,3))</f>
        <v>1</v>
      </c>
      <c r="J3" s="34">
        <f>IF(I3=MAIN!I3,3,0)</f>
        <v>3</v>
      </c>
      <c r="K3" s="35">
        <f t="shared" ref="K3:K14" si="0">F3-G3</f>
        <v>2</v>
      </c>
      <c r="L3" s="36">
        <f>IF(K3=MAIN!J3,1,0)</f>
        <v>0</v>
      </c>
      <c r="M3" s="36">
        <f>IF(AND(EH!F3=MAIN!F3,EH!G3=MAIN!G3),1,0)</f>
        <v>0</v>
      </c>
      <c r="N3" s="33">
        <f>IF(ISBLANK(MAIN!F3),0,J3+L3+M3)</f>
        <v>3</v>
      </c>
      <c r="O3" s="31"/>
    </row>
    <row r="4" spans="1:15" ht="10.5" customHeight="1" x14ac:dyDescent="0.35">
      <c r="A4" s="94">
        <v>2</v>
      </c>
      <c r="B4" s="91" t="s">
        <v>27</v>
      </c>
      <c r="C4" s="92">
        <v>44362.625</v>
      </c>
      <c r="D4" s="93">
        <v>44359.625</v>
      </c>
      <c r="E4" s="91" t="s">
        <v>48</v>
      </c>
      <c r="F4" s="91">
        <v>0</v>
      </c>
      <c r="G4" s="91">
        <v>0</v>
      </c>
      <c r="H4" s="91" t="s">
        <v>30</v>
      </c>
      <c r="I4" s="34">
        <f t="shared" ref="I4:I14" si="1">IF(F4&gt;G4,1,IF(F4=G4,2,3))</f>
        <v>2</v>
      </c>
      <c r="J4" s="34">
        <f>IF(I4=MAIN!I4,3,0)</f>
        <v>0</v>
      </c>
      <c r="K4" s="35">
        <f t="shared" si="0"/>
        <v>0</v>
      </c>
      <c r="L4" s="36">
        <f>IF(K4=MAIN!J4,1,0)</f>
        <v>0</v>
      </c>
      <c r="M4" s="36">
        <f>IF(AND(EH!F4=MAIN!F4,EH!G4=MAIN!G4),1,0)</f>
        <v>0</v>
      </c>
      <c r="N4" s="33">
        <f>IF(ISBLANK(MAIN!F4),0,J4+L4+M4)</f>
        <v>0</v>
      </c>
      <c r="O4" s="31"/>
    </row>
    <row r="5" spans="1:15" ht="10.5" customHeight="1" x14ac:dyDescent="0.35">
      <c r="A5" s="94">
        <v>3</v>
      </c>
      <c r="B5" s="91" t="s">
        <v>31</v>
      </c>
      <c r="C5" s="92">
        <v>44362.75</v>
      </c>
      <c r="D5" s="93">
        <v>44359.75</v>
      </c>
      <c r="E5" s="91" t="s">
        <v>24</v>
      </c>
      <c r="F5" s="91">
        <v>2</v>
      </c>
      <c r="G5" s="91">
        <v>1</v>
      </c>
      <c r="H5" s="91" t="s">
        <v>37</v>
      </c>
      <c r="I5" s="34">
        <f t="shared" si="1"/>
        <v>1</v>
      </c>
      <c r="J5" s="34">
        <f>IF(I5=MAIN!I5,3,0)</f>
        <v>3</v>
      </c>
      <c r="K5" s="35">
        <f t="shared" si="0"/>
        <v>1</v>
      </c>
      <c r="L5" s="36">
        <f>IF(K5=MAIN!J5,1,0)</f>
        <v>0</v>
      </c>
      <c r="M5" s="36">
        <f>IF(AND(EH!F5=MAIN!F5,EH!G5=MAIN!G5),1,0)</f>
        <v>0</v>
      </c>
      <c r="N5" s="33">
        <f>IF(ISBLANK(MAIN!F5),0,J5+L5+M5)</f>
        <v>3</v>
      </c>
      <c r="O5" s="31"/>
    </row>
    <row r="6" spans="1:15" ht="10.5" customHeight="1" x14ac:dyDescent="0.35">
      <c r="A6" s="94">
        <v>4</v>
      </c>
      <c r="B6" s="91" t="s">
        <v>31</v>
      </c>
      <c r="C6" s="92">
        <v>44362.875</v>
      </c>
      <c r="D6" s="93">
        <v>44359.875</v>
      </c>
      <c r="E6" s="91" t="s">
        <v>25</v>
      </c>
      <c r="F6" s="91">
        <v>2</v>
      </c>
      <c r="G6" s="91">
        <v>0</v>
      </c>
      <c r="H6" s="91" t="s">
        <v>98</v>
      </c>
      <c r="I6" s="34">
        <f t="shared" si="1"/>
        <v>1</v>
      </c>
      <c r="J6" s="34">
        <f>IF(I6=MAIN!I6,3,0)</f>
        <v>3</v>
      </c>
      <c r="K6" s="35">
        <f t="shared" si="0"/>
        <v>2</v>
      </c>
      <c r="L6" s="36">
        <f>IF(K6=MAIN!J6,1,0)</f>
        <v>0</v>
      </c>
      <c r="M6" s="36">
        <f>IF(AND(EH!F6=MAIN!F6,EH!G6=MAIN!G6),1,0)</f>
        <v>0</v>
      </c>
      <c r="N6" s="33">
        <f>IF(ISBLANK(MAIN!F6),0,J6+L6+M6)</f>
        <v>3</v>
      </c>
      <c r="O6" s="31"/>
    </row>
    <row r="7" spans="1:15" ht="10.5" customHeight="1" x14ac:dyDescent="0.35">
      <c r="A7" s="94">
        <v>5</v>
      </c>
      <c r="B7" s="91" t="s">
        <v>36</v>
      </c>
      <c r="C7" s="92">
        <v>44363.625</v>
      </c>
      <c r="D7" s="93">
        <v>44360.625</v>
      </c>
      <c r="E7" s="91" t="s">
        <v>45</v>
      </c>
      <c r="F7" s="91">
        <v>0</v>
      </c>
      <c r="G7" s="91">
        <v>2</v>
      </c>
      <c r="H7" s="91" t="s">
        <v>26</v>
      </c>
      <c r="I7" s="34">
        <f t="shared" si="1"/>
        <v>3</v>
      </c>
      <c r="J7" s="34">
        <f>IF(I7=MAIN!I7,3,0)</f>
        <v>3</v>
      </c>
      <c r="K7" s="35">
        <f t="shared" si="0"/>
        <v>-2</v>
      </c>
      <c r="L7" s="36">
        <f>IF(K7=MAIN!J7,1,0)</f>
        <v>0</v>
      </c>
      <c r="M7" s="36">
        <f>IF(AND(EH!F7=MAIN!F7,EH!G7=MAIN!G7),1,0)</f>
        <v>0</v>
      </c>
      <c r="N7" s="33">
        <f>IF(ISBLANK(MAIN!F7),0,J7+L7+M7)</f>
        <v>3</v>
      </c>
      <c r="O7" s="31"/>
    </row>
    <row r="8" spans="1:15" ht="10.5" customHeight="1" x14ac:dyDescent="0.35">
      <c r="A8" s="94">
        <v>6</v>
      </c>
      <c r="B8" s="91" t="s">
        <v>38</v>
      </c>
      <c r="C8" s="92">
        <v>44363.75</v>
      </c>
      <c r="D8" s="93">
        <v>44360.75</v>
      </c>
      <c r="E8" s="91" t="s">
        <v>99</v>
      </c>
      <c r="F8" s="91">
        <v>1</v>
      </c>
      <c r="G8" s="91">
        <v>1</v>
      </c>
      <c r="H8" s="91" t="s">
        <v>32</v>
      </c>
      <c r="I8" s="34">
        <f t="shared" si="1"/>
        <v>2</v>
      </c>
      <c r="J8" s="34">
        <f>IF(I8=MAIN!I8,3,0)</f>
        <v>3</v>
      </c>
      <c r="K8" s="35">
        <f t="shared" si="0"/>
        <v>0</v>
      </c>
      <c r="L8" s="36">
        <f>IF(K8=MAIN!J8,1,0)</f>
        <v>1</v>
      </c>
      <c r="M8" s="36">
        <f>IF(AND(EH!F8=MAIN!F8,EH!G8=MAIN!G8),1,0)</f>
        <v>1</v>
      </c>
      <c r="N8" s="33">
        <f>IF(ISBLANK(MAIN!F8),0,J8+L8+M8)</f>
        <v>5</v>
      </c>
      <c r="O8" s="31"/>
    </row>
    <row r="9" spans="1:15" ht="10.5" customHeight="1" x14ac:dyDescent="0.35">
      <c r="A9" s="94">
        <v>7</v>
      </c>
      <c r="B9" s="91" t="s">
        <v>38</v>
      </c>
      <c r="C9" s="92">
        <v>44363.875</v>
      </c>
      <c r="D9" s="93">
        <v>44360.875</v>
      </c>
      <c r="E9" s="91" t="s">
        <v>100</v>
      </c>
      <c r="F9" s="91">
        <v>1</v>
      </c>
      <c r="G9" s="91">
        <v>3</v>
      </c>
      <c r="H9" s="91" t="s">
        <v>23</v>
      </c>
      <c r="I9" s="34">
        <f t="shared" si="1"/>
        <v>3</v>
      </c>
      <c r="J9" s="34">
        <f>IF(I9=MAIN!I9,3,0)</f>
        <v>3</v>
      </c>
      <c r="K9" s="35">
        <f t="shared" si="0"/>
        <v>-2</v>
      </c>
      <c r="L9" s="36">
        <f>IF(K9=MAIN!J9,1,0)</f>
        <v>0</v>
      </c>
      <c r="M9" s="36">
        <f>IF(AND(EH!F9=MAIN!F9,EH!G9=MAIN!G9),1,0)</f>
        <v>0</v>
      </c>
      <c r="N9" s="33">
        <f>IF(ISBLANK(MAIN!F9),0,J9+L9+M9)</f>
        <v>3</v>
      </c>
      <c r="O9" s="31"/>
    </row>
    <row r="10" spans="1:15" ht="10.5" customHeight="1" x14ac:dyDescent="0.35">
      <c r="A10" s="94">
        <v>8</v>
      </c>
      <c r="B10" s="91" t="s">
        <v>44</v>
      </c>
      <c r="C10" s="92">
        <v>44364.625</v>
      </c>
      <c r="D10" s="93">
        <v>44361.625</v>
      </c>
      <c r="E10" s="91" t="s">
        <v>101</v>
      </c>
      <c r="F10" s="91">
        <v>0</v>
      </c>
      <c r="G10" s="91">
        <v>0</v>
      </c>
      <c r="H10" s="91" t="s">
        <v>41</v>
      </c>
      <c r="I10" s="34">
        <f t="shared" si="1"/>
        <v>2</v>
      </c>
      <c r="J10" s="34">
        <f>IF(I10=MAIN!I10,3,0)</f>
        <v>0</v>
      </c>
      <c r="K10" s="35">
        <f t="shared" si="0"/>
        <v>0</v>
      </c>
      <c r="L10" s="36">
        <f>IF(K10=MAIN!J10,1,0)</f>
        <v>0</v>
      </c>
      <c r="M10" s="36">
        <f>IF(AND(EH!F10=MAIN!F10,EH!G10=MAIN!G10),1,0)</f>
        <v>0</v>
      </c>
      <c r="N10" s="33">
        <f>IF(ISBLANK(MAIN!F10),0,J10+L10+M10)</f>
        <v>0</v>
      </c>
      <c r="O10" s="31"/>
    </row>
    <row r="11" spans="1:15" ht="10.5" customHeight="1" x14ac:dyDescent="0.35">
      <c r="A11" s="94">
        <v>9</v>
      </c>
      <c r="B11" s="91" t="s">
        <v>44</v>
      </c>
      <c r="C11" s="92">
        <v>44364.75</v>
      </c>
      <c r="D11" s="93">
        <v>44361.75</v>
      </c>
      <c r="E11" s="91" t="s">
        <v>34</v>
      </c>
      <c r="F11" s="91">
        <v>2</v>
      </c>
      <c r="G11" s="91">
        <v>0</v>
      </c>
      <c r="H11" s="91" t="s">
        <v>46</v>
      </c>
      <c r="I11" s="34">
        <f t="shared" si="1"/>
        <v>1</v>
      </c>
      <c r="J11" s="34">
        <f>IF(I11=MAIN!I11,3,0)</f>
        <v>0</v>
      </c>
      <c r="K11" s="35">
        <f t="shared" si="0"/>
        <v>2</v>
      </c>
      <c r="L11" s="36">
        <f>IF(K11=MAIN!J11,1,0)</f>
        <v>0</v>
      </c>
      <c r="M11" s="36">
        <f>IF(AND(EH!F11=MAIN!F11,EH!G11=MAIN!G11),1,0)</f>
        <v>0</v>
      </c>
      <c r="N11" s="33">
        <f>IF(ISBLANK(MAIN!F11),0,J11+L11+M11)</f>
        <v>0</v>
      </c>
      <c r="O11" s="31"/>
    </row>
    <row r="12" spans="1:15" ht="10.5" customHeight="1" x14ac:dyDescent="0.35">
      <c r="A12" s="94">
        <v>10</v>
      </c>
      <c r="B12" s="91" t="s">
        <v>36</v>
      </c>
      <c r="C12" s="92">
        <v>44364.875</v>
      </c>
      <c r="D12" s="93">
        <v>44361.875</v>
      </c>
      <c r="E12" s="95" t="s">
        <v>39</v>
      </c>
      <c r="F12" s="95">
        <v>0</v>
      </c>
      <c r="G12" s="95">
        <v>1</v>
      </c>
      <c r="H12" s="95" t="s">
        <v>20</v>
      </c>
      <c r="I12" s="34">
        <f t="shared" si="1"/>
        <v>3</v>
      </c>
      <c r="J12" s="34">
        <f>IF(I12=MAIN!I12,3,0)</f>
        <v>3</v>
      </c>
      <c r="K12" s="35">
        <f t="shared" si="0"/>
        <v>-1</v>
      </c>
      <c r="L12" s="36">
        <f>IF(K12=MAIN!J12,1,0)</f>
        <v>1</v>
      </c>
      <c r="M12" s="36">
        <f>IF(AND(EH!F12=MAIN!F12,EH!G12=MAIN!G12),1,0)</f>
        <v>1</v>
      </c>
      <c r="N12" s="33">
        <f>IF(ISBLANK(MAIN!F12),0,J12+L12+M12)*2</f>
        <v>10</v>
      </c>
      <c r="O12" s="31"/>
    </row>
    <row r="13" spans="1:15" ht="10.5" customHeight="1" x14ac:dyDescent="0.35">
      <c r="A13" s="94">
        <v>11</v>
      </c>
      <c r="B13" s="91" t="s">
        <v>47</v>
      </c>
      <c r="C13" s="92">
        <v>44365.75</v>
      </c>
      <c r="D13" s="93">
        <v>44362.75</v>
      </c>
      <c r="E13" s="90" t="s">
        <v>28</v>
      </c>
      <c r="F13" s="91">
        <v>1</v>
      </c>
      <c r="G13" s="91">
        <v>0</v>
      </c>
      <c r="H13" s="91" t="s">
        <v>103</v>
      </c>
      <c r="I13" s="34">
        <f t="shared" si="1"/>
        <v>1</v>
      </c>
      <c r="J13" s="34">
        <f>IF(I13=MAIN!I13,3,0)</f>
        <v>3</v>
      </c>
      <c r="K13" s="35">
        <f t="shared" si="0"/>
        <v>1</v>
      </c>
      <c r="L13" s="36">
        <f>IF(K13=MAIN!J13,1,0)</f>
        <v>0</v>
      </c>
      <c r="M13" s="36">
        <f>IF(AND(EH!F13=MAIN!F13,EH!G13=MAIN!G13),1,0)</f>
        <v>0</v>
      </c>
      <c r="N13" s="33">
        <f>IF(ISBLANK(MAIN!F13),0,J13+L13+M13)</f>
        <v>3</v>
      </c>
      <c r="O13" s="31"/>
    </row>
    <row r="14" spans="1:15" ht="10.5" customHeight="1" x14ac:dyDescent="0.35">
      <c r="A14" s="94">
        <v>12</v>
      </c>
      <c r="B14" s="91" t="s">
        <v>47</v>
      </c>
      <c r="C14" s="92">
        <v>44365.875</v>
      </c>
      <c r="D14" s="93">
        <v>44362.875</v>
      </c>
      <c r="E14" s="91" t="s">
        <v>85</v>
      </c>
      <c r="F14" s="91">
        <v>3</v>
      </c>
      <c r="G14" s="91">
        <v>1</v>
      </c>
      <c r="H14" s="91" t="s">
        <v>102</v>
      </c>
      <c r="I14" s="34">
        <f t="shared" si="1"/>
        <v>1</v>
      </c>
      <c r="J14" s="34">
        <f>IF(I14=MAIN!I14,3,0)</f>
        <v>3</v>
      </c>
      <c r="K14" s="35">
        <f t="shared" si="0"/>
        <v>2</v>
      </c>
      <c r="L14" s="36">
        <f>IF(K14=MAIN!J14,1,0)</f>
        <v>0</v>
      </c>
      <c r="M14" s="36">
        <f>IF(AND(EH!F14=MAIN!F14,EH!G14=MAIN!G14),1,0)</f>
        <v>0</v>
      </c>
      <c r="N14" s="33">
        <f>IF(ISBLANK(MAIN!F14),0,J14+L14+M14)</f>
        <v>3</v>
      </c>
      <c r="O14" s="37">
        <f>SUM(N3:N14)</f>
        <v>36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31" t="s">
        <v>14</v>
      </c>
      <c r="J15" s="31" t="s">
        <v>15</v>
      </c>
      <c r="K15" s="31" t="s">
        <v>16</v>
      </c>
      <c r="L15" s="33" t="s">
        <v>17</v>
      </c>
      <c r="M15" s="33" t="s">
        <v>18</v>
      </c>
      <c r="N15" s="33" t="s">
        <v>6</v>
      </c>
      <c r="O15" s="31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91" t="s">
        <v>37</v>
      </c>
      <c r="F16" s="91">
        <v>2</v>
      </c>
      <c r="G16" s="91">
        <v>0</v>
      </c>
      <c r="H16" s="91" t="s">
        <v>98</v>
      </c>
      <c r="I16" s="34">
        <f t="shared" ref="I16:I27" si="2">IF(F16&gt;G16,1,IF(F16=G16,2,3))</f>
        <v>1</v>
      </c>
      <c r="J16" s="34">
        <f>IF(I16=MAIN!I16,3,0)</f>
        <v>0</v>
      </c>
      <c r="K16" s="35">
        <f t="shared" ref="K16:K27" si="3">F16-G16</f>
        <v>2</v>
      </c>
      <c r="L16" s="36">
        <f>IF(K16=MAIN!J16,1,0)</f>
        <v>0</v>
      </c>
      <c r="M16" s="36">
        <f>IF(AND(EH!F16=BW!F16,EH!G16=BW!G16),1,0)</f>
        <v>0</v>
      </c>
      <c r="N16" s="33">
        <f>IF(ISBLANK(MAIN!F16),0,J16+L16+M16)</f>
        <v>0</v>
      </c>
      <c r="O16" s="31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91" t="s">
        <v>22</v>
      </c>
      <c r="F17" s="91">
        <v>3</v>
      </c>
      <c r="G17" s="91">
        <v>0</v>
      </c>
      <c r="H17" s="91" t="s">
        <v>48</v>
      </c>
      <c r="I17" s="34">
        <f t="shared" si="2"/>
        <v>1</v>
      </c>
      <c r="J17" s="34">
        <f>IF(I17=MAIN!I17,3,0)</f>
        <v>3</v>
      </c>
      <c r="K17" s="35">
        <f t="shared" si="3"/>
        <v>3</v>
      </c>
      <c r="L17" s="36">
        <f>IF(K17=MAIN!J17,1,0)</f>
        <v>0</v>
      </c>
      <c r="M17" s="36">
        <f>IF(AND(EH!F17=BW!F17,EH!G17=BW!G17),1,0)</f>
        <v>0</v>
      </c>
      <c r="N17" s="33">
        <f>IF(ISBLANK(MAIN!F17),0,J17+L17+M17)</f>
        <v>3</v>
      </c>
      <c r="O17" s="31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91" t="s">
        <v>97</v>
      </c>
      <c r="F18" s="91">
        <v>1</v>
      </c>
      <c r="G18" s="91">
        <v>2</v>
      </c>
      <c r="H18" s="91" t="s">
        <v>30</v>
      </c>
      <c r="I18" s="34">
        <f t="shared" si="2"/>
        <v>3</v>
      </c>
      <c r="J18" s="34">
        <f>IF(I18=MAIN!I18,3,0)</f>
        <v>0</v>
      </c>
      <c r="K18" s="35">
        <f t="shared" si="3"/>
        <v>-1</v>
      </c>
      <c r="L18" s="36">
        <f>IF(K18=MAIN!J18,1,0)</f>
        <v>0</v>
      </c>
      <c r="M18" s="36">
        <f>IF(AND(EH!F18=BW!F18,EH!G18=BW!G18),1,0)</f>
        <v>0</v>
      </c>
      <c r="N18" s="33">
        <f>IF(ISBLANK(MAIN!F18),0,J18+L18+M18)</f>
        <v>0</v>
      </c>
      <c r="O18" s="31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91" t="s">
        <v>99</v>
      </c>
      <c r="F19" s="91">
        <v>1</v>
      </c>
      <c r="G19" s="91">
        <v>2</v>
      </c>
      <c r="H19" s="91" t="s">
        <v>100</v>
      </c>
      <c r="I19" s="34">
        <f t="shared" si="2"/>
        <v>3</v>
      </c>
      <c r="J19" s="34">
        <f>IF(I19=MAIN!I19,3,0)</f>
        <v>0</v>
      </c>
      <c r="K19" s="35">
        <f t="shared" si="3"/>
        <v>-1</v>
      </c>
      <c r="L19" s="36">
        <f>IF(K19=MAIN!J19,1,0)</f>
        <v>0</v>
      </c>
      <c r="M19" s="36">
        <f>IF(AND(EH!F19=BW!F19,EH!G19=BW!G19),1,0)</f>
        <v>0</v>
      </c>
      <c r="N19" s="33">
        <f>IF(ISBLANK(MAIN!F19),0,J19+L19+M19)</f>
        <v>0</v>
      </c>
      <c r="O19" s="31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91" t="s">
        <v>32</v>
      </c>
      <c r="F20" s="91">
        <v>0</v>
      </c>
      <c r="G20" s="91">
        <v>2</v>
      </c>
      <c r="H20" s="91" t="s">
        <v>23</v>
      </c>
      <c r="I20" s="34">
        <f t="shared" si="2"/>
        <v>3</v>
      </c>
      <c r="J20" s="34">
        <f>IF(I20=MAIN!I20,3,0)</f>
        <v>0</v>
      </c>
      <c r="K20" s="35">
        <f t="shared" si="3"/>
        <v>-2</v>
      </c>
      <c r="L20" s="36">
        <f>IF(K20=MAIN!J20,1,0)</f>
        <v>0</v>
      </c>
      <c r="M20" s="36">
        <f>IF(AND(EH!F20=BW!F20,EH!G20=BW!G20),1,0)</f>
        <v>0</v>
      </c>
      <c r="N20" s="33">
        <f>IF(ISBLANK(MAIN!F20),0,J20+L20+M20)</f>
        <v>0</v>
      </c>
      <c r="O20" s="31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91" t="s">
        <v>24</v>
      </c>
      <c r="F21" s="91">
        <v>1</v>
      </c>
      <c r="G21" s="91">
        <v>1</v>
      </c>
      <c r="H21" s="91" t="s">
        <v>25</v>
      </c>
      <c r="I21" s="34">
        <f t="shared" si="2"/>
        <v>2</v>
      </c>
      <c r="J21" s="34">
        <f>IF(I21=MAIN!I21,3,0)</f>
        <v>0</v>
      </c>
      <c r="K21" s="35">
        <f t="shared" si="3"/>
        <v>0</v>
      </c>
      <c r="L21" s="36">
        <f>IF(K21=MAIN!J21,1,0)</f>
        <v>0</v>
      </c>
      <c r="M21" s="36">
        <f>IF(AND(EH!F21=BW!F21,EH!G21=BW!G21),1,0)</f>
        <v>0</v>
      </c>
      <c r="N21" s="33">
        <f>IF(ISBLANK(MAIN!F21),0,J21+L21+M21)</f>
        <v>0</v>
      </c>
      <c r="O21" s="31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90" t="s">
        <v>46</v>
      </c>
      <c r="F22" s="90">
        <v>1</v>
      </c>
      <c r="G22" s="90">
        <v>1</v>
      </c>
      <c r="H22" s="90" t="s">
        <v>41</v>
      </c>
      <c r="I22" s="34">
        <f t="shared" si="2"/>
        <v>2</v>
      </c>
      <c r="J22" s="34">
        <f>IF(I22=MAIN!I22,3,0)</f>
        <v>0</v>
      </c>
      <c r="K22" s="35">
        <f t="shared" si="3"/>
        <v>0</v>
      </c>
      <c r="L22" s="36">
        <f>IF(K22=MAIN!J22,1,0)</f>
        <v>0</v>
      </c>
      <c r="M22" s="36">
        <f>IF(AND(EH!F22=BW!F22,EH!G22=BW!G22),1,0)</f>
        <v>0</v>
      </c>
      <c r="N22" s="33">
        <f>IF(ISBLANK(MAIN!F22),0,J22+L22+M22)</f>
        <v>0</v>
      </c>
      <c r="O22" s="31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91" t="s">
        <v>45</v>
      </c>
      <c r="F23" s="91">
        <v>1</v>
      </c>
      <c r="G23" s="91">
        <v>1</v>
      </c>
      <c r="H23" s="91" t="s">
        <v>39</v>
      </c>
      <c r="I23" s="34">
        <f t="shared" si="2"/>
        <v>2</v>
      </c>
      <c r="J23" s="34">
        <f>IF(I23=MAIN!I23,3,0)</f>
        <v>0</v>
      </c>
      <c r="K23" s="35">
        <f t="shared" si="3"/>
        <v>0</v>
      </c>
      <c r="L23" s="36">
        <f>IF(K23=MAIN!J23,1,0)</f>
        <v>0</v>
      </c>
      <c r="M23" s="36">
        <f>IF(AND(EH!F23=BW!F23,EH!G23=BW!G23),1,0)</f>
        <v>1</v>
      </c>
      <c r="N23" s="33">
        <f>IF(ISBLANK(MAIN!F23),0,J23+L23+M23)</f>
        <v>1</v>
      </c>
      <c r="O23" s="31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5" t="s">
        <v>20</v>
      </c>
      <c r="F24" s="95">
        <v>1</v>
      </c>
      <c r="G24" s="95">
        <v>0</v>
      </c>
      <c r="H24" s="95" t="s">
        <v>26</v>
      </c>
      <c r="I24" s="34">
        <f t="shared" si="2"/>
        <v>1</v>
      </c>
      <c r="J24" s="34">
        <f>IF(I24=MAIN!I24,3,0)</f>
        <v>0</v>
      </c>
      <c r="K24" s="35">
        <f t="shared" si="3"/>
        <v>1</v>
      </c>
      <c r="L24" s="36">
        <f>IF(K24=MAIN!J24,1,0)</f>
        <v>0</v>
      </c>
      <c r="M24" s="36">
        <f>IF(AND(EH!F24=BW!F24,EH!G24=BW!G24),1,0)</f>
        <v>0</v>
      </c>
      <c r="N24" s="33">
        <f>IF(ISBLANK(MAIN!F24),0,J24+L24+M24)</f>
        <v>0</v>
      </c>
      <c r="O24" s="31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91" t="s">
        <v>103</v>
      </c>
      <c r="F25" s="91">
        <v>1</v>
      </c>
      <c r="G25" s="91">
        <v>3</v>
      </c>
      <c r="H25" s="91" t="s">
        <v>102</v>
      </c>
      <c r="I25" s="34">
        <f t="shared" si="2"/>
        <v>3</v>
      </c>
      <c r="J25" s="34">
        <f>IF(I25=MAIN!I25,3,0)</f>
        <v>0</v>
      </c>
      <c r="K25" s="35">
        <f t="shared" si="3"/>
        <v>-2</v>
      </c>
      <c r="L25" s="36">
        <f>IF(K25=MAIN!J25,1,0)</f>
        <v>0</v>
      </c>
      <c r="M25" s="36">
        <f>IF(AND(EH!F25=BW!F25,EH!G25=BW!G25),1,0)</f>
        <v>0</v>
      </c>
      <c r="N25" s="33">
        <f>IF(ISBLANK(MAIN!F25),0,J25+L25+M25)</f>
        <v>0</v>
      </c>
      <c r="O25" s="31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91" t="s">
        <v>28</v>
      </c>
      <c r="F26" s="91">
        <v>0</v>
      </c>
      <c r="G26" s="91">
        <v>1</v>
      </c>
      <c r="H26" s="91" t="s">
        <v>85</v>
      </c>
      <c r="I26" s="34">
        <f t="shared" si="2"/>
        <v>3</v>
      </c>
      <c r="J26" s="34">
        <f>IF(I26=MAIN!I26,3,0)</f>
        <v>3</v>
      </c>
      <c r="K26" s="35">
        <f t="shared" si="3"/>
        <v>-1</v>
      </c>
      <c r="L26" s="36">
        <f>IF(K26=MAIN!J26,1,0)</f>
        <v>0</v>
      </c>
      <c r="M26" s="36">
        <f>IF(AND(EH!F26=BW!F26,EH!G26=BW!G26),1,0)</f>
        <v>0</v>
      </c>
      <c r="N26" s="33">
        <f>IF(ISBLANK(MAIN!F26),0,J26+L26+M26)</f>
        <v>3</v>
      </c>
      <c r="O26" s="31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91" t="s">
        <v>34</v>
      </c>
      <c r="F27" s="91">
        <v>2</v>
      </c>
      <c r="G27" s="91">
        <v>0</v>
      </c>
      <c r="H27" s="91" t="s">
        <v>101</v>
      </c>
      <c r="I27" s="34">
        <f t="shared" si="2"/>
        <v>1</v>
      </c>
      <c r="J27" s="34">
        <f>IF(I27=MAIN!I27,3,0)</f>
        <v>3</v>
      </c>
      <c r="K27" s="35">
        <f t="shared" si="3"/>
        <v>2</v>
      </c>
      <c r="L27" s="36">
        <f>IF(K27=MAIN!J27,1,0)</f>
        <v>1</v>
      </c>
      <c r="M27" s="36">
        <f>IF(AND(EH!F27=BW!F27,EH!G27=BW!G27),1,0)</f>
        <v>0</v>
      </c>
      <c r="N27" s="33">
        <f>IF(ISBLANK(MAIN!F27),0,J27+L27+M27)</f>
        <v>4</v>
      </c>
      <c r="O27" s="37">
        <f>SUM(N16:N27)</f>
        <v>11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31" t="s">
        <v>14</v>
      </c>
      <c r="J28" s="31" t="s">
        <v>15</v>
      </c>
      <c r="K28" s="31" t="s">
        <v>16</v>
      </c>
      <c r="L28" s="33" t="s">
        <v>17</v>
      </c>
      <c r="M28" s="33" t="s">
        <v>18</v>
      </c>
      <c r="N28" s="33" t="s">
        <v>6</v>
      </c>
      <c r="O28" s="31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91" t="s">
        <v>30</v>
      </c>
      <c r="F29" s="91">
        <v>0</v>
      </c>
      <c r="G29" s="91">
        <v>2</v>
      </c>
      <c r="H29" s="91" t="s">
        <v>22</v>
      </c>
      <c r="I29" s="34">
        <f t="shared" ref="I29:I40" si="4">IF(F29&gt;G29,1,IF(F29=G29,2,3))</f>
        <v>3</v>
      </c>
      <c r="J29" s="34">
        <f>IF(I29=MAIN!I29,3,0)</f>
        <v>0</v>
      </c>
      <c r="K29" s="35">
        <f t="shared" ref="K29:K40" si="5">F29-G29</f>
        <v>-2</v>
      </c>
      <c r="L29" s="36">
        <f>IF(K29=MAIN!J29,1,0)</f>
        <v>0</v>
      </c>
      <c r="M29" s="36">
        <f>IF(AND(EH!F29=MAIN!F29,EH!G29=MAIN!G29),1,0)</f>
        <v>0</v>
      </c>
      <c r="N29" s="33">
        <f>IF(ISBLANK(MAIN!F29),0,J29+L29+M29)</f>
        <v>0</v>
      </c>
      <c r="O29" s="31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91" t="s">
        <v>97</v>
      </c>
      <c r="F30" s="91">
        <v>1</v>
      </c>
      <c r="G30" s="91">
        <v>1</v>
      </c>
      <c r="H30" s="91" t="s">
        <v>48</v>
      </c>
      <c r="I30" s="34">
        <f t="shared" si="4"/>
        <v>2</v>
      </c>
      <c r="J30" s="34">
        <f>IF(I30=MAIN!I30,3,0)</f>
        <v>0</v>
      </c>
      <c r="K30" s="35">
        <f t="shared" si="5"/>
        <v>0</v>
      </c>
      <c r="L30" s="36">
        <f>IF(K30=MAIN!J30,1,0)</f>
        <v>0</v>
      </c>
      <c r="M30" s="36">
        <f>IF(AND(EH!F30=MAIN!F30,EH!G30=MAIN!G30),1,0)</f>
        <v>0</v>
      </c>
      <c r="N30" s="33">
        <f>IF(ISBLANK(MAIN!F30),0,J30+L30+M30)</f>
        <v>0</v>
      </c>
      <c r="O30" s="31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91" t="s">
        <v>37</v>
      </c>
      <c r="F31" s="91">
        <v>1</v>
      </c>
      <c r="G31" s="91">
        <v>2</v>
      </c>
      <c r="H31" s="91" t="s">
        <v>25</v>
      </c>
      <c r="I31" s="34">
        <f t="shared" si="4"/>
        <v>3</v>
      </c>
      <c r="J31" s="34">
        <f>IF(I31=MAIN!I31,3,0)</f>
        <v>0</v>
      </c>
      <c r="K31" s="35">
        <f t="shared" si="5"/>
        <v>-1</v>
      </c>
      <c r="L31" s="36">
        <f>IF(K31=MAIN!J31,1,0)</f>
        <v>0</v>
      </c>
      <c r="M31" s="36">
        <f>IF(AND(EH!F31=MAIN!F31,EH!G31=MAIN!G31),1,0)</f>
        <v>0</v>
      </c>
      <c r="N31" s="33">
        <f>IF(ISBLANK(MAIN!F31),0,J31+L31+M31)</f>
        <v>0</v>
      </c>
      <c r="O31" s="31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91" t="s">
        <v>98</v>
      </c>
      <c r="F32" s="91">
        <v>0</v>
      </c>
      <c r="G32" s="91">
        <v>2</v>
      </c>
      <c r="H32" s="91" t="s">
        <v>24</v>
      </c>
      <c r="I32" s="34">
        <f t="shared" si="4"/>
        <v>3</v>
      </c>
      <c r="J32" s="34">
        <f>IF(I32=MAIN!I32,3,0)</f>
        <v>3</v>
      </c>
      <c r="K32" s="35">
        <f t="shared" si="5"/>
        <v>-2</v>
      </c>
      <c r="L32" s="36">
        <f>IF(K32=MAIN!J32,1,0)</f>
        <v>0</v>
      </c>
      <c r="M32" s="36">
        <f>IF(AND(EH!F32=MAIN!F32,EH!G32=MAIN!G32),1,0)</f>
        <v>0</v>
      </c>
      <c r="N32" s="33">
        <f>IF(ISBLANK(MAIN!F32),0,J32+L32+M32)</f>
        <v>3</v>
      </c>
      <c r="O32" s="31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91" t="s">
        <v>26</v>
      </c>
      <c r="F33" s="91">
        <v>1</v>
      </c>
      <c r="G33" s="91">
        <v>0</v>
      </c>
      <c r="H33" s="91" t="s">
        <v>39</v>
      </c>
      <c r="I33" s="34">
        <f t="shared" si="4"/>
        <v>1</v>
      </c>
      <c r="J33" s="34">
        <f>IF(I33=MAIN!I33,3,0)</f>
        <v>0</v>
      </c>
      <c r="K33" s="35">
        <f t="shared" si="5"/>
        <v>1</v>
      </c>
      <c r="L33" s="36">
        <f>IF(K33=MAIN!J33,1,0)</f>
        <v>0</v>
      </c>
      <c r="M33" s="36">
        <f>IF(AND(EH!F33=MAIN!F33,EH!G33=MAIN!G33),1,0)</f>
        <v>0</v>
      </c>
      <c r="N33" s="33">
        <f>IF(ISBLANK(MAIN!F33),0,J33+L33+M33)</f>
        <v>0</v>
      </c>
      <c r="O33" s="31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5" t="s">
        <v>20</v>
      </c>
      <c r="F34" s="95">
        <v>2</v>
      </c>
      <c r="G34" s="95">
        <v>0</v>
      </c>
      <c r="H34" s="95" t="s">
        <v>45</v>
      </c>
      <c r="I34" s="34">
        <f t="shared" si="4"/>
        <v>1</v>
      </c>
      <c r="J34" s="34">
        <f>IF(I34=MAIN!I34,3,0)</f>
        <v>0</v>
      </c>
      <c r="K34" s="35">
        <f t="shared" si="5"/>
        <v>2</v>
      </c>
      <c r="L34" s="36">
        <f>IF(K34=MAIN!J34,1,0)</f>
        <v>0</v>
      </c>
      <c r="M34" s="36">
        <f>IF(AND(EH!F34=MAIN!F34,EH!G34=MAIN!G34),1,0)</f>
        <v>0</v>
      </c>
      <c r="N34" s="33">
        <f>IF(ISBLANK(MAIN!F34),0,J34+L34+M34)</f>
        <v>0</v>
      </c>
      <c r="O34" s="31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91" t="s">
        <v>23</v>
      </c>
      <c r="F35" s="91">
        <v>3</v>
      </c>
      <c r="G35" s="91">
        <v>1</v>
      </c>
      <c r="H35" s="91" t="s">
        <v>99</v>
      </c>
      <c r="I35" s="34">
        <f t="shared" si="4"/>
        <v>1</v>
      </c>
      <c r="J35" s="34">
        <f>IF(I35=MAIN!I35,3,0)</f>
        <v>0</v>
      </c>
      <c r="K35" s="35">
        <f t="shared" si="5"/>
        <v>2</v>
      </c>
      <c r="L35" s="36">
        <f>IF(K35=MAIN!J35,1,0)</f>
        <v>0</v>
      </c>
      <c r="M35" s="36">
        <f>IF(AND(EH!F35=MAIN!F35,EH!G35=MAIN!G35),1,0)</f>
        <v>0</v>
      </c>
      <c r="N35" s="33">
        <f>IF(ISBLANK(MAIN!F35),0,J35+L35+M35)</f>
        <v>0</v>
      </c>
      <c r="O35" s="31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91" t="s">
        <v>32</v>
      </c>
      <c r="F36" s="91">
        <v>3</v>
      </c>
      <c r="G36" s="91">
        <v>1</v>
      </c>
      <c r="H36" s="91" t="s">
        <v>100</v>
      </c>
      <c r="I36" s="34">
        <f t="shared" si="4"/>
        <v>1</v>
      </c>
      <c r="J36" s="34">
        <f>IF(I36=MAIN!I36,3,0)</f>
        <v>0</v>
      </c>
      <c r="K36" s="35">
        <f t="shared" si="5"/>
        <v>2</v>
      </c>
      <c r="L36" s="36">
        <f>IF(K36=MAIN!J36,1,0)</f>
        <v>0</v>
      </c>
      <c r="M36" s="36">
        <f>IF(AND(EH!F36=MAIN!F36,EH!G36=MAIN!G36),1,0)</f>
        <v>0</v>
      </c>
      <c r="N36" s="33">
        <f>IF(ISBLANK(MAIN!F36),0,J36+L36+M36)</f>
        <v>0</v>
      </c>
      <c r="O36" s="31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91" t="s">
        <v>46</v>
      </c>
      <c r="F37" s="91">
        <v>1</v>
      </c>
      <c r="G37" s="91">
        <v>1</v>
      </c>
      <c r="H37" s="91" t="s">
        <v>101</v>
      </c>
      <c r="I37" s="34">
        <f t="shared" si="4"/>
        <v>2</v>
      </c>
      <c r="J37" s="34">
        <f>IF(I37=MAIN!I37,3,0)</f>
        <v>3</v>
      </c>
      <c r="K37" s="35">
        <f t="shared" si="5"/>
        <v>0</v>
      </c>
      <c r="L37" s="36">
        <f>IF(K37=MAIN!J37,1,0)</f>
        <v>1</v>
      </c>
      <c r="M37" s="36">
        <f>IF(AND(EH!F37=MAIN!F37,EH!G37=MAIN!G37),1,0)</f>
        <v>1</v>
      </c>
      <c r="N37" s="33">
        <f>IF(ISBLANK(MAIN!F37),0,J37+L37+M37)</f>
        <v>5</v>
      </c>
      <c r="O37" s="31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91" t="s">
        <v>41</v>
      </c>
      <c r="F38" s="91">
        <v>0</v>
      </c>
      <c r="G38" s="91">
        <v>2</v>
      </c>
      <c r="H38" s="91" t="s">
        <v>34</v>
      </c>
      <c r="I38" s="34">
        <f t="shared" si="4"/>
        <v>3</v>
      </c>
      <c r="J38" s="34">
        <f>IF(I38=MAIN!I38,3,0)</f>
        <v>0</v>
      </c>
      <c r="K38" s="35">
        <f t="shared" si="5"/>
        <v>-2</v>
      </c>
      <c r="L38" s="36">
        <f>IF(K38=MAIN!J38,1,0)</f>
        <v>0</v>
      </c>
      <c r="M38" s="36">
        <f>IF(AND(EH!F38=MAIN!F38,EH!G38=MAIN!G38),1,0)</f>
        <v>0</v>
      </c>
      <c r="N38" s="33">
        <f>IF(ISBLANK(MAIN!F38),0,J38+L38+M38)</f>
        <v>0</v>
      </c>
      <c r="O38" s="31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91" t="s">
        <v>102</v>
      </c>
      <c r="F39" s="91">
        <v>2</v>
      </c>
      <c r="G39" s="91">
        <v>1</v>
      </c>
      <c r="H39" s="91" t="s">
        <v>28</v>
      </c>
      <c r="I39" s="34">
        <f t="shared" si="4"/>
        <v>1</v>
      </c>
      <c r="J39" s="34">
        <f>IF(I39=MAIN!I39,3,0)</f>
        <v>0</v>
      </c>
      <c r="K39" s="35">
        <f t="shared" si="5"/>
        <v>1</v>
      </c>
      <c r="L39" s="36">
        <f>IF(K39=MAIN!J39,1,0)</f>
        <v>0</v>
      </c>
      <c r="M39" s="36">
        <f>IF(AND(EH!F39=MAIN!F39,EH!G39=MAIN!G39),1,0)</f>
        <v>0</v>
      </c>
      <c r="N39" s="33">
        <f>IF(ISBLANK(MAIN!F39),0,J39+L39+M39)*2</f>
        <v>0</v>
      </c>
      <c r="O39" s="31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91" t="s">
        <v>103</v>
      </c>
      <c r="F40" s="91">
        <v>0</v>
      </c>
      <c r="G40" s="91">
        <v>2</v>
      </c>
      <c r="H40" s="91" t="s">
        <v>85</v>
      </c>
      <c r="I40" s="34">
        <f t="shared" si="4"/>
        <v>3</v>
      </c>
      <c r="J40" s="34">
        <f>IF(I40=MAIN!I40,3,0)</f>
        <v>0</v>
      </c>
      <c r="K40" s="35">
        <f t="shared" si="5"/>
        <v>-2</v>
      </c>
      <c r="L40" s="36">
        <f>IF(K40=MAIN!J40,1,0)</f>
        <v>0</v>
      </c>
      <c r="M40" s="36">
        <f>IF(AND(EH!F40=MAIN!F40,EH!G40=MAIN!G40),1,0)</f>
        <v>0</v>
      </c>
      <c r="N40" s="33">
        <f>IF(ISBLANK(MAIN!F40),0,J40+L40+M40)</f>
        <v>0</v>
      </c>
      <c r="O40" s="37">
        <f>SUM(N29:N40)</f>
        <v>8</v>
      </c>
    </row>
    <row r="41" spans="1:15" ht="10.5" customHeight="1" x14ac:dyDescent="0.35">
      <c r="A41" s="116" t="s">
        <v>3</v>
      </c>
      <c r="B41" s="116"/>
      <c r="C41" s="116"/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31"/>
    </row>
    <row r="42" spans="1:15" ht="10.5" customHeight="1" x14ac:dyDescent="0.35">
      <c r="A42" s="115" t="s">
        <v>87</v>
      </c>
      <c r="B42" s="115"/>
      <c r="C42" s="115"/>
      <c r="D42" s="115"/>
      <c r="E42" s="115"/>
      <c r="F42" s="115"/>
      <c r="G42" s="115"/>
      <c r="H42" s="115"/>
      <c r="I42" s="31" t="s">
        <v>14</v>
      </c>
      <c r="J42" s="31" t="s">
        <v>15</v>
      </c>
      <c r="K42" s="31" t="s">
        <v>16</v>
      </c>
      <c r="L42" s="33" t="s">
        <v>17</v>
      </c>
      <c r="M42" s="33" t="s">
        <v>18</v>
      </c>
      <c r="N42" s="33" t="s">
        <v>6</v>
      </c>
      <c r="O42" s="31"/>
    </row>
    <row r="43" spans="1:15" ht="10.5" customHeight="1" x14ac:dyDescent="0.35">
      <c r="A43" s="9">
        <v>37</v>
      </c>
      <c r="B43" s="12" t="s">
        <v>86</v>
      </c>
      <c r="C43" s="10">
        <v>44373.75</v>
      </c>
      <c r="D43" s="11">
        <v>44373.75</v>
      </c>
      <c r="E43" s="9" t="s">
        <v>29</v>
      </c>
      <c r="F43" s="9">
        <v>1</v>
      </c>
      <c r="G43" s="9">
        <v>2</v>
      </c>
      <c r="H43" s="9" t="s">
        <v>32</v>
      </c>
      <c r="I43" s="34">
        <f t="shared" ref="I43:I50" si="6">IF(F43&gt;G43,1,IF(F43=G43,2,3))</f>
        <v>3</v>
      </c>
      <c r="J43" s="34">
        <f>IF(I43=MAIN!I43,3,0)</f>
        <v>0</v>
      </c>
      <c r="K43" s="35">
        <f t="shared" ref="K43:K50" si="7">F43-G43</f>
        <v>-1</v>
      </c>
      <c r="L43" s="36">
        <f>IF(K43=MAIN!J43,1,0)</f>
        <v>0</v>
      </c>
      <c r="M43" s="36">
        <f>IF(AND(EH!F43=MAIN!F43,EH!G43=MAIN!G43),1,0)</f>
        <v>0</v>
      </c>
      <c r="N43" s="33">
        <f>IF(ISBLANK(MAIN!F43),0,J43+L43+M43)</f>
        <v>0</v>
      </c>
      <c r="O43" s="31"/>
    </row>
    <row r="44" spans="1:15" ht="10.5" customHeight="1" x14ac:dyDescent="0.35">
      <c r="A44" s="9">
        <v>38</v>
      </c>
      <c r="B44" s="12"/>
      <c r="C44" s="10">
        <v>44373.875</v>
      </c>
      <c r="D44" s="11">
        <v>44373.875</v>
      </c>
      <c r="E44" s="9" t="s">
        <v>25</v>
      </c>
      <c r="F44" s="9">
        <v>2</v>
      </c>
      <c r="G44" s="9">
        <v>0</v>
      </c>
      <c r="H44" s="9" t="s">
        <v>39</v>
      </c>
      <c r="I44" s="34">
        <f t="shared" si="6"/>
        <v>1</v>
      </c>
      <c r="J44" s="34">
        <f>IF(I44=MAIN!I44,3,0)</f>
        <v>0</v>
      </c>
      <c r="K44" s="35">
        <f t="shared" si="7"/>
        <v>2</v>
      </c>
      <c r="L44" s="36">
        <f>IF(K44=MAIN!J44,1,0)</f>
        <v>0</v>
      </c>
      <c r="M44" s="36">
        <f>IF(AND(EH!F44=MAIN!F44,EH!G44=MAIN!G44),1,0)</f>
        <v>0</v>
      </c>
      <c r="N44" s="33">
        <f>IF(ISBLANK(MAIN!F44),0,J44+L44+M44)</f>
        <v>0</v>
      </c>
      <c r="O44" s="31"/>
    </row>
    <row r="45" spans="1:15" ht="10.5" customHeight="1" x14ac:dyDescent="0.35">
      <c r="A45" s="9">
        <v>39</v>
      </c>
      <c r="B45" s="12"/>
      <c r="C45" s="10">
        <v>44374.75</v>
      </c>
      <c r="D45" s="11">
        <v>44374.75</v>
      </c>
      <c r="E45" s="9" t="s">
        <v>26</v>
      </c>
      <c r="F45" s="9">
        <v>3</v>
      </c>
      <c r="G45" s="9">
        <v>1</v>
      </c>
      <c r="H45" s="9" t="s">
        <v>43</v>
      </c>
      <c r="I45" s="34">
        <f t="shared" si="6"/>
        <v>1</v>
      </c>
      <c r="J45" s="34">
        <f>IF(I45=MAIN!I45,3,0)</f>
        <v>0</v>
      </c>
      <c r="K45" s="35">
        <f t="shared" si="7"/>
        <v>2</v>
      </c>
      <c r="L45" s="36">
        <f>IF(K45=MAIN!J45,1,0)</f>
        <v>0</v>
      </c>
      <c r="M45" s="36">
        <f>IF(AND(EH!F45=MAIN!F45,EH!G45=MAIN!G45),1,0)</f>
        <v>0</v>
      </c>
      <c r="N45" s="33">
        <f>IF(ISBLANK(MAIN!F45),0,J45+L45+M45)</f>
        <v>0</v>
      </c>
      <c r="O45" s="31"/>
    </row>
    <row r="46" spans="1:15" ht="10.5" customHeight="1" x14ac:dyDescent="0.35">
      <c r="A46" s="9">
        <v>40</v>
      </c>
      <c r="B46" s="12"/>
      <c r="C46" s="10">
        <v>44374.875</v>
      </c>
      <c r="D46" s="11">
        <v>44374.875</v>
      </c>
      <c r="E46" s="9" t="s">
        <v>34</v>
      </c>
      <c r="F46" s="9">
        <v>2</v>
      </c>
      <c r="G46" s="9">
        <v>1</v>
      </c>
      <c r="H46" s="9" t="s">
        <v>85</v>
      </c>
      <c r="I46" s="34">
        <f t="shared" si="6"/>
        <v>1</v>
      </c>
      <c r="J46" s="34">
        <f>IF(I46=MAIN!I46,3,0)</f>
        <v>0</v>
      </c>
      <c r="K46" s="35">
        <f t="shared" si="7"/>
        <v>1</v>
      </c>
      <c r="L46" s="36">
        <f>IF(K46=MAIN!J46,1,0)</f>
        <v>0</v>
      </c>
      <c r="M46" s="36">
        <f>IF(AND(EH!F46=MAIN!F46,EH!G46=MAIN!G46),1,0)</f>
        <v>0</v>
      </c>
      <c r="N46" s="33">
        <f>IF(ISBLANK(MAIN!F46),0,J46+L46+M46)</f>
        <v>0</v>
      </c>
      <c r="O46" s="31"/>
    </row>
    <row r="47" spans="1:15" ht="10.5" customHeight="1" x14ac:dyDescent="0.35">
      <c r="A47" s="9">
        <v>41</v>
      </c>
      <c r="B47" s="12"/>
      <c r="C47" s="10">
        <v>44375.75</v>
      </c>
      <c r="D47" s="11">
        <v>44375.75</v>
      </c>
      <c r="E47" s="9" t="s">
        <v>37</v>
      </c>
      <c r="F47" s="9">
        <v>0</v>
      </c>
      <c r="G47" s="9">
        <v>1</v>
      </c>
      <c r="H47" s="9" t="s">
        <v>24</v>
      </c>
      <c r="I47" s="34">
        <f t="shared" si="6"/>
        <v>3</v>
      </c>
      <c r="J47" s="34">
        <f>IF(I47=MAIN!I47,3,0)</f>
        <v>0</v>
      </c>
      <c r="K47" s="35">
        <f t="shared" si="7"/>
        <v>-1</v>
      </c>
      <c r="L47" s="36">
        <f>IF(K47=MAIN!J47,1,0)</f>
        <v>0</v>
      </c>
      <c r="M47" s="36">
        <f>IF(AND(EH!F47=MAIN!F47,EH!G47=MAIN!G47),1,0)</f>
        <v>0</v>
      </c>
      <c r="N47" s="33">
        <f>IF(ISBLANK(MAIN!F47),0,J47+L47+M47)</f>
        <v>0</v>
      </c>
      <c r="O47" s="31"/>
    </row>
    <row r="48" spans="1:15" ht="10.5" customHeight="1" x14ac:dyDescent="0.35">
      <c r="A48" s="9">
        <v>42</v>
      </c>
      <c r="B48" s="12"/>
      <c r="C48" s="10">
        <v>44375.875</v>
      </c>
      <c r="D48" s="11">
        <v>44375.875</v>
      </c>
      <c r="E48" s="9" t="s">
        <v>20</v>
      </c>
      <c r="F48" s="9">
        <v>3</v>
      </c>
      <c r="G48" s="9">
        <v>0</v>
      </c>
      <c r="H48" s="9" t="s">
        <v>30</v>
      </c>
      <c r="I48" s="34">
        <f t="shared" si="6"/>
        <v>1</v>
      </c>
      <c r="J48" s="34">
        <f>IF(I48=MAIN!I48,3,0)</f>
        <v>0</v>
      </c>
      <c r="K48" s="35">
        <f t="shared" si="7"/>
        <v>3</v>
      </c>
      <c r="L48" s="36">
        <f>IF(K48=MAIN!J48,1,0)</f>
        <v>0</v>
      </c>
      <c r="M48" s="36">
        <f>IF(AND(EH!F48=MAIN!F48,EH!G48=MAIN!G48),1,0)</f>
        <v>0</v>
      </c>
      <c r="N48" s="33">
        <f>IF(ISBLANK(MAIN!F48),0,J48+L48+M48)</f>
        <v>0</v>
      </c>
      <c r="O48" s="31"/>
    </row>
    <row r="49" spans="1:15" ht="10.5" customHeight="1" x14ac:dyDescent="0.35">
      <c r="A49" s="9">
        <v>43</v>
      </c>
      <c r="B49" s="12"/>
      <c r="C49" s="10">
        <v>44376.75</v>
      </c>
      <c r="D49" s="11">
        <v>44376.75</v>
      </c>
      <c r="E49" s="9" t="s">
        <v>23</v>
      </c>
      <c r="F49" s="9">
        <v>1</v>
      </c>
      <c r="G49" s="9">
        <v>2</v>
      </c>
      <c r="H49" s="9" t="s">
        <v>22</v>
      </c>
      <c r="I49" s="34">
        <f t="shared" si="6"/>
        <v>3</v>
      </c>
      <c r="J49" s="34">
        <f>IF(I49=MAIN!I49,3,0)</f>
        <v>0</v>
      </c>
      <c r="K49" s="35">
        <f t="shared" si="7"/>
        <v>-1</v>
      </c>
      <c r="L49" s="36">
        <f>IF(K49=MAIN!J49,1,0)</f>
        <v>0</v>
      </c>
      <c r="M49" s="36">
        <f>IF(AND(EH!F49=MAIN!F49,EH!G49=MAIN!G49),1,0)</f>
        <v>0</v>
      </c>
      <c r="N49" s="33">
        <f>IF(ISBLANK(MAIN!F49),0,J49+L49+M49)</f>
        <v>0</v>
      </c>
      <c r="O49" s="31"/>
    </row>
    <row r="50" spans="1:15" ht="10.5" customHeight="1" x14ac:dyDescent="0.35">
      <c r="A50" s="9">
        <v>44</v>
      </c>
      <c r="B50" s="12"/>
      <c r="C50" s="10">
        <v>44376.875</v>
      </c>
      <c r="D50" s="11">
        <v>44376.875</v>
      </c>
      <c r="E50" s="9" t="s">
        <v>21</v>
      </c>
      <c r="F50" s="9">
        <v>1</v>
      </c>
      <c r="G50" s="9">
        <v>0</v>
      </c>
      <c r="H50" s="9" t="s">
        <v>41</v>
      </c>
      <c r="I50" s="34">
        <f t="shared" si="6"/>
        <v>1</v>
      </c>
      <c r="J50" s="34">
        <f>IF(I50=MAIN!I50,3,0)</f>
        <v>0</v>
      </c>
      <c r="K50" s="35">
        <f t="shared" si="7"/>
        <v>1</v>
      </c>
      <c r="L50" s="36">
        <f>IF(K50=MAIN!J50,1,0)</f>
        <v>0</v>
      </c>
      <c r="M50" s="36">
        <f>IF(AND(EH!F50=MAIN!F50,EH!G50=MAIN!G50),1,0)</f>
        <v>0</v>
      </c>
      <c r="N50" s="33">
        <f>IF(ISBLANK(MAIN!F50),0,J50+L50+M50)</f>
        <v>0</v>
      </c>
      <c r="O50" s="37">
        <f>SUM(N43:N50)*2</f>
        <v>0</v>
      </c>
    </row>
    <row r="51" spans="1:15" ht="10.5" customHeight="1" x14ac:dyDescent="0.35">
      <c r="A51" s="116" t="s">
        <v>4</v>
      </c>
      <c r="B51" s="116"/>
      <c r="C51" s="116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31"/>
    </row>
    <row r="52" spans="1:15" ht="10.5" customHeight="1" x14ac:dyDescent="0.35">
      <c r="A52" s="115" t="s">
        <v>82</v>
      </c>
      <c r="B52" s="115"/>
      <c r="C52" s="115"/>
      <c r="D52" s="115"/>
      <c r="E52" s="115"/>
      <c r="F52" s="115"/>
      <c r="G52" s="115"/>
      <c r="H52" s="115"/>
      <c r="I52" s="31" t="s">
        <v>14</v>
      </c>
      <c r="J52" s="31" t="s">
        <v>15</v>
      </c>
      <c r="K52" s="31" t="s">
        <v>16</v>
      </c>
      <c r="L52" s="33" t="s">
        <v>17</v>
      </c>
      <c r="M52" s="33" t="s">
        <v>18</v>
      </c>
      <c r="N52" s="33" t="s">
        <v>6</v>
      </c>
      <c r="O52" s="31"/>
    </row>
    <row r="53" spans="1:15" ht="10.5" customHeight="1" x14ac:dyDescent="0.35">
      <c r="A53" s="9">
        <v>45</v>
      </c>
      <c r="B53" s="12" t="s">
        <v>65</v>
      </c>
      <c r="C53" s="10">
        <v>44379.75</v>
      </c>
      <c r="D53" s="11">
        <v>44379.75</v>
      </c>
      <c r="E53" s="9" t="s">
        <v>30</v>
      </c>
      <c r="F53" s="9">
        <v>0</v>
      </c>
      <c r="G53" s="9">
        <v>2</v>
      </c>
      <c r="H53" s="9" t="s">
        <v>24</v>
      </c>
      <c r="I53" s="34">
        <f t="shared" ref="I53:I56" si="8">IF(F53&gt;G53,1,IF(F53=G53,2,3))</f>
        <v>3</v>
      </c>
      <c r="J53" s="34">
        <f>IF(I53=MAIN!I53,3,0)</f>
        <v>0</v>
      </c>
      <c r="K53" s="35">
        <f t="shared" ref="K53:K56" si="9">F53-G53</f>
        <v>-2</v>
      </c>
      <c r="L53" s="36">
        <f>IF(K53=MAIN!J53,1,0)</f>
        <v>0</v>
      </c>
      <c r="M53" s="36" t="e">
        <f>IF(AND(EH!F53=MAIN!#REF!,EH!G53=MAIN!#REF!),1,0)</f>
        <v>#REF!</v>
      </c>
      <c r="N53" s="33" t="e">
        <f>IF(ISBLANK(MAIN!#REF!),0,J53+L53+M53)</f>
        <v>#REF!</v>
      </c>
      <c r="O53" s="31"/>
    </row>
    <row r="54" spans="1:15" ht="10.5" customHeight="1" x14ac:dyDescent="0.35">
      <c r="A54" s="9">
        <v>46</v>
      </c>
      <c r="B54" s="12"/>
      <c r="C54" s="10">
        <v>44379.875</v>
      </c>
      <c r="D54" s="11">
        <v>44379.875</v>
      </c>
      <c r="E54" s="9" t="s">
        <v>34</v>
      </c>
      <c r="F54" s="9">
        <v>2</v>
      </c>
      <c r="G54" s="9">
        <v>1</v>
      </c>
      <c r="H54" s="9" t="s">
        <v>25</v>
      </c>
      <c r="I54" s="34">
        <f t="shared" si="8"/>
        <v>1</v>
      </c>
      <c r="J54" s="34">
        <f>IF(I54=MAIN!I54,3,0)</f>
        <v>0</v>
      </c>
      <c r="K54" s="35">
        <f t="shared" si="9"/>
        <v>1</v>
      </c>
      <c r="L54" s="36">
        <f>IF(K54=MAIN!J54,1,0)</f>
        <v>0</v>
      </c>
      <c r="M54" s="36">
        <f>IF(AND(EH!F54=MAIN!F54,EH!G54=MAIN!G54),1,0)</f>
        <v>0</v>
      </c>
      <c r="N54" s="33">
        <f>IF(ISBLANK(MAIN!F54),0,J54+L54+M54)</f>
        <v>0</v>
      </c>
      <c r="O54" s="31"/>
    </row>
    <row r="55" spans="1:15" ht="10.5" customHeight="1" x14ac:dyDescent="0.35">
      <c r="A55" s="9">
        <v>47</v>
      </c>
      <c r="B55" s="12"/>
      <c r="C55" s="10">
        <v>44380.75</v>
      </c>
      <c r="D55" s="11">
        <v>44380.75</v>
      </c>
      <c r="E55" s="9" t="s">
        <v>43</v>
      </c>
      <c r="F55" s="9">
        <v>1</v>
      </c>
      <c r="G55" s="9">
        <v>2</v>
      </c>
      <c r="H55" s="9" t="s">
        <v>32</v>
      </c>
      <c r="I55" s="34">
        <f t="shared" si="8"/>
        <v>3</v>
      </c>
      <c r="J55" s="34">
        <f>IF(I55=MAIN!I55,3,0)</f>
        <v>0</v>
      </c>
      <c r="K55" s="35">
        <f t="shared" si="9"/>
        <v>-1</v>
      </c>
      <c r="L55" s="36">
        <f>IF(K55=MAIN!J55,1,0)</f>
        <v>0</v>
      </c>
      <c r="M55" s="36">
        <f>IF(AND(EH!F55=MAIN!F53,EH!G55=MAIN!G53),1,0)</f>
        <v>0</v>
      </c>
      <c r="N55" s="33">
        <f>IF(ISBLANK(MAIN!F53),0,J55+L55+M55)</f>
        <v>0</v>
      </c>
      <c r="O55" s="31"/>
    </row>
    <row r="56" spans="1:15" ht="10.5" customHeight="1" x14ac:dyDescent="0.35">
      <c r="A56" s="9">
        <v>48</v>
      </c>
      <c r="B56" s="12"/>
      <c r="C56" s="10">
        <v>44380.875</v>
      </c>
      <c r="D56" s="11">
        <v>44380.875</v>
      </c>
      <c r="E56" s="9" t="s">
        <v>41</v>
      </c>
      <c r="F56" s="9">
        <v>1</v>
      </c>
      <c r="G56" s="9">
        <v>3</v>
      </c>
      <c r="H56" s="9" t="s">
        <v>23</v>
      </c>
      <c r="I56" s="34">
        <f t="shared" si="8"/>
        <v>3</v>
      </c>
      <c r="J56" s="34">
        <f>IF(I56=MAIN!I56,3,0)</f>
        <v>0</v>
      </c>
      <c r="K56" s="35">
        <f t="shared" si="9"/>
        <v>-2</v>
      </c>
      <c r="L56" s="36">
        <f>IF(K56=MAIN!J56,1,0)</f>
        <v>0</v>
      </c>
      <c r="M56" s="36">
        <f>IF(AND(EH!F56=MAIN!F56,EH!G56=MAIN!G56),1,0)</f>
        <v>0</v>
      </c>
      <c r="N56" s="33">
        <f>IF(ISBLANK(MAIN!F56),0,J56+L56+M56)</f>
        <v>0</v>
      </c>
      <c r="O56" s="37" t="e">
        <f>SUM(N53:N56)*3</f>
        <v>#REF!</v>
      </c>
    </row>
    <row r="57" spans="1:15" ht="10.5" customHeight="1" x14ac:dyDescent="0.35">
      <c r="A57" s="116" t="s">
        <v>5</v>
      </c>
      <c r="B57" s="116"/>
      <c r="C57" s="116"/>
      <c r="D57" s="116"/>
      <c r="E57" s="116"/>
      <c r="F57" s="116"/>
      <c r="G57" s="116"/>
      <c r="H57" s="116"/>
      <c r="I57" s="116"/>
      <c r="J57" s="116"/>
      <c r="K57" s="116"/>
      <c r="L57" s="116"/>
      <c r="M57" s="116"/>
      <c r="N57" s="116"/>
      <c r="O57" s="31"/>
    </row>
    <row r="58" spans="1:15" ht="10.5" customHeight="1" x14ac:dyDescent="0.35">
      <c r="A58" s="115" t="s">
        <v>83</v>
      </c>
      <c r="B58" s="115"/>
      <c r="C58" s="115"/>
      <c r="D58" s="115"/>
      <c r="E58" s="115"/>
      <c r="F58" s="115"/>
      <c r="G58" s="115"/>
      <c r="H58" s="115"/>
      <c r="I58" s="31" t="s">
        <v>14</v>
      </c>
      <c r="J58" s="31" t="s">
        <v>15</v>
      </c>
      <c r="K58" s="31" t="s">
        <v>16</v>
      </c>
      <c r="L58" s="33" t="s">
        <v>17</v>
      </c>
      <c r="M58" s="33" t="s">
        <v>18</v>
      </c>
      <c r="N58" s="33" t="s">
        <v>6</v>
      </c>
      <c r="O58" s="31"/>
    </row>
    <row r="59" spans="1:15" ht="10.5" customHeight="1" x14ac:dyDescent="0.35">
      <c r="A59" s="9">
        <v>49</v>
      </c>
      <c r="B59" s="12" t="s">
        <v>74</v>
      </c>
      <c r="C59" s="10">
        <v>44383.875</v>
      </c>
      <c r="D59" s="11">
        <v>44383.875</v>
      </c>
      <c r="E59" s="18" t="s">
        <v>24</v>
      </c>
      <c r="F59" s="18">
        <v>2</v>
      </c>
      <c r="G59" s="18">
        <v>1</v>
      </c>
      <c r="H59" s="18" t="s">
        <v>25</v>
      </c>
      <c r="I59" s="34">
        <f t="shared" ref="I59:I60" si="10">IF(F59&gt;G59,1,IF(F59=G59,2,3))</f>
        <v>1</v>
      </c>
      <c r="J59" s="34">
        <f>IF(I59=MAIN!I59,3,0)</f>
        <v>0</v>
      </c>
      <c r="K59" s="35">
        <f t="shared" ref="K59:K60" si="11">F59-G59</f>
        <v>1</v>
      </c>
      <c r="L59" s="36">
        <f>IF(K59=MAIN!J59,1,0)</f>
        <v>0</v>
      </c>
      <c r="M59" s="36">
        <f>IF(AND(EH!F59=MAIN!F59,EH!G59=MAIN!G59),1,0)</f>
        <v>0</v>
      </c>
      <c r="N59" s="33">
        <f>IF(ISBLANK(MAIN!F59),0,J59+L59+M59)</f>
        <v>0</v>
      </c>
      <c r="O59" s="31"/>
    </row>
    <row r="60" spans="1:15" ht="10.5" customHeight="1" x14ac:dyDescent="0.35">
      <c r="A60" s="9">
        <v>50</v>
      </c>
      <c r="B60" s="12"/>
      <c r="C60" s="10">
        <v>44384.875</v>
      </c>
      <c r="D60" s="11">
        <v>44384.875</v>
      </c>
      <c r="E60" s="18" t="s">
        <v>32</v>
      </c>
      <c r="F60" s="18">
        <v>2</v>
      </c>
      <c r="G60" s="18">
        <v>1</v>
      </c>
      <c r="H60" s="18" t="s">
        <v>23</v>
      </c>
      <c r="I60" s="34">
        <f t="shared" si="10"/>
        <v>1</v>
      </c>
      <c r="J60" s="34">
        <f>IF(I60=MAIN!I60,3,0)</f>
        <v>0</v>
      </c>
      <c r="K60" s="35">
        <f t="shared" si="11"/>
        <v>1</v>
      </c>
      <c r="L60" s="36">
        <f>IF(K60=MAIN!J60,1,0)</f>
        <v>0</v>
      </c>
      <c r="M60" s="36">
        <f>IF(AND(EH!F60=MAIN!F60,EH!G60=MAIN!G60),1,0)</f>
        <v>0</v>
      </c>
      <c r="N60" s="33">
        <f>IF(ISBLANK(MAIN!F60),0,J60+L60+M60)</f>
        <v>0</v>
      </c>
      <c r="O60" s="37">
        <f>SUM(N59:N60)*5</f>
        <v>0</v>
      </c>
    </row>
    <row r="61" spans="1:15" ht="10.5" customHeight="1" x14ac:dyDescent="0.35">
      <c r="A61" s="116" t="s">
        <v>13</v>
      </c>
      <c r="B61" s="116"/>
      <c r="C61" s="116"/>
      <c r="D61" s="116"/>
      <c r="E61" s="116"/>
      <c r="F61" s="116"/>
      <c r="G61" s="116"/>
      <c r="H61" s="116"/>
      <c r="I61" s="116"/>
      <c r="J61" s="116"/>
      <c r="K61" s="116"/>
      <c r="L61" s="116"/>
      <c r="M61" s="116"/>
      <c r="N61" s="116"/>
      <c r="O61" s="31"/>
    </row>
    <row r="62" spans="1:15" ht="10.5" customHeight="1" x14ac:dyDescent="0.35">
      <c r="A62" s="115" t="s">
        <v>84</v>
      </c>
      <c r="B62" s="115"/>
      <c r="C62" s="115"/>
      <c r="D62" s="115"/>
      <c r="E62" s="115"/>
      <c r="F62" s="115"/>
      <c r="G62" s="115"/>
      <c r="H62" s="115"/>
      <c r="I62" s="31" t="s">
        <v>14</v>
      </c>
      <c r="J62" s="31" t="s">
        <v>15</v>
      </c>
      <c r="K62" s="31" t="s">
        <v>16</v>
      </c>
      <c r="L62" s="33" t="s">
        <v>17</v>
      </c>
      <c r="M62" s="33" t="s">
        <v>18</v>
      </c>
      <c r="N62" s="33" t="s">
        <v>6</v>
      </c>
      <c r="O62" s="31"/>
    </row>
    <row r="63" spans="1:15" ht="10.5" customHeight="1" x14ac:dyDescent="0.35">
      <c r="A63" s="9">
        <v>51</v>
      </c>
      <c r="B63" s="13" t="s">
        <v>79</v>
      </c>
      <c r="C63" s="10">
        <v>44388.875</v>
      </c>
      <c r="D63" s="11">
        <v>44388.875</v>
      </c>
      <c r="E63" s="18" t="s">
        <v>25</v>
      </c>
      <c r="F63" s="18">
        <v>3</v>
      </c>
      <c r="G63" s="18">
        <v>2</v>
      </c>
      <c r="H63" s="18" t="s">
        <v>23</v>
      </c>
      <c r="I63" s="34">
        <f t="shared" ref="I63" si="12">IF(F63&gt;G63,1,IF(F63=G63,2,3))</f>
        <v>1</v>
      </c>
      <c r="J63" s="34">
        <f>IF(I63=MAIN!I63,3,0)</f>
        <v>0</v>
      </c>
      <c r="K63" s="35">
        <f t="shared" ref="K63" si="13">F63-G63</f>
        <v>1</v>
      </c>
      <c r="L63" s="36">
        <f>IF(K63=MAIN!J63,1,0)</f>
        <v>0</v>
      </c>
      <c r="M63" s="36">
        <f>IF(AND(EH!F63=MAIN!F63,EH!G63=MAIN!G63),1,0)</f>
        <v>0</v>
      </c>
      <c r="N63" s="33">
        <f>IF(ISBLANK(MAIN!F63),0,J63+L63+M63)</f>
        <v>0</v>
      </c>
      <c r="O63" s="37">
        <f>SUM(N63)*6</f>
        <v>0</v>
      </c>
    </row>
    <row r="64" spans="1:15" ht="10.5" customHeight="1" x14ac:dyDescent="0.35">
      <c r="H64" s="35"/>
      <c r="I64" s="38"/>
      <c r="J64" s="38"/>
      <c r="K64" s="38"/>
      <c r="L64" s="38"/>
      <c r="M64" s="38"/>
      <c r="N64" s="38"/>
      <c r="O64" s="31"/>
    </row>
    <row r="65" spans="8:15" ht="10.5" customHeight="1" x14ac:dyDescent="0.35">
      <c r="H65" s="35"/>
      <c r="I65" s="38"/>
      <c r="J65" s="38"/>
      <c r="K65" s="38"/>
      <c r="L65" s="38"/>
      <c r="M65" s="38"/>
      <c r="N65" s="38"/>
      <c r="O65" s="31"/>
    </row>
    <row r="66" spans="8:15" ht="10.5" customHeight="1" x14ac:dyDescent="0.35">
      <c r="H66" s="35"/>
      <c r="I66" s="38"/>
      <c r="J66" s="38"/>
      <c r="K66" s="38"/>
      <c r="L66" s="38"/>
      <c r="M66" s="38"/>
      <c r="N66" s="38"/>
      <c r="O66" s="31"/>
    </row>
    <row r="67" spans="8:15" ht="10.5" customHeight="1" x14ac:dyDescent="0.35">
      <c r="H67" s="35"/>
      <c r="I67" s="38"/>
      <c r="J67" s="38"/>
      <c r="K67" s="38"/>
      <c r="L67" s="38"/>
      <c r="M67" s="38"/>
      <c r="N67" s="38"/>
      <c r="O67" s="31"/>
    </row>
    <row r="68" spans="8:15" ht="10.5" customHeight="1" x14ac:dyDescent="0.35">
      <c r="H68" s="35"/>
      <c r="I68" s="38"/>
      <c r="J68" s="38"/>
      <c r="K68" s="38"/>
      <c r="L68" s="38"/>
      <c r="M68" s="38"/>
      <c r="N68" s="38"/>
      <c r="O68" s="31"/>
    </row>
    <row r="69" spans="8:15" ht="10.5" customHeight="1" x14ac:dyDescent="0.35">
      <c r="H69" s="35"/>
      <c r="I69" s="38"/>
      <c r="J69" s="38"/>
      <c r="K69" s="38"/>
      <c r="L69" s="38"/>
      <c r="M69" s="38"/>
      <c r="N69" s="38"/>
      <c r="O69" s="31"/>
    </row>
    <row r="70" spans="8:15" ht="10.5" customHeight="1" x14ac:dyDescent="0.35">
      <c r="H70" s="35"/>
      <c r="I70" s="38"/>
      <c r="J70" s="38"/>
      <c r="K70" s="38"/>
      <c r="L70" s="38"/>
      <c r="M70" s="38"/>
      <c r="N70" s="38"/>
      <c r="O70" s="31"/>
    </row>
    <row r="71" spans="8:15" ht="10.5" customHeight="1" x14ac:dyDescent="0.35">
      <c r="H71" s="35"/>
      <c r="I71" s="38"/>
      <c r="J71" s="38"/>
      <c r="K71" s="38"/>
      <c r="L71" s="38"/>
      <c r="M71" s="38"/>
      <c r="N71" s="38"/>
      <c r="O71" s="31"/>
    </row>
    <row r="72" spans="8:15" ht="10.5" customHeight="1" x14ac:dyDescent="0.35">
      <c r="H72" s="35"/>
      <c r="I72" s="38"/>
      <c r="J72" s="38"/>
      <c r="K72" s="38"/>
      <c r="L72" s="38"/>
      <c r="M72" s="38"/>
      <c r="N72" s="38"/>
      <c r="O72" s="31"/>
    </row>
    <row r="73" spans="8:15" ht="10.5" customHeight="1" x14ac:dyDescent="0.35">
      <c r="H73" s="35"/>
      <c r="I73" s="38"/>
      <c r="J73" s="38"/>
      <c r="K73" s="38"/>
      <c r="L73" s="38"/>
      <c r="M73" s="38"/>
      <c r="N73" s="38"/>
      <c r="O73" s="31"/>
    </row>
    <row r="74" spans="8:15" ht="10.5" customHeight="1" x14ac:dyDescent="0.35">
      <c r="H74" s="35"/>
      <c r="I74" s="38"/>
      <c r="J74" s="38"/>
      <c r="K74" s="38"/>
      <c r="L74" s="38"/>
      <c r="M74" s="38"/>
      <c r="N74" s="38"/>
      <c r="O74" s="31"/>
    </row>
    <row r="75" spans="8:15" ht="10.5" customHeight="1" x14ac:dyDescent="0.35">
      <c r="H75" s="35"/>
      <c r="I75" s="38"/>
      <c r="J75" s="38"/>
      <c r="K75" s="38"/>
      <c r="L75" s="38"/>
      <c r="M75" s="38"/>
      <c r="N75" s="38"/>
      <c r="O75" s="31"/>
    </row>
    <row r="76" spans="8:15" ht="10.5" customHeight="1" x14ac:dyDescent="0.35">
      <c r="H76" s="35"/>
      <c r="I76" s="38"/>
      <c r="J76" s="38"/>
      <c r="K76" s="38"/>
      <c r="L76" s="38"/>
      <c r="M76" s="38"/>
      <c r="N76" s="38"/>
      <c r="O76" s="31"/>
    </row>
    <row r="77" spans="8:15" ht="10.5" customHeight="1" x14ac:dyDescent="0.35">
      <c r="H77" s="35"/>
      <c r="I77" s="38"/>
      <c r="J77" s="38"/>
      <c r="K77" s="38"/>
      <c r="L77" s="38"/>
      <c r="M77" s="38"/>
      <c r="N77" s="38"/>
      <c r="O77" s="31"/>
    </row>
    <row r="78" spans="8:15" ht="10.5" customHeight="1" x14ac:dyDescent="0.35">
      <c r="H78" s="35"/>
      <c r="I78" s="38"/>
      <c r="J78" s="38"/>
      <c r="K78" s="38"/>
      <c r="L78" s="38"/>
      <c r="M78" s="38"/>
      <c r="N78" s="38"/>
      <c r="O78" s="31"/>
    </row>
    <row r="79" spans="8:15" ht="10.5" customHeight="1" x14ac:dyDescent="0.35">
      <c r="H79" s="35"/>
      <c r="I79" s="38"/>
      <c r="J79" s="38"/>
      <c r="K79" s="38"/>
      <c r="L79" s="38"/>
      <c r="M79" s="38"/>
      <c r="N79" s="38"/>
      <c r="O79" s="31"/>
    </row>
    <row r="80" spans="8:15" ht="10.5" customHeight="1" x14ac:dyDescent="0.35">
      <c r="H80" s="35"/>
      <c r="I80" s="38"/>
      <c r="J80" s="38"/>
      <c r="K80" s="38"/>
      <c r="L80" s="38"/>
      <c r="M80" s="38"/>
      <c r="N80" s="38"/>
      <c r="O80" s="31"/>
    </row>
  </sheetData>
  <sheetProtection selectLockedCells="1" selectUnlockedCells="1"/>
  <mergeCells count="12">
    <mergeCell ref="A62:H62"/>
    <mergeCell ref="A1:N1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  <mergeCell ref="A2:H2"/>
  </mergeCells>
  <conditionalFormatting sqref="E59:E60">
    <cfRule type="expression" dxfId="473" priority="13">
      <formula>#REF!&gt;$I59</formula>
    </cfRule>
    <cfRule type="expression" dxfId="472" priority="14">
      <formula>#REF!&lt;$I59</formula>
    </cfRule>
    <cfRule type="expression" dxfId="471" priority="15">
      <formula>#REF!&lt;$G59</formula>
    </cfRule>
    <cfRule type="expression" dxfId="470" priority="16">
      <formula>#REF!&gt;$G59</formula>
    </cfRule>
  </conditionalFormatting>
  <conditionalFormatting sqref="E63">
    <cfRule type="expression" dxfId="469" priority="5">
      <formula>#REF!&gt;$I63</formula>
    </cfRule>
    <cfRule type="expression" dxfId="468" priority="6">
      <formula>#REF!&lt;$I63</formula>
    </cfRule>
    <cfRule type="expression" dxfId="467" priority="7">
      <formula>#REF!&lt;$G63</formula>
    </cfRule>
    <cfRule type="expression" dxfId="466" priority="8">
      <formula>#REF!&gt;$G63</formula>
    </cfRule>
  </conditionalFormatting>
  <conditionalFormatting sqref="E16:G21 E23:G27">
    <cfRule type="expression" dxfId="463" priority="2">
      <formula>#REF!&gt;$G16</formula>
    </cfRule>
    <cfRule type="expression" dxfId="462" priority="1">
      <formula>#REF!&lt;$G16</formula>
    </cfRule>
  </conditionalFormatting>
  <conditionalFormatting sqref="H16:H21 H23:H27">
    <cfRule type="expression" dxfId="459" priority="3">
      <formula>#REF!&gt;$G16</formula>
    </cfRule>
    <cfRule type="expression" dxfId="458" priority="4">
      <formula>#REF!&lt;$G16</formula>
    </cfRule>
  </conditionalFormatting>
  <conditionalFormatting sqref="H59:H60">
    <cfRule type="expression" dxfId="445" priority="20">
      <formula>#REF!&lt;$G59</formula>
    </cfRule>
    <cfRule type="expression" dxfId="444" priority="18">
      <formula>#REF!&gt;$I59</formula>
    </cfRule>
    <cfRule type="expression" dxfId="443" priority="19">
      <formula>#REF!&gt;$G59</formula>
    </cfRule>
    <cfRule type="expression" dxfId="442" priority="17">
      <formula>#REF!&lt;$I59</formula>
    </cfRule>
  </conditionalFormatting>
  <conditionalFormatting sqref="H63">
    <cfRule type="expression" dxfId="441" priority="12">
      <formula>#REF!&lt;$G63</formula>
    </cfRule>
    <cfRule type="expression" dxfId="440" priority="11">
      <formula>#REF!&gt;$G63</formula>
    </cfRule>
    <cfRule type="expression" dxfId="439" priority="10">
      <formula>#REF!&gt;$I63</formula>
    </cfRule>
    <cfRule type="expression" dxfId="438" priority="9">
      <formula>#REF!&lt;$I63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12" id="{2D7043A8-184D-4338-906B-264C3BC872A3}">
            <xm:f>MAIN!#REF!&gt;MAIN!$G43</xm:f>
            <x14:dxf>
              <font>
                <b/>
                <i val="0"/>
              </font>
            </x14:dxf>
          </x14:cfRule>
          <x14:cfRule type="expression" priority="1311" id="{6049F20F-9690-4851-95C3-AB2A9929AFA6}">
            <xm:f>MAIN!#REF!&lt;MAIN!$G43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1309" id="{CFC36B04-90E7-40AF-AEC5-7A2BCB0DD555}">
            <xm:f>MAIN!#REF!&gt;MAIN!#REF!</xm:f>
            <x14:dxf>
              <font>
                <b/>
                <i val="0"/>
                <color rgb="FF0000FF"/>
              </font>
            </x14:dxf>
          </x14:cfRule>
          <x14:cfRule type="expression" priority="1310" id="{9938300C-C9CE-4519-92B2-E694C9FAA7FB}">
            <xm:f>MAIN!#REF!&lt;MAIN!#REF!</xm:f>
            <x14:dxf>
              <font>
                <b val="0"/>
                <i/>
                <color rgb="FF0000FF"/>
              </font>
            </x14:dxf>
          </x14:cfRule>
          <xm:sqref>E43:E50 E54 E56</xm:sqref>
        </x14:conditionalFormatting>
        <x14:conditionalFormatting xmlns:xm="http://schemas.microsoft.com/office/excel/2006/main">
          <x14:cfRule type="expression" priority="2345" id="{CFC36B04-90E7-40AF-AEC5-7A2BCB0DD555}">
            <xm:f>MAIN!#REF!&gt;MAIN!#REF!</xm:f>
            <x14:dxf>
              <font>
                <b/>
                <i val="0"/>
                <color rgb="FF0000FF"/>
              </font>
            </x14:dxf>
          </x14:cfRule>
          <x14:cfRule type="expression" priority="2346" id="{9938300C-C9CE-4519-92B2-E694C9FAA7FB}">
            <xm:f>MAIN!#REF!&lt;MAIN!#REF!</xm:f>
            <x14:dxf>
              <font>
                <b val="0"/>
                <i/>
                <color rgb="FF0000FF"/>
              </font>
            </x14:dxf>
          </x14:cfRule>
          <x14:cfRule type="expression" priority="2347" id="{6049F20F-9690-4851-95C3-AB2A9929AFA6}">
            <xm:f>MAIN!#REF!&lt;MAIN!#REF!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2348" id="{2D7043A8-184D-4338-906B-264C3BC872A3}">
            <xm:f>MAIN!#REF!&gt;MAIN!#REF!</xm:f>
            <x14:dxf>
              <font>
                <b/>
                <i val="0"/>
              </font>
            </x14:dxf>
          </x14:cfRule>
          <xm:sqref>E53</xm:sqref>
        </x14:conditionalFormatting>
        <x14:conditionalFormatting xmlns:xm="http://schemas.microsoft.com/office/excel/2006/main">
          <x14:cfRule type="expression" priority="2344" id="{2D7043A8-184D-4338-906B-264C3BC872A3}">
            <xm:f>MAIN!#REF!&gt;MAIN!$G53</xm:f>
            <x14:dxf>
              <font>
                <b/>
                <i val="0"/>
              </font>
            </x14:dxf>
          </x14:cfRule>
          <x14:cfRule type="expression" priority="2343" id="{6049F20F-9690-4851-95C3-AB2A9929AFA6}">
            <xm:f>MAIN!#REF!&lt;MAIN!$G53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2342" id="{9938300C-C9CE-4519-92B2-E694C9FAA7FB}">
            <xm:f>MAIN!#REF!&lt;MAIN!#REF!</xm:f>
            <x14:dxf>
              <font>
                <b val="0"/>
                <i/>
                <color rgb="FF0000FF"/>
              </font>
            </x14:dxf>
          </x14:cfRule>
          <x14:cfRule type="expression" priority="2341" id="{CFC36B04-90E7-40AF-AEC5-7A2BCB0DD555}">
            <xm:f>MAIN!#REF!&gt;MAIN!#REF!</xm:f>
            <x14:dxf>
              <font>
                <b/>
                <i val="0"/>
                <color rgb="FF0000FF"/>
              </font>
            </x14:dxf>
          </x14:cfRule>
          <xm:sqref>E55</xm:sqref>
        </x14:conditionalFormatting>
        <x14:conditionalFormatting xmlns:xm="http://schemas.microsoft.com/office/excel/2006/main">
          <x14:cfRule type="expression" priority="21" id="{BB501E9F-B2F8-426B-A5A5-9DAF3E7B6D47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22" id="{5E32CE70-6A62-4DA8-9C48-E32B545297AA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23" id="{3B852269-ED98-4C07-9375-14B178F9A3CB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24" id="{A3F19498-2817-4901-BA5A-782EB230F149}">
            <xm:f>MAIN!#REF!&lt;MAIN!$G3</xm:f>
            <x14:dxf>
              <font>
                <b/>
                <i val="0"/>
              </font>
            </x14:dxf>
          </x14:cfRule>
          <xm:sqref>H3:H14 H29:H40</xm:sqref>
        </x14:conditionalFormatting>
        <x14:conditionalFormatting xmlns:xm="http://schemas.microsoft.com/office/excel/2006/main">
          <x14:cfRule type="expression" priority="1335" id="{9C1618D5-336E-4EEB-BAFF-349B5DFD0C4A}">
            <xm:f>MAIN!#REF!&gt;MAIN!$G43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1333" id="{EEACE1FB-F7B1-4F4F-AFEE-559962D5E932}">
            <xm:f>MAIN!#REF!&lt;MAIN!#REF!</xm:f>
            <x14:dxf>
              <font>
                <b/>
                <i val="0"/>
                <color rgb="FF0000FF"/>
              </font>
            </x14:dxf>
          </x14:cfRule>
          <x14:cfRule type="expression" priority="1334" id="{9CFE0722-E009-4102-B6F5-0144B5FB1710}">
            <xm:f>MAIN!#REF!&gt;MAIN!#REF!</xm:f>
            <x14:dxf>
              <font>
                <b val="0"/>
                <i/>
                <color rgb="FF0000FF"/>
              </font>
            </x14:dxf>
          </x14:cfRule>
          <x14:cfRule type="expression" priority="1336" id="{FBD11276-94A2-4890-B8EC-F4697F83808C}">
            <xm:f>MAIN!#REF!&lt;MAIN!$G43</xm:f>
            <x14:dxf>
              <font>
                <b/>
                <i val="0"/>
              </font>
            </x14:dxf>
          </x14:cfRule>
          <xm:sqref>H43:H50 H54 H56</xm:sqref>
        </x14:conditionalFormatting>
        <x14:conditionalFormatting xmlns:xm="http://schemas.microsoft.com/office/excel/2006/main">
          <x14:cfRule type="expression" priority="2364" id="{FBD11276-94A2-4890-B8EC-F4697F83808C}">
            <xm:f>MAIN!#REF!&lt;MAIN!#REF!</xm:f>
            <x14:dxf>
              <font>
                <b/>
                <i val="0"/>
              </font>
            </x14:dxf>
          </x14:cfRule>
          <x14:cfRule type="expression" priority="2361" id="{EEACE1FB-F7B1-4F4F-AFEE-559962D5E932}">
            <xm:f>MAIN!#REF!&lt;MAIN!#REF!</xm:f>
            <x14:dxf>
              <font>
                <b/>
                <i val="0"/>
                <color rgb="FF0000FF"/>
              </font>
            </x14:dxf>
          </x14:cfRule>
          <x14:cfRule type="expression" priority="2362" id="{9CFE0722-E009-4102-B6F5-0144B5FB1710}">
            <xm:f>MAIN!#REF!&gt;MAIN!#REF!</xm:f>
            <x14:dxf>
              <font>
                <b val="0"/>
                <i/>
                <color rgb="FF0000FF"/>
              </font>
            </x14:dxf>
          </x14:cfRule>
          <x14:cfRule type="expression" priority="2363" id="{9C1618D5-336E-4EEB-BAFF-349B5DFD0C4A}">
            <xm:f>MAIN!#REF!&gt;MAIN!#REF!</xm:f>
            <x14:dxf>
              <font>
                <b val="0"/>
                <i/>
                <color theme="1" tint="0.499984740745262"/>
              </font>
            </x14:dxf>
          </x14:cfRule>
          <xm:sqref>H53</xm:sqref>
        </x14:conditionalFormatting>
        <x14:conditionalFormatting xmlns:xm="http://schemas.microsoft.com/office/excel/2006/main">
          <x14:cfRule type="expression" priority="2357" id="{EEACE1FB-F7B1-4F4F-AFEE-559962D5E932}">
            <xm:f>MAIN!#REF!&lt;MAIN!#REF!</xm:f>
            <x14:dxf>
              <font>
                <b/>
                <i val="0"/>
                <color rgb="FF0000FF"/>
              </font>
            </x14:dxf>
          </x14:cfRule>
          <x14:cfRule type="expression" priority="2359" id="{9C1618D5-336E-4EEB-BAFF-349B5DFD0C4A}">
            <xm:f>MAIN!#REF!&gt;MAIN!$G53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2360" id="{FBD11276-94A2-4890-B8EC-F4697F83808C}">
            <xm:f>MAIN!#REF!&lt;MAIN!$G53</xm:f>
            <x14:dxf>
              <font>
                <b/>
                <i val="0"/>
              </font>
            </x14:dxf>
          </x14:cfRule>
          <x14:cfRule type="expression" priority="2358" id="{9CFE0722-E009-4102-B6F5-0144B5FB1710}">
            <xm:f>MAIN!#REF!&gt;MAIN!#REF!</xm:f>
            <x14:dxf>
              <font>
                <b val="0"/>
                <i/>
                <color rgb="FF0000FF"/>
              </font>
            </x14:dxf>
          </x14:cfRule>
          <xm:sqref>H55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README (2)</vt:lpstr>
      <vt:lpstr>A_vous_de_jouer</vt:lpstr>
      <vt:lpstr>MAIN</vt:lpstr>
      <vt:lpstr>RANK</vt:lpstr>
      <vt:lpstr>Fixtures</vt:lpstr>
      <vt:lpstr>AS</vt:lpstr>
      <vt:lpstr>CBlo</vt:lpstr>
      <vt:lpstr>EA</vt:lpstr>
      <vt:lpstr>EH</vt:lpstr>
      <vt:lpstr>FR</vt:lpstr>
      <vt:lpstr>LS</vt:lpstr>
      <vt:lpstr>MP</vt:lpstr>
      <vt:lpstr>OJDP</vt:lpstr>
      <vt:lpstr>PAM</vt:lpstr>
      <vt:lpstr>PH</vt:lpstr>
      <vt:lpstr>PIM</vt:lpstr>
      <vt:lpstr>SLB</vt:lpstr>
      <vt:lpstr>BW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Paul.Hubert</dc:creator>
  <cp:lastModifiedBy>Benoît WILLIATTE</cp:lastModifiedBy>
  <dcterms:created xsi:type="dcterms:W3CDTF">2018-06-18T12:38:20Z</dcterms:created>
  <dcterms:modified xsi:type="dcterms:W3CDTF">2024-06-28T13:36:52Z</dcterms:modified>
</cp:coreProperties>
</file>