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slicers/slicer1.xml" ContentType="application/vnd.ms-excel.slicer+xml"/>
  <Override PartName="/xl/slicers/slicer2.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slicers/slicer5.xml" ContentType="application/vnd.ms-excel.slicer+xml"/>
  <Override PartName="/xl/charts/chartEx2.xml" ContentType="application/vnd.ms-office.chartex+xml"/>
  <Override PartName="/xl/charts/style11.xml" ContentType="application/vnd.ms-office.chartstyle+xml"/>
  <Override PartName="/xl/charts/colors11.xml" ContentType="application/vnd.ms-office.chartcolorsty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3.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4.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5.xml" ContentType="application/vnd.openxmlformats-officedocument.spreadsheetml.pivotTable+xml"/>
  <Override PartName="/xl/drawings/drawing9.xml" ContentType="application/vnd.openxmlformats-officedocument.drawing+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6.xml" ContentType="application/vnd.openxmlformats-officedocument.spreadsheetml.pivotTable+xml"/>
  <Override PartName="/xl/drawings/drawing10.xml" ContentType="application/vnd.openxmlformats-officedocument.drawing+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C:\Users\DELL\Desktop\PROJECTS\highlight\"/>
    </mc:Choice>
  </mc:AlternateContent>
  <xr:revisionPtr revIDLastSave="0" documentId="13_ncr:1_{D63B33B9-223C-406F-899E-F5AD4FF37C2E}" xr6:coauthVersionLast="47" xr6:coauthVersionMax="47" xr10:uidLastSave="{00000000-0000-0000-0000-000000000000}"/>
  <bookViews>
    <workbookView xWindow="-120" yWindow="-120" windowWidth="20730" windowHeight="11160" activeTab="1" xr2:uid="{D931E580-E83D-4E77-8B4E-79A7266ED0B5}"/>
  </bookViews>
  <sheets>
    <sheet name="dashboard 1" sheetId="17" r:id="rId1"/>
    <sheet name="dashboard 2" sheetId="18" r:id="rId2"/>
    <sheet name="dashboard 3" sheetId="21" r:id="rId3"/>
    <sheet name="tool tip" sheetId="19" r:id="rId4"/>
    <sheet name="raw" sheetId="1" r:id="rId5"/>
    <sheet name="awards" sheetId="2" r:id="rId6"/>
    <sheet name="JMA" sheetId="3" r:id="rId7"/>
    <sheet name="orphans" sheetId="4" r:id="rId8"/>
    <sheet name="impact" sheetId="6" r:id="rId9"/>
    <sheet name="pivot_awards" sheetId="7" r:id="rId10"/>
    <sheet name="pivot_orphans" sheetId="10" r:id="rId11"/>
    <sheet name="compare" sheetId="22" r:id="rId12"/>
    <sheet name="pivot_impact" sheetId="11" r:id="rId13"/>
    <sheet name="pivot_recipient" sheetId="12" r:id="rId14"/>
  </sheets>
  <definedNames>
    <definedName name="_xlchart.v5.0" hidden="1">JMA!$B$1</definedName>
    <definedName name="_xlchart.v5.1" hidden="1">JMA!$B$2:$B$20</definedName>
    <definedName name="_xlchart.v5.2" hidden="1">JMA!$F$1</definedName>
    <definedName name="_xlchart.v5.3" hidden="1">JMA!$F$2:$F$20</definedName>
    <definedName name="_xlchart.v5.4" hidden="1">JMA!$B$1</definedName>
    <definedName name="_xlchart.v5.5" hidden="1">JMA!$B$2:$B$20</definedName>
    <definedName name="_xlchart.v5.6" hidden="1">JMA!$F$1</definedName>
    <definedName name="_xlchart.v5.7" hidden="1">JMA!$F$2:$F$20</definedName>
    <definedName name="_xlcn.WorksheetConnection_JMAAisha.xlsxawards1" hidden="1">awards[]</definedName>
    <definedName name="_xlcn.WorksheetConnection_JMAAisha.xlsximpact1" hidden="1">impact[]</definedName>
    <definedName name="_xlcn.WorksheetConnection_JMAAisha.xlsxJMA1" hidden="1">JMA[]</definedName>
    <definedName name="_xlcn.WorksheetConnection_JMAAisha.xlsxorphans1" hidden="1">orphans[]</definedName>
    <definedName name="award_categories">'tool tip'!$F$1:$L$12</definedName>
    <definedName name="award_count">'tool tip'!$F$13:$L$24</definedName>
    <definedName name="award_timeline">'tool tip'!$F$26:$L$37</definedName>
    <definedName name="blank">'tool tip'!$G$38:$K$49</definedName>
    <definedName name="Slicer_Category">#N/A</definedName>
    <definedName name="Slicer_Date__Year">#N/A</definedName>
    <definedName name="Slicer_Gender">#N/A</definedName>
    <definedName name="Slicer_Region">#N/A</definedName>
    <definedName name="Slicer_Status">#N/A</definedName>
    <definedName name="Tool_tip">INDIRECT('tool tip'!$O$5)</definedName>
    <definedName name="Tooltip">'tool tip'!$O$5</definedName>
    <definedName name="TT">INDIRECT('tool tip'!$N$6)</definedName>
  </definedNames>
  <calcPr calcId="191029"/>
  <pivotCaches>
    <pivotCache cacheId="0" r:id="rId15"/>
    <pivotCache cacheId="1" r:id="rId16"/>
    <pivotCache cacheId="2" r:id="rId17"/>
    <pivotCache cacheId="3" r:id="rId18"/>
    <pivotCache cacheId="4" r:id="rId19"/>
    <pivotCache cacheId="5" r:id="rId20"/>
  </pivotCaches>
  <extLst>
    <ext xmlns:x14="http://schemas.microsoft.com/office/spreadsheetml/2009/9/main" uri="{876F7934-8845-4945-9796-88D515C7AA90}">
      <x14:pivotCaches>
        <pivotCache cacheId="6" r:id="rId21"/>
        <pivotCache cacheId="7" r:id="rId22"/>
      </x14:pivotCaches>
    </ex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6"/>
        <x14:slicerCache r:id="rId27"/>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phans" name="orphans" connection="WorksheetConnection_JMA-Aisha.xlsx!orphans"/>
          <x15:modelTable id="JMA" name="JMA" connection="WorksheetConnection_JMA-Aisha.xlsx!JMA"/>
          <x15:modelTable id="impact" name="impact" connection="WorksheetConnection_JMA-Aisha.xlsx!impact"/>
          <x15:modelTable id="awards" name="awards" connection="WorksheetConnection_JMA-Aisha.xlsx!awards"/>
        </x15:modelTables>
        <x15:modelRelationships>
          <x15:modelRelationship fromTable="awards" fromColumn="State_key" toTable="JMA" toColumn="State_key"/>
          <x15:modelRelationship fromTable="awards" fromColumn="Presidency_key" toTable="impact" toColumn="Presidency_key"/>
          <x15:modelRelationship fromTable="orphans" fromColumn="Orphans_key" toTable="awards" toColumn="Orphans_key"/>
        </x15:modelRelationships>
        <x15:extLst>
          <ext xmlns:x16="http://schemas.microsoft.com/office/spreadsheetml/2014/11/main" uri="{9835A34E-60A6-4A7C-AAB8-D5F71C897F49}">
            <x16:modelTimeGroupings>
              <x16:modelTimeGrouping tableName="awards"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1" i="3" l="1"/>
  <c r="N7" i="19"/>
  <c r="N6" i="19" s="1"/>
  <c r="F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P13" authorId="0" shapeId="0" xr:uid="{BD73A7E4-D9E2-452F-BF8C-DDEAEE68DD46}">
      <text>
        <r>
          <rPr>
            <b/>
            <sz val="12"/>
            <color indexed="81"/>
            <rFont val="Tahoma"/>
            <family val="2"/>
          </rPr>
          <t>Profile Image:</t>
        </r>
        <r>
          <rPr>
            <sz val="12"/>
            <color indexed="81"/>
            <rFont val="Tahoma"/>
            <family val="2"/>
          </rPr>
          <t xml:space="preserve">
</t>
        </r>
        <r>
          <rPr>
            <sz val="12"/>
            <color indexed="81"/>
            <rFont val="Cascadia Code SemiLight"/>
            <family val="3"/>
          </rPr>
          <t xml:space="preserve">
An image of Rabi Musa Saulawa wearing JMA  uniform textile.
The cool coloored regalia bears the historic Dagin Arewa (the Arewa Knot) emblem.</t>
        </r>
      </text>
    </comment>
    <comment ref="B22" authorId="0" shapeId="0" xr:uid="{35ABA4A1-011A-47BF-BBA4-6619D3EE1748}">
      <text>
        <r>
          <rPr>
            <b/>
            <sz val="14"/>
            <color indexed="81"/>
            <rFont val="Tahoma"/>
            <family val="2"/>
          </rPr>
          <t>PRIMARY EDUCATION:</t>
        </r>
        <r>
          <rPr>
            <b/>
            <sz val="9"/>
            <color indexed="81"/>
            <rFont val="Tahoma"/>
            <family val="2"/>
          </rPr>
          <t xml:space="preserve">
</t>
        </r>
        <r>
          <rPr>
            <sz val="12"/>
            <color indexed="81"/>
            <rFont val="Cascadia Code"/>
            <family val="3"/>
          </rPr>
          <t>Rabi Saulawa schooled at Kaduna Capital School in Kaduna where she is currently the president of its Old Student Association.</t>
        </r>
      </text>
    </comment>
    <comment ref="E22" authorId="0" shapeId="0" xr:uid="{EB7FDB92-11C5-4634-BAD2-8E9808C5DAA8}">
      <text>
        <r>
          <rPr>
            <b/>
            <sz val="12"/>
            <color indexed="81"/>
            <rFont val="Tahoma"/>
            <family val="2"/>
          </rPr>
          <t>SECONDARY EDUCATION:</t>
        </r>
        <r>
          <rPr>
            <sz val="12"/>
            <color indexed="81"/>
            <rFont val="Tahoma"/>
            <family val="2"/>
          </rPr>
          <t xml:space="preserve">
</t>
        </r>
        <r>
          <rPr>
            <sz val="12"/>
            <color indexed="81"/>
            <rFont val="Cascadia Code"/>
            <family val="3"/>
          </rPr>
          <t>Rabi Saulawa had her secondary school education at Queen's College, Lagos, Nigeria.</t>
        </r>
      </text>
    </comment>
    <comment ref="I22" authorId="0" shapeId="0" xr:uid="{982E33D8-02D7-4F62-819A-E0FFCD38EAF7}">
      <text>
        <r>
          <rPr>
            <b/>
            <sz val="12"/>
            <color indexed="81"/>
            <rFont val="Tahoma"/>
            <family val="2"/>
          </rPr>
          <t>TERTIARY EDUCATION:</t>
        </r>
        <r>
          <rPr>
            <sz val="12"/>
            <color indexed="81"/>
            <rFont val="Tahoma"/>
            <family val="2"/>
          </rPr>
          <t xml:space="preserve">
</t>
        </r>
        <r>
          <rPr>
            <sz val="12"/>
            <color indexed="81"/>
            <rFont val="Cascadia Code"/>
            <family val="3"/>
          </rPr>
          <t>Rabi Saulawa has a Bachelor of Science (BSc) in Economics from Ahmadu Bello University in Zaria, Nigeria.</t>
        </r>
      </text>
    </comment>
    <comment ref="M22" authorId="0" shapeId="0" xr:uid="{64750537-9A28-4CD9-BEE3-8B08F370F36C}">
      <text>
        <r>
          <rPr>
            <b/>
            <sz val="12"/>
            <color indexed="81"/>
            <rFont val="Tahoma"/>
            <family val="2"/>
          </rPr>
          <t>WORK EXPERIENCE:</t>
        </r>
        <r>
          <rPr>
            <sz val="12"/>
            <color indexed="81"/>
            <rFont val="Tahoma"/>
            <family val="2"/>
          </rPr>
          <t xml:space="preserve">
</t>
        </r>
        <r>
          <rPr>
            <sz val="12"/>
            <color indexed="81"/>
            <rFont val="Cascadia Code"/>
            <family val="3"/>
          </rPr>
          <t>Rabi Saulawa worked as a banker briefly at Habib Nigerian Bank before she went on to found her compay.</t>
        </r>
      </text>
    </comment>
    <comment ref="P22" authorId="0" shapeId="0" xr:uid="{B6A10A25-C98E-45AF-B86E-8B1470F0325B}">
      <text>
        <r>
          <rPr>
            <b/>
            <sz val="12"/>
            <color indexed="81"/>
            <rFont val="Tahoma"/>
            <family val="2"/>
          </rPr>
          <t xml:space="preserve">FOUNDED HER COMPANY:
</t>
        </r>
        <r>
          <rPr>
            <sz val="12"/>
            <color indexed="81"/>
            <rFont val="Tahoma"/>
            <family val="2"/>
          </rPr>
          <t xml:space="preserve">
</t>
        </r>
        <r>
          <rPr>
            <sz val="12"/>
            <color indexed="81"/>
            <rFont val="Cascadia Code"/>
            <family val="3"/>
          </rPr>
          <t>After her brief work experience as a banker, she founded her company - Supply Maths Nigeria Ltd - which specialises in supplying banks with banking equipments and Stationaries, 
The company also handles staffing and recruiments for banks.
Rabi Saulawa is still the CEO.</t>
        </r>
      </text>
    </comment>
    <comment ref="T22" authorId="0" shapeId="0" xr:uid="{4634B1E4-B10D-4EF3-9EFA-1178CDD50CD8}">
      <text>
        <r>
          <rPr>
            <b/>
            <sz val="12"/>
            <color indexed="81"/>
            <rFont val="Tahoma"/>
            <family val="2"/>
          </rPr>
          <t>MOBILISATION:</t>
        </r>
        <r>
          <rPr>
            <b/>
            <sz val="9"/>
            <color indexed="81"/>
            <rFont val="Tahoma"/>
            <family val="2"/>
          </rPr>
          <t xml:space="preserve">
</t>
        </r>
        <r>
          <rPr>
            <b/>
            <sz val="12"/>
            <color indexed="81"/>
            <rFont val="Cascadia Code"/>
            <family val="3"/>
          </rPr>
          <t xml:space="preserve">
</t>
        </r>
        <r>
          <rPr>
            <sz val="12"/>
            <color indexed="81"/>
            <rFont val="Cascadia Code"/>
            <family val="3"/>
          </rPr>
          <t>Worked with a committee of other Northern women to lay the ground work for resusitating 
Jam’iyyar Matan Arewa (JMA) which has had its other activities outside the orphanage and the Premier school on pause. This involved contacting old members, recruiting new members and securing funding for rennovation and continuation of its affairs.</t>
        </r>
      </text>
    </comment>
    <comment ref="V22" authorId="0" shapeId="0" xr:uid="{276841C3-0368-47D4-A378-34AB03BD0BB0}">
      <text>
        <r>
          <rPr>
            <b/>
            <sz val="12"/>
            <color indexed="81"/>
            <rFont val="Tahoma"/>
            <family val="2"/>
          </rPr>
          <t xml:space="preserve">ELECTED PRESIDENT:
</t>
        </r>
        <r>
          <rPr>
            <b/>
            <sz val="12"/>
            <color indexed="81"/>
            <rFont val="Cascadia Code"/>
            <family val="3"/>
          </rPr>
          <t xml:space="preserve">
</t>
        </r>
        <r>
          <rPr>
            <sz val="12"/>
            <color indexed="81"/>
            <rFont val="Cascadia Code"/>
            <family val="3"/>
          </rPr>
          <t>Rabi won the election held for the position of the new president of Jam’iyyar matan Arewa(JMA) by a vote against her opponent.
She is currently (2024) still the president of the association. 
The association has gone on to continue to impact the lives of local women and children.</t>
        </r>
      </text>
    </comment>
    <comment ref="X22" authorId="0" shapeId="0" xr:uid="{A6F06B35-8A43-4F96-9566-8538CB967B88}">
      <text>
        <r>
          <rPr>
            <b/>
            <sz val="12"/>
            <color indexed="81"/>
            <rFont val="Tahoma"/>
            <family val="2"/>
          </rPr>
          <t xml:space="preserve">MOBILISATION:
</t>
        </r>
        <r>
          <rPr>
            <sz val="12"/>
            <color indexed="81"/>
            <rFont val="Cascadia Code"/>
            <family val="3"/>
          </rPr>
          <t>Rabi Saulawa became the first charter president of Rotary Club of Kaduna Queens  after she mobilised and created the club.
When asked her reason, she shared her sentiments about the need for women only space and how the lack of it at the club only made her want to start one.</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088ED98-E28C-4729-97F1-2DA741F0D51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ECC2903-EBD7-47F6-91AE-3817CAE96C30}" name="WorksheetConnection_JMA-Aisha.xlsx!awards" type="102" refreshedVersion="8" minRefreshableVersion="5">
    <extLst>
      <ext xmlns:x15="http://schemas.microsoft.com/office/spreadsheetml/2010/11/main" uri="{DE250136-89BD-433C-8126-D09CA5730AF9}">
        <x15:connection id="awards">
          <x15:rangePr sourceName="_xlcn.WorksheetConnection_JMAAisha.xlsxawards1"/>
        </x15:connection>
      </ext>
    </extLst>
  </connection>
  <connection id="3" xr16:uid="{0CB56133-F115-4947-ACAA-5B1A3793E94F}" name="WorksheetConnection_JMA-Aisha.xlsx!impact" type="102" refreshedVersion="8" minRefreshableVersion="5">
    <extLst>
      <ext xmlns:x15="http://schemas.microsoft.com/office/spreadsheetml/2010/11/main" uri="{DE250136-89BD-433C-8126-D09CA5730AF9}">
        <x15:connection id="impact">
          <x15:rangePr sourceName="_xlcn.WorksheetConnection_JMAAisha.xlsximpact1"/>
        </x15:connection>
      </ext>
    </extLst>
  </connection>
  <connection id="4" xr16:uid="{DF859179-1053-420F-8877-058E538F351F}" name="WorksheetConnection_JMA-Aisha.xlsx!JMA" type="102" refreshedVersion="8" minRefreshableVersion="5">
    <extLst>
      <ext xmlns:x15="http://schemas.microsoft.com/office/spreadsheetml/2010/11/main" uri="{DE250136-89BD-433C-8126-D09CA5730AF9}">
        <x15:connection id="JMA">
          <x15:rangePr sourceName="_xlcn.WorksheetConnection_JMAAisha.xlsxJMA1"/>
        </x15:connection>
      </ext>
    </extLst>
  </connection>
  <connection id="5" xr16:uid="{EEF3789E-2E9E-4971-B445-7131E87119AF}" name="WorksheetConnection_JMA-Aisha.xlsx!orphans" type="102" refreshedVersion="8" minRefreshableVersion="5">
    <extLst>
      <ext xmlns:x15="http://schemas.microsoft.com/office/spreadsheetml/2010/11/main" uri="{DE250136-89BD-433C-8126-D09CA5730AF9}">
        <x15:connection id="orphans">
          <x15:rangePr sourceName="_xlcn.WorksheetConnection_JMAAisha.xlsxorphans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orphans].[Gender].[All]}"/>
  </metadataStrings>
  <mdxMetadata count="1">
    <mdx n="0" f="s">
      <ms ns="1" c="0"/>
    </mdx>
  </mdxMetadata>
  <valueMetadata count="1">
    <bk>
      <rc t="1" v="0"/>
    </bk>
  </valueMetadata>
</metadata>
</file>

<file path=xl/sharedStrings.xml><?xml version="1.0" encoding="utf-8"?>
<sst xmlns="http://schemas.openxmlformats.org/spreadsheetml/2006/main" count="350" uniqueCount="158">
  <si>
    <t>Arewa heros and philanthropic awards of excellence (AHPEA) for service to humanity, 2023</t>
  </si>
  <si>
    <t>Kaduna women leadership summit – for active contribution to human development to JMA (NCWS)</t>
  </si>
  <si>
    <t>President of Kaduna capital school old student association</t>
  </si>
  <si>
    <t>MMS hall of fame 2021 as great mobiliser of women</t>
  </si>
  <si>
    <t>From JMA exemplary leadership award</t>
  </si>
  <si>
    <t>International federation of women lawyers (FIDA) award to RMA support and assistance to FIDA</t>
  </si>
  <si>
    <t>Merit award by Kaduna state likeminds initiative  support foundation</t>
  </si>
  <si>
    <t>Achieve good governance award leadership recognition award certificate RMS contribution to national building and service to humanity</t>
  </si>
  <si>
    <t>Real 4 MS and Cyram Beauty Collections  to RMS award for selfless service, 1st January 2024</t>
  </si>
  <si>
    <t>Sisters of Jannah to RMA uplifment of society and islam with her humanity and financial support, 25th dec 2021</t>
  </si>
  <si>
    <t>NIPR kaduna chapter to RMS advocacy of inclusuion</t>
  </si>
  <si>
    <t>Maiburji women Multipurpose cooperative society (MAWOMCOS) for immense contribution and commitment to the progress of society, 27th December, 2020 to JMa</t>
  </si>
  <si>
    <t>SPEELASS Dorcas House Africa champion of vulnerable persons award 2023/ 2024</t>
  </si>
  <si>
    <t>KADCAPSOSA class of 99 20th year reunion contribution towards it’s development and philanthropic services to humanity</t>
  </si>
  <si>
    <t>Babbar Mace Councelling service (BMC) gold merit award</t>
  </si>
  <si>
    <t>Great empire multipurpose award of excellence towards cooperation and support for association</t>
  </si>
  <si>
    <t>League of Extraordinary Achievement award (LEAA) for structural and infrastructural development services, nation building and pjilantropic gestures, 2022</t>
  </si>
  <si>
    <t>African Michael Jackson Entertainment peace award for stand with peace, justice and equality, 2022</t>
  </si>
  <si>
    <t>Rotary club of Kaduna Queens installed as first charter president, 16th October 2021</t>
  </si>
  <si>
    <t>Shero award icon of mentorship for girl child for standing out and setting the pace for girls, 24th June, 2021</t>
  </si>
  <si>
    <t>Project MODIBBO for peace and reconciliary effort 5, august, 2021</t>
  </si>
  <si>
    <t>WAMFOI, women mentoring and initiative Nigeria , kaduna state chapter for involvement with women and contribution to society, 17, feb, 2022</t>
  </si>
  <si>
    <t>Global leading women award for top 50 female humanitarian, 1st dec, 2023</t>
  </si>
  <si>
    <t>Achieve good governance award leadership recognition award certificate RMS contribution to national building and service to humanity,  29th nov, 2019</t>
  </si>
  <si>
    <t xml:space="preserve">NYSC merit award for outstanding contribution and immense support towards nysc programme to RMS in </t>
  </si>
  <si>
    <t xml:space="preserve">Women’s right and peace protection initiative for Africa (WAPPIA) to RMS for her capacity leadership , excellence, selfless service to humanity and a pillar to democracy on </t>
  </si>
  <si>
    <t>4th august 2021</t>
  </si>
  <si>
    <t>, 2021</t>
  </si>
  <si>
    <t>Real 4 MS and Cyram Beauty Collections  to RMS award for selfless service</t>
  </si>
  <si>
    <t>Sisters of Jannah to RMA uplifment of society and islam with her humanity and financial support</t>
  </si>
  <si>
    <t>Maiburji women Multipurpose cooperative society (MAWOMCOS) for immense contribution and commitment to the progress of society to JMA</t>
  </si>
  <si>
    <t>SPEELASS Dorcas House Africa champion of vulnerable persons award</t>
  </si>
  <si>
    <t>Rotary club of Kaduna Queens installed as first charter president</t>
  </si>
  <si>
    <t>Shero award icon of mentorship for girl child for standing out and setting the pace for girls</t>
  </si>
  <si>
    <t xml:space="preserve">Project MODIBBO for peace and reconciliary effort </t>
  </si>
  <si>
    <t>Global leading women award for top 50 female humanitarian</t>
  </si>
  <si>
    <t>Arewa heros and philanthropic awards of excellence (AHPEA) for service to humanity</t>
  </si>
  <si>
    <t>Leadership</t>
  </si>
  <si>
    <t>Kaduna</t>
  </si>
  <si>
    <t>NYSC merit award for outstanding contribution and immense support towards nysc programme to RMS</t>
  </si>
  <si>
    <t>Philantropy</t>
  </si>
  <si>
    <t>Activism</t>
  </si>
  <si>
    <t>Religious</t>
  </si>
  <si>
    <t>Number of women</t>
  </si>
  <si>
    <t>State</t>
  </si>
  <si>
    <t>Year</t>
  </si>
  <si>
    <t>Gender</t>
  </si>
  <si>
    <t>JMA</t>
  </si>
  <si>
    <t>WAMFOI- women mentoring and initiative Nigeria - kaduna state chapter for involvement with women and contribution to society</t>
  </si>
  <si>
    <t xml:space="preserve">Women’s right and peace protection initiative for Africa (WAPPIA) to RMS for her capacity leadership - excellence- selfless service to humanity and a pillar to democracy on </t>
  </si>
  <si>
    <t>African Michael Jackson Entertainment peace award for stand with peace- justice and equality</t>
  </si>
  <si>
    <t>Hearing support foundation- 18th august 2023 for selless service and contribution to humanity</t>
  </si>
  <si>
    <t>Taskar Nasaba</t>
  </si>
  <si>
    <t>Language &amp; Activism</t>
  </si>
  <si>
    <t>The Friend's League Foundation to JMA</t>
  </si>
  <si>
    <t>Herself</t>
  </si>
  <si>
    <t>Arewa Elites Magazine</t>
  </si>
  <si>
    <t>NYSC kaduna, Batch A, Stream 1</t>
  </si>
  <si>
    <t>Mentorship</t>
  </si>
  <si>
    <t>Health promotion Center</t>
  </si>
  <si>
    <t>Coalition African Media Publishers For Peace Advocate Network</t>
  </si>
  <si>
    <t>African Women Impact Award</t>
  </si>
  <si>
    <t>Sir Ahmadu Bello Nothern Youth Council of Nogeria(ABYNC)</t>
  </si>
  <si>
    <t>Arewa Youth Advocacy for Good Governance(AYAGG)</t>
  </si>
  <si>
    <t>Exellence</t>
  </si>
  <si>
    <t>S/N</t>
  </si>
  <si>
    <t>Recipient</t>
  </si>
  <si>
    <t>Category</t>
  </si>
  <si>
    <t>Date</t>
  </si>
  <si>
    <t>Orphans</t>
  </si>
  <si>
    <t>Male</t>
  </si>
  <si>
    <t>Kebbi</t>
  </si>
  <si>
    <t>Jigawa</t>
  </si>
  <si>
    <t>Adamawa</t>
  </si>
  <si>
    <t>Bauchi</t>
  </si>
  <si>
    <t>Borno</t>
  </si>
  <si>
    <t>Present</t>
  </si>
  <si>
    <t>Plateau</t>
  </si>
  <si>
    <t>Taraba</t>
  </si>
  <si>
    <t>Yobe</t>
  </si>
  <si>
    <t>Gombe</t>
  </si>
  <si>
    <t>Kogi</t>
  </si>
  <si>
    <t>Nasarawa</t>
  </si>
  <si>
    <t>Niger</t>
  </si>
  <si>
    <t>Katsina</t>
  </si>
  <si>
    <t>Kano</t>
  </si>
  <si>
    <t xml:space="preserve">Sokoto </t>
  </si>
  <si>
    <t>Benue</t>
  </si>
  <si>
    <t>Absent</t>
  </si>
  <si>
    <t>Deligence</t>
  </si>
  <si>
    <t>Diligence</t>
  </si>
  <si>
    <t>League of Extraordinary Achievement award (LEAA) for structural and infrastructural development services- nation building and philantropic gestures</t>
  </si>
  <si>
    <t>2019 - 2024</t>
  </si>
  <si>
    <t>State_key</t>
  </si>
  <si>
    <t>Mixed</t>
  </si>
  <si>
    <t>Female</t>
  </si>
  <si>
    <t>1964 - 2018</t>
  </si>
  <si>
    <t>Presidency</t>
  </si>
  <si>
    <t>Women</t>
  </si>
  <si>
    <t>1963 - 1982</t>
  </si>
  <si>
    <t>Hearing support foundation, 18th august 2023 for selfless service and contribution to humanity, 18th august 2021</t>
  </si>
  <si>
    <t>Orphans_key</t>
  </si>
  <si>
    <t>Presidency_key</t>
  </si>
  <si>
    <t>JMA exemplary leadership award</t>
  </si>
  <si>
    <t>Awards and Honours</t>
  </si>
  <si>
    <t>Status</t>
  </si>
  <si>
    <t>Count of Awards and Honours</t>
  </si>
  <si>
    <t>Row Labels</t>
  </si>
  <si>
    <t>Grand Total</t>
  </si>
  <si>
    <t>2019</t>
  </si>
  <si>
    <t>2020</t>
  </si>
  <si>
    <t>2021</t>
  </si>
  <si>
    <t>2022</t>
  </si>
  <si>
    <t>2023</t>
  </si>
  <si>
    <t>2024</t>
  </si>
  <si>
    <t>Country</t>
  </si>
  <si>
    <t>Nigeria</t>
  </si>
  <si>
    <t>Zip code</t>
  </si>
  <si>
    <t>Kwara</t>
  </si>
  <si>
    <t>Region</t>
  </si>
  <si>
    <t>North East</t>
  </si>
  <si>
    <t>North Central</t>
  </si>
  <si>
    <t>North West</t>
  </si>
  <si>
    <t>Zamfara</t>
  </si>
  <si>
    <t>Sum of Orphans</t>
  </si>
  <si>
    <t>All</t>
  </si>
  <si>
    <t>Percentage</t>
  </si>
  <si>
    <t>Sum of Women</t>
  </si>
  <si>
    <t>During Other Presidency</t>
  </si>
  <si>
    <t>During Rabi's Presidency</t>
  </si>
  <si>
    <t>During the Hiatus</t>
  </si>
  <si>
    <t>Awards</t>
  </si>
  <si>
    <t>Achievments</t>
  </si>
  <si>
    <t>Count of Awards</t>
  </si>
  <si>
    <t>Award Category</t>
  </si>
  <si>
    <t>Award Timeline</t>
  </si>
  <si>
    <t>Years</t>
  </si>
  <si>
    <t>Categories</t>
  </si>
  <si>
    <t>Quantified</t>
  </si>
  <si>
    <t>Units</t>
  </si>
  <si>
    <t xml:space="preserve">  </t>
  </si>
  <si>
    <t>Tool Tip</t>
  </si>
  <si>
    <t>Show tool tip</t>
  </si>
  <si>
    <t>primary</t>
  </si>
  <si>
    <t>hhh</t>
  </si>
  <si>
    <t>Secondary</t>
  </si>
  <si>
    <t>Tertiary</t>
  </si>
  <si>
    <t>Work</t>
  </si>
  <si>
    <t>Company</t>
  </si>
  <si>
    <t>Resusitation</t>
  </si>
  <si>
    <t>President</t>
  </si>
  <si>
    <t xml:space="preserve">Rotary </t>
  </si>
  <si>
    <t>Percent women</t>
  </si>
  <si>
    <t>Percentage Orphans</t>
  </si>
  <si>
    <t>image</t>
  </si>
  <si>
    <t>Number</t>
  </si>
  <si>
    <t>NOW</t>
  </si>
  <si>
    <t>1983 - 2013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</si>
</sst>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family val="2"/>
      <scheme val="minor"/>
    </font>
    <font>
      <b/>
      <sz val="11"/>
      <color theme="1"/>
      <name val="Calibri"/>
      <family val="2"/>
      <scheme val="minor"/>
    </font>
    <font>
      <sz val="8"/>
      <name val="Calibri"/>
      <family val="2"/>
      <scheme val="minor"/>
    </font>
    <font>
      <sz val="9"/>
      <color indexed="81"/>
      <name val="Tahoma"/>
      <family val="2"/>
    </font>
    <font>
      <b/>
      <sz val="9"/>
      <color indexed="81"/>
      <name val="Tahoma"/>
      <family val="2"/>
    </font>
    <font>
      <b/>
      <sz val="14"/>
      <color indexed="81"/>
      <name val="Tahoma"/>
      <family val="2"/>
    </font>
    <font>
      <b/>
      <sz val="12"/>
      <color indexed="81"/>
      <name val="Tahoma"/>
      <family val="2"/>
    </font>
    <font>
      <sz val="12"/>
      <color indexed="81"/>
      <name val="Tahoma"/>
      <family val="2"/>
    </font>
    <font>
      <sz val="12"/>
      <color indexed="81"/>
      <name val="Cascadia Code"/>
      <family val="3"/>
    </font>
    <font>
      <b/>
      <sz val="12"/>
      <color indexed="81"/>
      <name val="Cascadia Code"/>
      <family val="3"/>
    </font>
    <font>
      <sz val="11"/>
      <color rgb="FF000000"/>
      <name val="Calibri"/>
      <family val="2"/>
      <scheme val="minor"/>
    </font>
    <font>
      <sz val="12"/>
      <color indexed="81"/>
      <name val="Cascadia Code SemiLight"/>
      <family val="3"/>
    </font>
    <font>
      <sz val="12"/>
      <color theme="1"/>
      <name val="Cascadia Mono Light"/>
      <family val="3"/>
    </font>
    <font>
      <sz val="14"/>
      <color theme="0"/>
      <name val="Cascadia Mono Light"/>
      <family val="3"/>
    </font>
    <font>
      <sz val="8"/>
      <color rgb="FF000000"/>
      <name val="Segoe UI"/>
      <family val="2"/>
    </font>
    <font>
      <sz val="11"/>
      <color theme="1"/>
      <name val="Arial Unicode MS"/>
      <family val="2"/>
    </font>
  </fonts>
  <fills count="6">
    <fill>
      <patternFill patternType="none"/>
    </fill>
    <fill>
      <patternFill patternType="gray125"/>
    </fill>
    <fill>
      <patternFill patternType="solid">
        <fgColor theme="4" tint="0.79998168889431442"/>
        <bgColor theme="4" tint="0.79998168889431442"/>
      </patternFill>
    </fill>
    <fill>
      <patternFill patternType="solid">
        <fgColor rgb="FFF8FAE5"/>
        <bgColor indexed="64"/>
      </patternFill>
    </fill>
    <fill>
      <patternFill patternType="solid">
        <fgColor theme="4" tint="0.39997558519241921"/>
        <bgColor indexed="64"/>
      </patternFill>
    </fill>
    <fill>
      <patternFill patternType="solid">
        <fgColor rgb="FF10316B"/>
        <bgColor indexed="64"/>
      </patternFill>
    </fill>
  </fills>
  <borders count="10">
    <border>
      <left/>
      <right/>
      <top/>
      <bottom/>
      <diagonal/>
    </border>
    <border>
      <left/>
      <right/>
      <top/>
      <bottom style="thin">
        <color theme="4" tint="0.39997558519241921"/>
      </bottom>
      <diagonal/>
    </border>
    <border>
      <left/>
      <right/>
      <top style="thin">
        <color theme="4" tint="0.39997558519241921"/>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indent="5"/>
    </xf>
    <xf numFmtId="17" fontId="0" fillId="0" borderId="0" xfId="0" applyNumberFormat="1"/>
    <xf numFmtId="14" fontId="0" fillId="0" borderId="0" xfId="0" applyNumberFormat="1"/>
    <xf numFmtId="1" fontId="0" fillId="0" borderId="0" xfId="0" applyNumberFormat="1"/>
    <xf numFmtId="2" fontId="0" fillId="0" borderId="0" xfId="0" applyNumberFormat="1"/>
    <xf numFmtId="0" fontId="1" fillId="2" borderId="1" xfId="0" applyFont="1" applyFill="1" applyBorder="1"/>
    <xf numFmtId="0" fontId="0" fillId="0" borderId="0" xfId="0" pivotButton="1"/>
    <xf numFmtId="0" fontId="0" fillId="0" borderId="0" xfId="0" applyAlignment="1">
      <alignment horizontal="left"/>
    </xf>
    <xf numFmtId="0" fontId="1" fillId="2" borderId="2" xfId="0" applyFont="1" applyFill="1" applyBorder="1" applyAlignment="1">
      <alignment horizontal="left"/>
    </xf>
    <xf numFmtId="0" fontId="1" fillId="2" borderId="2" xfId="0" applyFont="1" applyFill="1" applyBorder="1"/>
    <xf numFmtId="2" fontId="1" fillId="2" borderId="2" xfId="0" applyNumberFormat="1" applyFont="1" applyFill="1" applyBorder="1"/>
    <xf numFmtId="0" fontId="0" fillId="3" borderId="0" xfId="0" applyFill="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3" xfId="0" applyBorder="1"/>
    <xf numFmtId="0" fontId="0" fillId="4" borderId="3" xfId="0" applyFill="1" applyBorder="1"/>
    <xf numFmtId="0" fontId="10" fillId="0" borderId="0" xfId="0" applyFont="1"/>
    <xf numFmtId="0" fontId="12" fillId="3" borderId="3" xfId="0" applyFont="1" applyFill="1" applyBorder="1"/>
    <xf numFmtId="0" fontId="13" fillId="5" borderId="3" xfId="0" applyFont="1" applyFill="1" applyBorder="1"/>
    <xf numFmtId="22" fontId="0" fillId="0" borderId="0" xfId="0" applyNumberFormat="1"/>
    <xf numFmtId="0" fontId="0" fillId="4" borderId="9" xfId="0" applyFill="1" applyBorder="1"/>
    <xf numFmtId="0" fontId="0" fillId="0" borderId="9" xfId="0" applyBorder="1"/>
    <xf numFmtId="0" fontId="15" fillId="3" borderId="0" xfId="0" applyFont="1" applyFill="1"/>
  </cellXfs>
  <cellStyles count="1">
    <cellStyle name="Normal" xfId="0" builtinId="0"/>
  </cellStyles>
  <dxfs count="15">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0" formatCode="General"/>
    </dxf>
    <dxf>
      <numFmt numFmtId="1" formatCode="0"/>
    </dxf>
    <dxf>
      <numFmt numFmtId="19" formatCode="m/d/yyyy"/>
    </dxf>
    <dxf>
      <numFmt numFmtId="1" formatCode="0"/>
    </dxf>
    <dxf>
      <numFmt numFmtId="1" formatCode="0"/>
    </dxf>
    <dxf>
      <numFmt numFmtId="1" formatCode="0"/>
    </dxf>
    <dxf>
      <font>
        <b/>
        <color theme="1"/>
      </font>
      <border>
        <bottom style="thin">
          <color theme="5"/>
        </bottom>
        <vertical/>
        <horizontal/>
      </border>
    </dxf>
    <dxf>
      <font>
        <color theme="1"/>
      </font>
      <border diagonalUp="0" diagonalDown="0">
        <left/>
        <right/>
        <top/>
        <bottom/>
        <vertical/>
        <horizontal/>
      </border>
    </dxf>
  </dxfs>
  <tableStyles count="1" defaultTableStyle="TableStyleMedium2" defaultPivotStyle="PivotStyleLight16">
    <tableStyle name="noborder" pivot="0" table="0" count="10" xr9:uid="{BDF8B326-24F3-4E78-B850-2B721C415129}">
      <tableStyleElement type="wholeTable" dxfId="14"/>
      <tableStyleElement type="headerRow" dxfId="13"/>
    </tableStyle>
  </tableStyles>
  <colors>
    <mruColors>
      <color rgb="FF638889"/>
      <color rgb="FFE8F2DE"/>
      <color rgb="FF8FBDD3"/>
      <color rgb="FF76453B"/>
      <color rgb="FF10316B"/>
      <color rgb="FFAFABAB"/>
      <color rgb="FFFFF7D4"/>
      <color rgb="FFF8FAE5"/>
      <color rgb="FF4AA96C"/>
      <color rgb="FFEBD9B4"/>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26" Type="http://schemas.microsoft.com/office/2007/relationships/slicerCache" Target="slicerCaches/slicerCache4.xml"/><Relationship Id="rId39" Type="http://schemas.openxmlformats.org/officeDocument/2006/relationships/customXml" Target="../customXml/item5.xml"/><Relationship Id="rId21" Type="http://schemas.openxmlformats.org/officeDocument/2006/relationships/pivotCacheDefinition" Target="pivotCache/pivotCacheDefinition7.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9" Type="http://schemas.openxmlformats.org/officeDocument/2006/relationships/connections" Target="connections.xml"/><Relationship Id="rId11" Type="http://schemas.openxmlformats.org/officeDocument/2006/relationships/worksheet" Target="worksheets/sheet11.xml"/><Relationship Id="rId24" Type="http://schemas.microsoft.com/office/2007/relationships/slicerCache" Target="slicerCaches/slicerCache2.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pivotCacheDefinition" Target="pivotCache/pivotCacheDefinition5.xml"/><Relationship Id="rId14" Type="http://schemas.openxmlformats.org/officeDocument/2006/relationships/worksheet" Target="worksheets/sheet14.xml"/><Relationship Id="rId22" Type="http://schemas.openxmlformats.org/officeDocument/2006/relationships/pivotCacheDefinition" Target="pivotCache/pivotCacheDefinition8.xml"/><Relationship Id="rId27" Type="http://schemas.microsoft.com/office/2007/relationships/slicerCache" Target="slicerCaches/slicerCache5.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1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3.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20" Type="http://schemas.openxmlformats.org/officeDocument/2006/relationships/pivotCacheDefinition" Target="pivotCache/pivotCacheDefinition6.xml"/><Relationship Id="rId41" Type="http://schemas.openxmlformats.org/officeDocument/2006/relationships/customXml" Target="../customXml/item7.xml"/><Relationship Id="rId54"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microsoft.com/office/2007/relationships/slicerCache" Target="slicerCaches/slicerCache1.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worksheet" Target="worksheets/sheet10.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[Rabi_adunni_casestudy.xlsm]pivot_awards!PivotTable1</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latin typeface="Cascadia Code Light" panose="020B0609020000020004" pitchFamily="49" charset="0"/>
                <a:ea typeface="Cascadia Code Light" panose="020B0609020000020004" pitchFamily="49" charset="0"/>
                <a:cs typeface="Cascadia Code Light" panose="020B0609020000020004" pitchFamily="49" charset="0"/>
              </a:rPr>
              <a:t>Award</a:t>
            </a:r>
            <a:r>
              <a:rPr lang="en-US" sz="1800" b="1" baseline="0">
                <a:latin typeface="Cascadia Code Light" panose="020B0609020000020004" pitchFamily="49" charset="0"/>
                <a:ea typeface="Cascadia Code Light" panose="020B0609020000020004" pitchFamily="49" charset="0"/>
                <a:cs typeface="Cascadia Code Light" panose="020B0609020000020004" pitchFamily="49" charset="0"/>
              </a:rPr>
              <a:t>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4AA96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AA96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4AA96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869712587963701"/>
          <c:y val="8.6503715895061783E-2"/>
          <c:w val="0.77181660308404754"/>
          <c:h val="0.88726135510450588"/>
        </c:manualLayout>
      </c:layout>
      <c:barChart>
        <c:barDir val="bar"/>
        <c:grouping val="clustered"/>
        <c:varyColors val="0"/>
        <c:ser>
          <c:idx val="0"/>
          <c:order val="0"/>
          <c:tx>
            <c:strRef>
              <c:f>pivot_awards!$B$1</c:f>
              <c:strCache>
                <c:ptCount val="1"/>
                <c:pt idx="0">
                  <c:v>Total</c:v>
                </c:pt>
              </c:strCache>
            </c:strRef>
          </c:tx>
          <c:spPr>
            <a:solidFill>
              <a:srgbClr val="4AA96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pivot_awards!$A$2:$A$11</c:f>
              <c:strCache>
                <c:ptCount val="9"/>
                <c:pt idx="0">
                  <c:v>Language &amp; Activism</c:v>
                </c:pt>
                <c:pt idx="1">
                  <c:v>Diligence</c:v>
                </c:pt>
                <c:pt idx="2">
                  <c:v>Religious</c:v>
                </c:pt>
                <c:pt idx="3">
                  <c:v>Exellence</c:v>
                </c:pt>
                <c:pt idx="4">
                  <c:v>Deligence</c:v>
                </c:pt>
                <c:pt idx="5">
                  <c:v>Mentorship</c:v>
                </c:pt>
                <c:pt idx="6">
                  <c:v>Leadership</c:v>
                </c:pt>
                <c:pt idx="7">
                  <c:v>Philantropy</c:v>
                </c:pt>
                <c:pt idx="8">
                  <c:v>Activism</c:v>
                </c:pt>
              </c:strCache>
            </c:strRef>
          </c:cat>
          <c:val>
            <c:numRef>
              <c:f>pivot_awards!$B$2:$B$11</c:f>
              <c:numCache>
                <c:formatCode>General</c:formatCode>
                <c:ptCount val="9"/>
                <c:pt idx="0">
                  <c:v>1</c:v>
                </c:pt>
                <c:pt idx="1">
                  <c:v>1</c:v>
                </c:pt>
                <c:pt idx="2">
                  <c:v>1</c:v>
                </c:pt>
                <c:pt idx="3">
                  <c:v>1</c:v>
                </c:pt>
                <c:pt idx="4">
                  <c:v>2</c:v>
                </c:pt>
                <c:pt idx="5">
                  <c:v>2</c:v>
                </c:pt>
                <c:pt idx="6">
                  <c:v>7</c:v>
                </c:pt>
                <c:pt idx="7">
                  <c:v>9</c:v>
                </c:pt>
                <c:pt idx="8">
                  <c:v>11</c:v>
                </c:pt>
              </c:numCache>
            </c:numRef>
          </c:val>
          <c:extLst>
            <c:ext xmlns:c16="http://schemas.microsoft.com/office/drawing/2014/chart" uri="{C3380CC4-5D6E-409C-BE32-E72D297353CC}">
              <c16:uniqueId val="{00000003-C8A1-4714-8CB8-CBD6670123BD}"/>
            </c:ext>
          </c:extLst>
        </c:ser>
        <c:dLbls>
          <c:dLblPos val="outEnd"/>
          <c:showLegendKey val="0"/>
          <c:showVal val="1"/>
          <c:showCatName val="0"/>
          <c:showSerName val="0"/>
          <c:showPercent val="0"/>
          <c:showBubbleSize val="0"/>
        </c:dLbls>
        <c:gapWidth val="106"/>
        <c:overlap val="39"/>
        <c:axId val="2102013359"/>
        <c:axId val="2102017679"/>
      </c:barChart>
      <c:catAx>
        <c:axId val="210201335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017679"/>
        <c:crosses val="autoZero"/>
        <c:auto val="1"/>
        <c:lblAlgn val="ctr"/>
        <c:lblOffset val="100"/>
        <c:tickLblSkip val="1"/>
        <c:noMultiLvlLbl val="0"/>
      </c:catAx>
      <c:valAx>
        <c:axId val="2102017679"/>
        <c:scaling>
          <c:orientation val="minMax"/>
        </c:scaling>
        <c:delete val="1"/>
        <c:axPos val="b"/>
        <c:numFmt formatCode="General" sourceLinked="1"/>
        <c:majorTickMark val="out"/>
        <c:minorTickMark val="none"/>
        <c:tickLblPos val="nextTo"/>
        <c:crossAx val="2102013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4AA96C"/>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8"/>
    </mc:Choice>
    <mc:Fallback>
      <c:style val="8"/>
    </mc:Fallback>
  </mc:AlternateContent>
  <c:pivotSource>
    <c:name>[Rabi_adunni_casestudy.xlsm]pivot_recipient!PivotTable1</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latin typeface="Cascadia Code Light" panose="020B0609020000020004" pitchFamily="49" charset="0"/>
                <a:ea typeface="Cascadia Code Light" panose="020B0609020000020004" pitchFamily="49" charset="0"/>
                <a:cs typeface="Cascadia Code Light" panose="020B0609020000020004" pitchFamily="49" charset="0"/>
              </a:rPr>
              <a:t>Award Count by Recipient</a:t>
            </a:r>
          </a:p>
        </c:rich>
      </c:tx>
      <c:layout>
        <c:manualLayout>
          <c:xMode val="edge"/>
          <c:yMode val="edge"/>
          <c:x val="0.1962809540111834"/>
          <c:y val="4.66666666666666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w="19050">
            <a:solidFill>
              <a:schemeClr val="lt1"/>
            </a:solidFill>
          </a:ln>
          <a:effectLst/>
        </c:spPr>
      </c:pivotFmt>
      <c:pivotFmt>
        <c:idx val="11"/>
        <c:spPr>
          <a:solidFill>
            <a:schemeClr val="accent6"/>
          </a:solidFill>
          <a:ln w="19050">
            <a:solidFill>
              <a:schemeClr val="lt1"/>
            </a:solidFill>
          </a:ln>
          <a:effectLst/>
        </c:spPr>
      </c:pivotFmt>
      <c:pivotFmt>
        <c:idx val="12"/>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w="19050">
            <a:solidFill>
              <a:schemeClr val="lt1"/>
            </a:solidFill>
          </a:ln>
          <a:effectLst/>
        </c:spPr>
      </c:pivotFmt>
      <c:pivotFmt>
        <c:idx val="14"/>
        <c:spPr>
          <a:solidFill>
            <a:schemeClr val="accent6"/>
          </a:solidFill>
          <a:ln w="19050">
            <a:solidFill>
              <a:schemeClr val="lt1"/>
            </a:solidFill>
          </a:ln>
          <a:effectLst/>
        </c:spPr>
      </c:pivotFmt>
      <c:pivotFmt>
        <c:idx val="15"/>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w="19050">
            <a:solidFill>
              <a:schemeClr val="lt1"/>
            </a:solidFill>
          </a:ln>
          <a:effectLst/>
        </c:spPr>
      </c:pivotFmt>
      <c:pivotFmt>
        <c:idx val="17"/>
        <c:spPr>
          <a:solidFill>
            <a:schemeClr val="accent6"/>
          </a:solidFill>
          <a:ln w="19050">
            <a:solidFill>
              <a:schemeClr val="lt1"/>
            </a:solidFill>
          </a:ln>
          <a:effectLst/>
        </c:spPr>
      </c:pivotFmt>
      <c:pivotFmt>
        <c:idx val="18"/>
        <c:spPr>
          <a:solidFill>
            <a:srgbClr val="4AA96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19"/>
        <c:spPr>
          <a:solidFill>
            <a:srgbClr val="4AA96C"/>
          </a:solidFill>
          <a:ln w="19050">
            <a:solidFill>
              <a:schemeClr val="lt1"/>
            </a:solidFill>
          </a:ln>
          <a:effectLst/>
        </c:spPr>
      </c:pivotFmt>
      <c:pivotFmt>
        <c:idx val="20"/>
        <c:spPr>
          <a:solidFill>
            <a:schemeClr val="accent6">
              <a:lumMod val="40000"/>
              <a:lumOff val="60000"/>
            </a:schemeClr>
          </a:solidFill>
          <a:ln w="19050">
            <a:noFill/>
          </a:ln>
          <a:effectLst/>
        </c:spPr>
      </c:pivotFmt>
      <c:pivotFmt>
        <c:idx val="21"/>
        <c:spPr>
          <a:solidFill>
            <a:srgbClr val="4AA96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22"/>
        <c:spPr>
          <a:solidFill>
            <a:srgbClr val="4AA96C"/>
          </a:solidFill>
          <a:ln w="19050">
            <a:solidFill>
              <a:schemeClr val="lt1"/>
            </a:solidFill>
          </a:ln>
          <a:effectLst/>
        </c:spPr>
      </c:pivotFmt>
      <c:pivotFmt>
        <c:idx val="23"/>
        <c:spPr>
          <a:solidFill>
            <a:schemeClr val="accent6">
              <a:lumMod val="40000"/>
              <a:lumOff val="60000"/>
            </a:schemeClr>
          </a:solidFill>
          <a:ln w="19050">
            <a:noFill/>
          </a:ln>
          <a:effectLst/>
        </c:spPr>
      </c:pivotFmt>
      <c:pivotFmt>
        <c:idx val="24"/>
        <c:spPr>
          <a:solidFill>
            <a:srgbClr val="4AA96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25"/>
        <c:spPr>
          <a:solidFill>
            <a:srgbClr val="4AA96C"/>
          </a:solidFill>
          <a:ln w="19050">
            <a:solidFill>
              <a:schemeClr val="lt1"/>
            </a:solidFill>
          </a:ln>
          <a:effectLst/>
        </c:spPr>
      </c:pivotFmt>
      <c:pivotFmt>
        <c:idx val="26"/>
        <c:spPr>
          <a:solidFill>
            <a:schemeClr val="accent6">
              <a:lumMod val="40000"/>
              <a:lumOff val="60000"/>
            </a:schemeClr>
          </a:solidFill>
          <a:ln w="19050">
            <a:noFill/>
          </a:ln>
          <a:effectLst/>
        </c:spPr>
      </c:pivotFmt>
    </c:pivotFmts>
    <c:plotArea>
      <c:layout>
        <c:manualLayout>
          <c:layoutTarget val="inner"/>
          <c:xMode val="edge"/>
          <c:yMode val="edge"/>
          <c:x val="0.17791812408363772"/>
          <c:y val="0.18682257217847767"/>
          <c:w val="0.69824028680775585"/>
          <c:h val="0.7389706036745407"/>
        </c:manualLayout>
      </c:layout>
      <c:doughnutChart>
        <c:varyColors val="1"/>
        <c:ser>
          <c:idx val="0"/>
          <c:order val="0"/>
          <c:tx>
            <c:strRef>
              <c:f>pivot_recipient!$B$1</c:f>
              <c:strCache>
                <c:ptCount val="1"/>
                <c:pt idx="0">
                  <c:v>Total</c:v>
                </c:pt>
              </c:strCache>
            </c:strRef>
          </c:tx>
          <c:spPr>
            <a:solidFill>
              <a:srgbClr val="4AA96C"/>
            </a:solidFill>
          </c:spPr>
          <c:dPt>
            <c:idx val="0"/>
            <c:bubble3D val="0"/>
            <c:spPr>
              <a:solidFill>
                <a:srgbClr val="4AA96C"/>
              </a:solidFill>
              <a:ln w="19050">
                <a:solidFill>
                  <a:schemeClr val="lt1"/>
                </a:solidFill>
              </a:ln>
              <a:effectLst/>
            </c:spPr>
            <c:extLst>
              <c:ext xmlns:c16="http://schemas.microsoft.com/office/drawing/2014/chart" uri="{C3380CC4-5D6E-409C-BE32-E72D297353CC}">
                <c16:uniqueId val="{00000001-75FE-4062-A974-B54568E58191}"/>
              </c:ext>
            </c:extLst>
          </c:dPt>
          <c:dPt>
            <c:idx val="1"/>
            <c:bubble3D val="0"/>
            <c:spPr>
              <a:solidFill>
                <a:schemeClr val="accent6">
                  <a:lumMod val="40000"/>
                  <a:lumOff val="60000"/>
                </a:schemeClr>
              </a:solidFill>
              <a:ln w="19050">
                <a:noFill/>
              </a:ln>
              <a:effectLst/>
            </c:spPr>
            <c:extLst>
              <c:ext xmlns:c16="http://schemas.microsoft.com/office/drawing/2014/chart" uri="{C3380CC4-5D6E-409C-BE32-E72D297353CC}">
                <c16:uniqueId val="{00000003-75FE-4062-A974-B54568E5819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pivot_recipient!$A$2:$A$4</c:f>
              <c:strCache>
                <c:ptCount val="2"/>
                <c:pt idx="0">
                  <c:v>Herself</c:v>
                </c:pt>
                <c:pt idx="1">
                  <c:v>JMA</c:v>
                </c:pt>
              </c:strCache>
            </c:strRef>
          </c:cat>
          <c:val>
            <c:numRef>
              <c:f>pivot_recipient!$B$2:$B$4</c:f>
              <c:numCache>
                <c:formatCode>General</c:formatCode>
                <c:ptCount val="2"/>
                <c:pt idx="0">
                  <c:v>33</c:v>
                </c:pt>
                <c:pt idx="1">
                  <c:v>2</c:v>
                </c:pt>
              </c:numCache>
            </c:numRef>
          </c:val>
          <c:extLst>
            <c:ext xmlns:c16="http://schemas.microsoft.com/office/drawing/2014/chart" uri="{C3380CC4-5D6E-409C-BE32-E72D297353CC}">
              <c16:uniqueId val="{00000004-75FE-4062-A974-B54568E5819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0.26099052835786835"/>
          <c:y val="0.93398234311620143"/>
          <c:w val="0.51183536840503641"/>
          <c:h val="4.870163956778129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4AA96C"/>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8"/>
    </mc:Choice>
    <mc:Fallback>
      <c:style val="8"/>
    </mc:Fallback>
  </mc:AlternateContent>
  <c:pivotSource>
    <c:name>[Rabi_adunni_casestudy.xlsm]pivot_awards!PivotTable2</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latin typeface="Cascadia Code Light" panose="020B0609020000020004" pitchFamily="49" charset="0"/>
                <a:ea typeface="Cascadia Code Light" panose="020B0609020000020004" pitchFamily="49" charset="0"/>
                <a:cs typeface="Cascadia Code Light" panose="020B0609020000020004" pitchFamily="49" charset="0"/>
              </a:rPr>
              <a:t>Award Frequency Timeline</a:t>
            </a:r>
          </a:p>
        </c:rich>
      </c:tx>
      <c:layout>
        <c:manualLayout>
          <c:xMode val="edge"/>
          <c:yMode val="edge"/>
          <c:x val="0.26838261979655237"/>
          <c:y val="5.15151515151515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pivot_awards!$B$14</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pivot_awards!$A$15:$A$21</c:f>
              <c:strCache>
                <c:ptCount val="6"/>
                <c:pt idx="0">
                  <c:v>2019</c:v>
                </c:pt>
                <c:pt idx="1">
                  <c:v>2020</c:v>
                </c:pt>
                <c:pt idx="2">
                  <c:v>2021</c:v>
                </c:pt>
                <c:pt idx="3">
                  <c:v>2022</c:v>
                </c:pt>
                <c:pt idx="4">
                  <c:v>2023</c:v>
                </c:pt>
                <c:pt idx="5">
                  <c:v>2024</c:v>
                </c:pt>
              </c:strCache>
            </c:strRef>
          </c:cat>
          <c:val>
            <c:numRef>
              <c:f>pivot_awards!$B$15:$B$21</c:f>
              <c:numCache>
                <c:formatCode>General</c:formatCode>
                <c:ptCount val="6"/>
                <c:pt idx="0">
                  <c:v>2</c:v>
                </c:pt>
                <c:pt idx="1">
                  <c:v>4</c:v>
                </c:pt>
                <c:pt idx="2">
                  <c:v>10</c:v>
                </c:pt>
                <c:pt idx="3">
                  <c:v>8</c:v>
                </c:pt>
                <c:pt idx="4">
                  <c:v>9</c:v>
                </c:pt>
                <c:pt idx="5">
                  <c:v>2</c:v>
                </c:pt>
              </c:numCache>
            </c:numRef>
          </c:val>
          <c:smooth val="0"/>
          <c:extLst>
            <c:ext xmlns:c16="http://schemas.microsoft.com/office/drawing/2014/chart" uri="{C3380CC4-5D6E-409C-BE32-E72D297353CC}">
              <c16:uniqueId val="{00000001-A48F-41A4-B9D1-B8D34211E7C4}"/>
            </c:ext>
          </c:extLst>
        </c:ser>
        <c:dLbls>
          <c:dLblPos val="t"/>
          <c:showLegendKey val="0"/>
          <c:showVal val="1"/>
          <c:showCatName val="0"/>
          <c:showSerName val="0"/>
          <c:showPercent val="0"/>
          <c:showBubbleSize val="0"/>
        </c:dLbls>
        <c:marker val="1"/>
        <c:smooth val="0"/>
        <c:axId val="596066511"/>
        <c:axId val="596070351"/>
      </c:lineChart>
      <c:catAx>
        <c:axId val="59606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070351"/>
        <c:crosses val="autoZero"/>
        <c:auto val="1"/>
        <c:lblAlgn val="ctr"/>
        <c:lblOffset val="100"/>
        <c:noMultiLvlLbl val="0"/>
      </c:catAx>
      <c:valAx>
        <c:axId val="596070351"/>
        <c:scaling>
          <c:orientation val="minMax"/>
        </c:scaling>
        <c:delete val="1"/>
        <c:axPos val="l"/>
        <c:numFmt formatCode="General" sourceLinked="1"/>
        <c:majorTickMark val="out"/>
        <c:minorTickMark val="none"/>
        <c:tickLblPos val="nextTo"/>
        <c:crossAx val="5960665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rnd" cmpd="sng" algn="ctr">
      <a:solidFill>
        <a:srgbClr val="4AA96C"/>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[Rabi_adunni_casestudy.xlsm]pivot_orphans!PivotTable5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latin typeface="Cascadia Code" panose="020B0609020000020004" pitchFamily="49" charset="0"/>
                <a:ea typeface="Cascadia Code" panose="020B0609020000020004" pitchFamily="49" charset="0"/>
                <a:cs typeface="Cascadia Code" panose="020B0609020000020004" pitchFamily="49" charset="0"/>
              </a:rPr>
              <a:t>Percentage</a:t>
            </a:r>
            <a:r>
              <a:rPr lang="en-US" sz="1600" baseline="0">
                <a:latin typeface="Cascadia Code" panose="020B0609020000020004" pitchFamily="49" charset="0"/>
                <a:ea typeface="Cascadia Code" panose="020B0609020000020004" pitchFamily="49" charset="0"/>
                <a:cs typeface="Cascadia Code" panose="020B0609020000020004" pitchFamily="49" charset="0"/>
              </a:rPr>
              <a:t> Impact on </a:t>
            </a:r>
            <a:r>
              <a:rPr lang="en-US" sz="1600">
                <a:latin typeface="Cascadia Code" panose="020B0609020000020004" pitchFamily="49" charset="0"/>
                <a:ea typeface="Cascadia Code" panose="020B0609020000020004" pitchFamily="49" charset="0"/>
                <a:cs typeface="Cascadia Code" panose="020B0609020000020004" pitchFamily="49" charset="0"/>
              </a:rPr>
              <a:t>Orphans</a:t>
            </a:r>
          </a:p>
        </c:rich>
      </c:tx>
      <c:overlay val="0"/>
      <c:spPr>
        <a:noFill/>
        <a:ln cap="rnd">
          <a:noFill/>
          <a:prstDash val="lgDash"/>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pivotFmt>
      <c:pivotFmt>
        <c:idx val="6"/>
        <c:spPr>
          <a:solidFill>
            <a:schemeClr val="accent3"/>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olidFill>
          <a:ln w="19050">
            <a:solidFill>
              <a:schemeClr val="lt1"/>
            </a:solidFill>
          </a:ln>
          <a:effectLst/>
        </c:spPr>
      </c:pivotFmt>
      <c:pivotFmt>
        <c:idx val="9"/>
        <c:spPr>
          <a:solidFill>
            <a:schemeClr val="accent3"/>
          </a:solidFill>
          <a:ln w="19050">
            <a:solidFill>
              <a:schemeClr val="lt1"/>
            </a:solidFill>
          </a:ln>
          <a:effectLst/>
        </c:spPr>
      </c:pivotFmt>
      <c:pivotFmt>
        <c:idx val="10"/>
        <c:spPr>
          <a:solidFill>
            <a:schemeClr val="accent3"/>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3"/>
          </a:solidFill>
          <a:ln w="19050">
            <a:solidFill>
              <a:schemeClr val="lt1"/>
            </a:solidFill>
          </a:ln>
          <a:effectLst/>
        </c:spPr>
      </c:pivotFmt>
      <c:pivotFmt>
        <c:idx val="13"/>
        <c:spPr>
          <a:solidFill>
            <a:schemeClr val="accent3"/>
          </a:solidFill>
          <a:ln w="19050">
            <a:solidFill>
              <a:schemeClr val="lt1"/>
            </a:solidFill>
          </a:ln>
          <a:effectLst/>
        </c:spPr>
      </c:pivotFmt>
      <c:pivotFmt>
        <c:idx val="14"/>
        <c:spPr>
          <a:solidFill>
            <a:schemeClr val="accent3"/>
          </a:solidFill>
          <a:ln w="19050">
            <a:solidFill>
              <a:schemeClr val="lt1"/>
            </a:solidFill>
          </a:ln>
          <a:effectLst/>
        </c:spPr>
      </c:pivotFmt>
      <c:pivotFmt>
        <c:idx val="15"/>
        <c:spPr>
          <a:solidFill>
            <a:schemeClr val="accent3"/>
          </a:solidFill>
          <a:ln w="19050">
            <a:solidFill>
              <a:schemeClr val="lt1"/>
            </a:solidFill>
          </a:ln>
          <a:effectLst/>
        </c:spPr>
      </c:pivotFmt>
      <c:pivotFmt>
        <c:idx val="16"/>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3"/>
          </a:solidFill>
          <a:ln w="19050">
            <a:solidFill>
              <a:schemeClr val="lt1"/>
            </a:solidFill>
          </a:ln>
          <a:effectLst/>
        </c:spPr>
      </c:pivotFmt>
      <c:pivotFmt>
        <c:idx val="18"/>
        <c:spPr>
          <a:solidFill>
            <a:schemeClr val="accent3"/>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3"/>
          </a:solidFill>
          <a:ln w="19050">
            <a:solidFill>
              <a:schemeClr val="lt1"/>
            </a:solidFill>
          </a:ln>
          <a:effectLst/>
        </c:spPr>
      </c:pivotFmt>
      <c:pivotFmt>
        <c:idx val="21"/>
        <c:spPr>
          <a:solidFill>
            <a:schemeClr val="accent3"/>
          </a:solidFill>
          <a:ln w="19050">
            <a:solidFill>
              <a:schemeClr val="lt1"/>
            </a:solidFill>
          </a:ln>
          <a:effectLst/>
        </c:spPr>
      </c:pivotFmt>
      <c:pivotFmt>
        <c:idx val="22"/>
        <c:spPr>
          <a:solidFill>
            <a:schemeClr val="accent3"/>
          </a:solidFill>
          <a:ln w="19050">
            <a:solidFill>
              <a:schemeClr val="lt1"/>
            </a:solidFill>
          </a:ln>
          <a:effectLst/>
        </c:spPr>
      </c:pivotFmt>
      <c:pivotFmt>
        <c:idx val="23"/>
        <c:spPr>
          <a:solidFill>
            <a:schemeClr val="accent3"/>
          </a:solidFill>
          <a:ln w="19050">
            <a:solidFill>
              <a:schemeClr val="lt1"/>
            </a:solidFill>
          </a:ln>
          <a:effectLst/>
        </c:spPr>
      </c:pivotFmt>
      <c:pivotFmt>
        <c:idx val="24"/>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19050">
            <a:solidFill>
              <a:schemeClr val="lt1"/>
            </a:solidFill>
          </a:ln>
          <a:effectLst/>
        </c:spPr>
      </c:pivotFmt>
      <c:pivotFmt>
        <c:idx val="26"/>
        <c:spPr>
          <a:solidFill>
            <a:schemeClr val="accent3"/>
          </a:solidFill>
          <a:ln w="19050">
            <a:solidFill>
              <a:schemeClr val="lt1"/>
            </a:solidFill>
          </a:ln>
          <a:effectLst/>
        </c:spPr>
      </c:pivotFmt>
      <c:pivotFmt>
        <c:idx val="27"/>
        <c:spPr>
          <a:solidFill>
            <a:schemeClr val="accent3"/>
          </a:solidFill>
          <a:ln w="19050">
            <a:solidFill>
              <a:schemeClr val="lt1"/>
            </a:solidFill>
          </a:ln>
          <a:effectLst/>
        </c:spPr>
      </c:pivotFmt>
      <c:pivotFmt>
        <c:idx val="28"/>
        <c:spPr>
          <a:solidFill>
            <a:schemeClr val="accent3"/>
          </a:solidFill>
          <a:ln w="19050">
            <a:solidFill>
              <a:schemeClr val="lt1"/>
            </a:solidFill>
          </a:ln>
          <a:effectLst/>
        </c:spPr>
      </c:pivotFmt>
      <c:pivotFmt>
        <c:idx val="29"/>
        <c:spPr>
          <a:solidFill>
            <a:schemeClr val="accent3"/>
          </a:solidFill>
          <a:ln w="19050">
            <a:solidFill>
              <a:schemeClr val="lt1"/>
            </a:solidFill>
          </a:ln>
          <a:effectLst/>
        </c:spPr>
      </c:pivotFmt>
      <c:pivotFmt>
        <c:idx val="30"/>
        <c:spPr>
          <a:solidFill>
            <a:schemeClr val="accent3"/>
          </a:solidFill>
          <a:ln w="19050">
            <a:solidFill>
              <a:schemeClr val="lt1"/>
            </a:solidFill>
          </a:ln>
          <a:effectLst/>
        </c:spPr>
      </c:pivotFmt>
      <c:pivotFmt>
        <c:idx val="31"/>
        <c:spPr>
          <a:solidFill>
            <a:schemeClr val="accent3"/>
          </a:solidFill>
          <a:ln w="19050">
            <a:solidFill>
              <a:schemeClr val="lt1"/>
            </a:solidFill>
          </a:ln>
          <a:effectLst/>
        </c:spPr>
      </c:pivotFmt>
      <c:pivotFmt>
        <c:idx val="32"/>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3"/>
          </a:solidFill>
          <a:ln w="19050">
            <a:solidFill>
              <a:schemeClr val="lt1"/>
            </a:solidFill>
          </a:ln>
          <a:effectLst/>
        </c:spPr>
      </c:pivotFmt>
      <c:pivotFmt>
        <c:idx val="34"/>
        <c:spPr>
          <a:solidFill>
            <a:schemeClr val="accent3"/>
          </a:solidFill>
          <a:ln w="19050">
            <a:solidFill>
              <a:schemeClr val="lt1"/>
            </a:solidFill>
          </a:ln>
          <a:effectLst/>
        </c:spPr>
      </c:pivotFmt>
      <c:pivotFmt>
        <c:idx val="35"/>
        <c:spPr>
          <a:solidFill>
            <a:schemeClr val="accent3"/>
          </a:solidFill>
          <a:ln w="19050">
            <a:solidFill>
              <a:schemeClr val="lt1"/>
            </a:solidFill>
          </a:ln>
          <a:effectLst/>
        </c:spPr>
      </c:pivotFmt>
      <c:pivotFmt>
        <c:idx val="36"/>
        <c:spPr>
          <a:solidFill>
            <a:schemeClr val="accent3"/>
          </a:solidFill>
          <a:ln w="19050">
            <a:solidFill>
              <a:schemeClr val="lt1"/>
            </a:solidFill>
          </a:ln>
          <a:effectLst/>
        </c:spPr>
      </c:pivotFmt>
      <c:pivotFmt>
        <c:idx val="37"/>
        <c:spPr>
          <a:solidFill>
            <a:schemeClr val="accent3"/>
          </a:solidFill>
          <a:ln w="19050">
            <a:solidFill>
              <a:schemeClr val="lt1"/>
            </a:solidFill>
          </a:ln>
          <a:effectLst/>
        </c:spPr>
      </c:pivotFmt>
      <c:pivotFmt>
        <c:idx val="38"/>
        <c:spPr>
          <a:solidFill>
            <a:schemeClr val="accent3"/>
          </a:solidFill>
          <a:ln w="19050">
            <a:solidFill>
              <a:schemeClr val="lt1"/>
            </a:solidFill>
          </a:ln>
          <a:effectLst/>
        </c:spPr>
      </c:pivotFmt>
      <c:pivotFmt>
        <c:idx val="39"/>
        <c:spPr>
          <a:solidFill>
            <a:schemeClr val="accent3"/>
          </a:solidFill>
          <a:ln w="19050">
            <a:solidFill>
              <a:schemeClr val="lt1"/>
            </a:solidFill>
          </a:ln>
          <a:effectLst/>
        </c:spPr>
      </c:pivotFmt>
      <c:pivotFmt>
        <c:idx val="4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3"/>
          </a:solidFill>
          <a:ln w="19050">
            <a:solidFill>
              <a:schemeClr val="lt1"/>
            </a:solidFill>
          </a:ln>
          <a:effectLst/>
        </c:spPr>
      </c:pivotFmt>
      <c:pivotFmt>
        <c:idx val="42"/>
        <c:spPr>
          <a:solidFill>
            <a:schemeClr val="accent3"/>
          </a:solidFill>
          <a:ln w="19050">
            <a:solidFill>
              <a:schemeClr val="lt1"/>
            </a:solidFill>
          </a:ln>
          <a:effectLst/>
        </c:spPr>
      </c:pivotFmt>
      <c:pivotFmt>
        <c:idx val="43"/>
        <c:spPr>
          <a:solidFill>
            <a:schemeClr val="accent3"/>
          </a:solidFill>
          <a:ln w="19050">
            <a:solidFill>
              <a:schemeClr val="lt1"/>
            </a:solidFill>
          </a:ln>
          <a:effectLst/>
        </c:spPr>
      </c:pivotFmt>
      <c:pivotFmt>
        <c:idx val="44"/>
        <c:spPr>
          <a:solidFill>
            <a:schemeClr val="accent3"/>
          </a:solidFill>
          <a:ln w="19050">
            <a:solidFill>
              <a:schemeClr val="lt1"/>
            </a:solidFill>
          </a:ln>
          <a:effectLst/>
        </c:spPr>
      </c:pivotFmt>
      <c:pivotFmt>
        <c:idx val="45"/>
        <c:spPr>
          <a:solidFill>
            <a:schemeClr val="accent3"/>
          </a:solidFill>
          <a:ln w="19050">
            <a:solidFill>
              <a:schemeClr val="lt1"/>
            </a:solidFill>
          </a:ln>
          <a:effectLst/>
        </c:spPr>
      </c:pivotFmt>
      <c:pivotFmt>
        <c:idx val="46"/>
        <c:spPr>
          <a:solidFill>
            <a:schemeClr val="accent3"/>
          </a:solidFill>
          <a:ln w="19050">
            <a:solidFill>
              <a:schemeClr val="lt1"/>
            </a:solidFill>
          </a:ln>
          <a:effectLst/>
        </c:spPr>
      </c:pivotFmt>
      <c:pivotFmt>
        <c:idx val="47"/>
        <c:spPr>
          <a:solidFill>
            <a:schemeClr val="accent3"/>
          </a:solidFill>
          <a:ln w="19050">
            <a:solidFill>
              <a:schemeClr val="lt1"/>
            </a:solidFill>
          </a:ln>
          <a:effectLst/>
        </c:spPr>
      </c:pivotFmt>
      <c:pivotFmt>
        <c:idx val="48"/>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3"/>
          </a:solidFill>
          <a:ln w="19050">
            <a:solidFill>
              <a:schemeClr val="lt1"/>
            </a:solidFill>
          </a:ln>
          <a:effectLst/>
        </c:spPr>
      </c:pivotFmt>
      <c:pivotFmt>
        <c:idx val="50"/>
        <c:spPr>
          <a:solidFill>
            <a:schemeClr val="accent3"/>
          </a:solidFill>
          <a:ln w="19050">
            <a:solidFill>
              <a:schemeClr val="lt1"/>
            </a:solidFill>
          </a:ln>
          <a:effectLst/>
        </c:spPr>
      </c:pivotFmt>
      <c:pivotFmt>
        <c:idx val="51"/>
        <c:spPr>
          <a:solidFill>
            <a:schemeClr val="accent3"/>
          </a:solidFill>
          <a:ln w="19050">
            <a:solidFill>
              <a:schemeClr val="lt1"/>
            </a:solidFill>
          </a:ln>
          <a:effectLst/>
        </c:spPr>
      </c:pivotFmt>
      <c:pivotFmt>
        <c:idx val="52"/>
        <c:spPr>
          <a:solidFill>
            <a:schemeClr val="accent3"/>
          </a:solidFill>
          <a:ln w="19050">
            <a:solidFill>
              <a:schemeClr val="lt1"/>
            </a:solidFill>
          </a:ln>
          <a:effectLst/>
        </c:spPr>
      </c:pivotFmt>
      <c:pivotFmt>
        <c:idx val="53"/>
        <c:spPr>
          <a:solidFill>
            <a:schemeClr val="accent3"/>
          </a:solidFill>
          <a:ln w="19050">
            <a:solidFill>
              <a:schemeClr val="lt1"/>
            </a:solidFill>
          </a:ln>
          <a:effectLst/>
        </c:spPr>
      </c:pivotFmt>
      <c:pivotFmt>
        <c:idx val="54"/>
        <c:spPr>
          <a:solidFill>
            <a:schemeClr val="accent3"/>
          </a:solidFill>
          <a:ln w="19050">
            <a:solidFill>
              <a:schemeClr val="lt1"/>
            </a:solidFill>
          </a:ln>
          <a:effectLst/>
        </c:spPr>
      </c:pivotFmt>
      <c:pivotFmt>
        <c:idx val="55"/>
        <c:spPr>
          <a:solidFill>
            <a:schemeClr val="accent3"/>
          </a:solidFill>
          <a:ln w="19050">
            <a:solidFill>
              <a:schemeClr val="lt1"/>
            </a:solidFill>
          </a:ln>
          <a:effectLst/>
        </c:spPr>
      </c:pivotFmt>
      <c:pivotFmt>
        <c:idx val="56"/>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3"/>
          </a:solidFill>
          <a:ln w="19050">
            <a:solidFill>
              <a:schemeClr val="lt1"/>
            </a:solidFill>
          </a:ln>
          <a:effectLst/>
        </c:spPr>
      </c:pivotFmt>
      <c:pivotFmt>
        <c:idx val="58"/>
        <c:spPr>
          <a:solidFill>
            <a:schemeClr val="accent3"/>
          </a:solidFill>
          <a:ln w="19050">
            <a:solidFill>
              <a:schemeClr val="lt1"/>
            </a:solidFill>
          </a:ln>
          <a:effectLst/>
        </c:spPr>
      </c:pivotFmt>
      <c:pivotFmt>
        <c:idx val="59"/>
        <c:spPr>
          <a:solidFill>
            <a:schemeClr val="accent3"/>
          </a:solidFill>
          <a:ln w="19050">
            <a:solidFill>
              <a:schemeClr val="lt1"/>
            </a:solidFill>
          </a:ln>
          <a:effectLst/>
        </c:spPr>
      </c:pivotFmt>
      <c:pivotFmt>
        <c:idx val="60"/>
        <c:spPr>
          <a:solidFill>
            <a:schemeClr val="accent3"/>
          </a:solidFill>
          <a:ln w="19050">
            <a:solidFill>
              <a:schemeClr val="lt1"/>
            </a:solidFill>
          </a:ln>
          <a:effectLst/>
        </c:spPr>
      </c:pivotFmt>
      <c:pivotFmt>
        <c:idx val="61"/>
        <c:spPr>
          <a:solidFill>
            <a:schemeClr val="accent3"/>
          </a:solidFill>
          <a:ln w="19050">
            <a:solidFill>
              <a:schemeClr val="lt1"/>
            </a:solidFill>
          </a:ln>
          <a:effectLst/>
        </c:spPr>
      </c:pivotFmt>
      <c:pivotFmt>
        <c:idx val="62"/>
        <c:spPr>
          <a:solidFill>
            <a:schemeClr val="accent3"/>
          </a:solidFill>
          <a:ln w="19050">
            <a:solidFill>
              <a:schemeClr val="lt1"/>
            </a:solidFill>
          </a:ln>
          <a:effectLst/>
        </c:spPr>
      </c:pivotFmt>
      <c:pivotFmt>
        <c:idx val="63"/>
        <c:spPr>
          <a:solidFill>
            <a:schemeClr val="accent3"/>
          </a:solidFill>
          <a:ln w="19050">
            <a:solidFill>
              <a:schemeClr val="lt1"/>
            </a:solidFill>
          </a:ln>
          <a:effectLst/>
        </c:spPr>
      </c:pivotFmt>
      <c:pivotFmt>
        <c:idx val="64"/>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3"/>
          </a:solidFill>
          <a:ln w="19050">
            <a:solidFill>
              <a:schemeClr val="lt1"/>
            </a:solidFill>
          </a:ln>
          <a:effectLst/>
        </c:spPr>
      </c:pivotFmt>
      <c:pivotFmt>
        <c:idx val="66"/>
        <c:spPr>
          <a:solidFill>
            <a:schemeClr val="accent3"/>
          </a:solidFill>
          <a:ln w="19050">
            <a:solidFill>
              <a:schemeClr val="lt1"/>
            </a:solidFill>
          </a:ln>
          <a:effectLst/>
        </c:spPr>
      </c:pivotFmt>
      <c:pivotFmt>
        <c:idx val="67"/>
        <c:spPr>
          <a:solidFill>
            <a:schemeClr val="accent3"/>
          </a:solidFill>
          <a:ln w="19050">
            <a:solidFill>
              <a:schemeClr val="lt1"/>
            </a:solidFill>
          </a:ln>
          <a:effectLst/>
        </c:spPr>
      </c:pivotFmt>
      <c:pivotFmt>
        <c:idx val="68"/>
        <c:spPr>
          <a:solidFill>
            <a:schemeClr val="accent3"/>
          </a:solidFill>
          <a:ln w="19050">
            <a:solidFill>
              <a:schemeClr val="lt1"/>
            </a:solidFill>
          </a:ln>
          <a:effectLst/>
        </c:spPr>
      </c:pivotFmt>
      <c:pivotFmt>
        <c:idx val="69"/>
        <c:spPr>
          <a:solidFill>
            <a:schemeClr val="accent3"/>
          </a:solidFill>
          <a:ln w="19050">
            <a:solidFill>
              <a:schemeClr val="lt1"/>
            </a:solidFill>
          </a:ln>
          <a:effectLst/>
        </c:spPr>
      </c:pivotFmt>
      <c:pivotFmt>
        <c:idx val="70"/>
        <c:spPr>
          <a:solidFill>
            <a:schemeClr val="accent3"/>
          </a:solidFill>
          <a:ln w="19050">
            <a:solidFill>
              <a:schemeClr val="lt1"/>
            </a:solidFill>
          </a:ln>
          <a:effectLst/>
        </c:spPr>
      </c:pivotFmt>
      <c:pivotFmt>
        <c:idx val="71"/>
        <c:spPr>
          <a:solidFill>
            <a:schemeClr val="accent3"/>
          </a:solidFill>
          <a:ln w="19050">
            <a:solidFill>
              <a:schemeClr val="lt1"/>
            </a:solidFill>
          </a:ln>
          <a:effectLst/>
        </c:spPr>
      </c:pivotFmt>
      <c:pivotFmt>
        <c:idx val="72"/>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rgbClr val="638889"/>
          </a:solidFill>
          <a:ln w="19050">
            <a:solidFill>
              <a:schemeClr val="lt1"/>
            </a:solidFill>
          </a:ln>
          <a:effectLst/>
        </c:spPr>
      </c:pivotFmt>
      <c:pivotFmt>
        <c:idx val="74"/>
        <c:spPr>
          <a:solidFill>
            <a:schemeClr val="accent3">
              <a:shade val="65000"/>
            </a:schemeClr>
          </a:solidFill>
          <a:ln w="19050">
            <a:solidFill>
              <a:schemeClr val="lt1"/>
            </a:solidFill>
          </a:ln>
          <a:effectLst/>
        </c:spPr>
      </c:pivotFmt>
      <c:pivotFmt>
        <c:idx val="75"/>
        <c:spPr>
          <a:solidFill>
            <a:schemeClr val="accent3">
              <a:shade val="82000"/>
            </a:schemeClr>
          </a:solidFill>
          <a:ln w="19050">
            <a:solidFill>
              <a:schemeClr val="lt1"/>
            </a:solidFill>
          </a:ln>
          <a:effectLst/>
        </c:spPr>
      </c:pivotFmt>
      <c:pivotFmt>
        <c:idx val="76"/>
        <c:spPr>
          <a:solidFill>
            <a:schemeClr val="accent3"/>
          </a:solidFill>
          <a:ln w="19050">
            <a:solidFill>
              <a:schemeClr val="lt1"/>
            </a:solidFill>
          </a:ln>
          <a:effectLst/>
        </c:spPr>
      </c:pivotFmt>
      <c:pivotFmt>
        <c:idx val="77"/>
        <c:spPr>
          <a:solidFill>
            <a:schemeClr val="accent3">
              <a:tint val="83000"/>
            </a:schemeClr>
          </a:solidFill>
          <a:ln w="19050">
            <a:solidFill>
              <a:schemeClr val="lt1"/>
            </a:solidFill>
          </a:ln>
          <a:effectLst/>
        </c:spPr>
      </c:pivotFmt>
      <c:pivotFmt>
        <c:idx val="78"/>
        <c:spPr>
          <a:solidFill>
            <a:schemeClr val="accent3">
              <a:tint val="65000"/>
            </a:schemeClr>
          </a:solidFill>
          <a:ln w="19050">
            <a:solidFill>
              <a:schemeClr val="lt1"/>
            </a:solidFill>
          </a:ln>
          <a:effectLst/>
        </c:spPr>
      </c:pivotFmt>
      <c:pivotFmt>
        <c:idx val="79"/>
        <c:spPr>
          <a:solidFill>
            <a:srgbClr val="E8F2DE"/>
          </a:solidFill>
          <a:ln w="19050">
            <a:solidFill>
              <a:srgbClr val="638889"/>
            </a:solidFill>
          </a:ln>
          <a:effectLst/>
        </c:spPr>
      </c:pivotFmt>
      <c:pivotFmt>
        <c:idx val="8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3">
              <a:shade val="47000"/>
            </a:schemeClr>
          </a:solidFill>
          <a:ln w="19050">
            <a:solidFill>
              <a:schemeClr val="lt1"/>
            </a:solidFill>
          </a:ln>
          <a:effectLst/>
        </c:spPr>
      </c:pivotFmt>
      <c:pivotFmt>
        <c:idx val="82"/>
        <c:spPr>
          <a:solidFill>
            <a:schemeClr val="accent3">
              <a:shade val="65000"/>
            </a:schemeClr>
          </a:solidFill>
          <a:ln w="19050">
            <a:solidFill>
              <a:schemeClr val="lt1"/>
            </a:solidFill>
          </a:ln>
          <a:effectLst/>
        </c:spPr>
      </c:pivotFmt>
      <c:pivotFmt>
        <c:idx val="83"/>
        <c:spPr>
          <a:solidFill>
            <a:schemeClr val="accent3">
              <a:shade val="82000"/>
            </a:schemeClr>
          </a:solidFill>
          <a:ln w="19050">
            <a:solidFill>
              <a:schemeClr val="lt1"/>
            </a:solidFill>
          </a:ln>
          <a:effectLst/>
        </c:spPr>
      </c:pivotFmt>
      <c:pivotFmt>
        <c:idx val="84"/>
        <c:spPr>
          <a:solidFill>
            <a:schemeClr val="accent3"/>
          </a:solidFill>
          <a:ln w="19050">
            <a:solidFill>
              <a:schemeClr val="lt1"/>
            </a:solidFill>
          </a:ln>
          <a:effectLst/>
        </c:spPr>
      </c:pivotFmt>
      <c:pivotFmt>
        <c:idx val="85"/>
        <c:spPr>
          <a:solidFill>
            <a:schemeClr val="accent3">
              <a:tint val="83000"/>
            </a:schemeClr>
          </a:solidFill>
          <a:ln w="19050">
            <a:solidFill>
              <a:schemeClr val="lt1"/>
            </a:solidFill>
          </a:ln>
          <a:effectLst/>
        </c:spPr>
      </c:pivotFmt>
      <c:pivotFmt>
        <c:idx val="86"/>
        <c:spPr>
          <a:solidFill>
            <a:schemeClr val="accent3">
              <a:tint val="65000"/>
            </a:schemeClr>
          </a:solidFill>
          <a:ln w="19050">
            <a:solidFill>
              <a:schemeClr val="lt1"/>
            </a:solidFill>
          </a:ln>
          <a:effectLst/>
        </c:spPr>
      </c:pivotFmt>
      <c:pivotFmt>
        <c:idx val="87"/>
        <c:spPr>
          <a:solidFill>
            <a:schemeClr val="accent3">
              <a:tint val="48000"/>
            </a:schemeClr>
          </a:solidFill>
          <a:ln w="19050">
            <a:solidFill>
              <a:schemeClr val="lt1"/>
            </a:solidFill>
          </a:ln>
          <a:effectLst/>
        </c:spPr>
      </c:pivotFmt>
    </c:pivotFmts>
    <c:plotArea>
      <c:layout/>
      <c:pieChart>
        <c:varyColors val="1"/>
        <c:ser>
          <c:idx val="0"/>
          <c:order val="0"/>
          <c:tx>
            <c:strRef>
              <c:f>pivot_orphans!$B$3</c:f>
              <c:strCache>
                <c:ptCount val="1"/>
                <c:pt idx="0">
                  <c:v>Sum of Orphans</c:v>
                </c:pt>
              </c:strCache>
            </c:strRef>
          </c:tx>
          <c:dPt>
            <c:idx val="0"/>
            <c:bubble3D val="0"/>
            <c:spPr>
              <a:solidFill>
                <a:srgbClr val="638889"/>
              </a:solidFill>
              <a:ln w="19050">
                <a:solidFill>
                  <a:schemeClr val="lt1"/>
                </a:solidFill>
              </a:ln>
              <a:effectLst/>
            </c:spPr>
            <c:extLst>
              <c:ext xmlns:c16="http://schemas.microsoft.com/office/drawing/2014/chart" uri="{C3380CC4-5D6E-409C-BE32-E72D297353CC}">
                <c16:uniqueId val="{00000001-E6F4-4DD4-8D36-1A91D6D34F6C}"/>
              </c:ext>
            </c:extLst>
          </c:dPt>
          <c:dPt>
            <c:idx val="1"/>
            <c:bubble3D val="0"/>
            <c:spPr>
              <a:solidFill>
                <a:schemeClr val="accent3">
                  <a:shade val="65000"/>
                </a:schemeClr>
              </a:solidFill>
              <a:ln w="19050">
                <a:solidFill>
                  <a:schemeClr val="lt1"/>
                </a:solidFill>
              </a:ln>
              <a:effectLst/>
            </c:spPr>
            <c:extLst>
              <c:ext xmlns:c16="http://schemas.microsoft.com/office/drawing/2014/chart" uri="{C3380CC4-5D6E-409C-BE32-E72D297353CC}">
                <c16:uniqueId val="{00000003-E6F4-4DD4-8D36-1A91D6D34F6C}"/>
              </c:ext>
            </c:extLst>
          </c:dPt>
          <c:dPt>
            <c:idx val="2"/>
            <c:bubble3D val="0"/>
            <c:spPr>
              <a:solidFill>
                <a:schemeClr val="accent3">
                  <a:shade val="82000"/>
                </a:schemeClr>
              </a:solidFill>
              <a:ln w="19050">
                <a:solidFill>
                  <a:schemeClr val="lt1"/>
                </a:solidFill>
              </a:ln>
              <a:effectLst/>
            </c:spPr>
            <c:extLst>
              <c:ext xmlns:c16="http://schemas.microsoft.com/office/drawing/2014/chart" uri="{C3380CC4-5D6E-409C-BE32-E72D297353CC}">
                <c16:uniqueId val="{00000005-E6F4-4DD4-8D36-1A91D6D34F6C}"/>
              </c:ext>
            </c:extLst>
          </c:dPt>
          <c:dPt>
            <c:idx val="3"/>
            <c:bubble3D val="0"/>
            <c:spPr>
              <a:solidFill>
                <a:schemeClr val="accent3"/>
              </a:solidFill>
              <a:ln w="19050">
                <a:solidFill>
                  <a:schemeClr val="lt1"/>
                </a:solidFill>
              </a:ln>
              <a:effectLst/>
            </c:spPr>
            <c:extLst>
              <c:ext xmlns:c16="http://schemas.microsoft.com/office/drawing/2014/chart" uri="{C3380CC4-5D6E-409C-BE32-E72D297353CC}">
                <c16:uniqueId val="{00000007-E6F4-4DD4-8D36-1A91D6D34F6C}"/>
              </c:ext>
            </c:extLst>
          </c:dPt>
          <c:dPt>
            <c:idx val="4"/>
            <c:bubble3D val="0"/>
            <c:spPr>
              <a:solidFill>
                <a:schemeClr val="accent3">
                  <a:tint val="83000"/>
                </a:schemeClr>
              </a:solidFill>
              <a:ln w="19050">
                <a:solidFill>
                  <a:schemeClr val="lt1"/>
                </a:solidFill>
              </a:ln>
              <a:effectLst/>
            </c:spPr>
            <c:extLst>
              <c:ext xmlns:c16="http://schemas.microsoft.com/office/drawing/2014/chart" uri="{C3380CC4-5D6E-409C-BE32-E72D297353CC}">
                <c16:uniqueId val="{00000009-E6F4-4DD4-8D36-1A91D6D34F6C}"/>
              </c:ext>
            </c:extLst>
          </c:dPt>
          <c:dPt>
            <c:idx val="5"/>
            <c:bubble3D val="0"/>
            <c:spPr>
              <a:solidFill>
                <a:schemeClr val="accent3">
                  <a:tint val="65000"/>
                </a:schemeClr>
              </a:solidFill>
              <a:ln w="19050">
                <a:solidFill>
                  <a:schemeClr val="lt1"/>
                </a:solidFill>
              </a:ln>
              <a:effectLst/>
            </c:spPr>
            <c:extLst>
              <c:ext xmlns:c16="http://schemas.microsoft.com/office/drawing/2014/chart" uri="{C3380CC4-5D6E-409C-BE32-E72D297353CC}">
                <c16:uniqueId val="{0000000B-E6F4-4DD4-8D36-1A91D6D34F6C}"/>
              </c:ext>
            </c:extLst>
          </c:dPt>
          <c:dPt>
            <c:idx val="6"/>
            <c:bubble3D val="0"/>
            <c:spPr>
              <a:solidFill>
                <a:srgbClr val="E8F2DE"/>
              </a:solidFill>
              <a:ln w="19050">
                <a:solidFill>
                  <a:srgbClr val="638889"/>
                </a:solidFill>
              </a:ln>
              <a:effectLst/>
            </c:spPr>
            <c:extLst>
              <c:ext xmlns:c16="http://schemas.microsoft.com/office/drawing/2014/chart" uri="{C3380CC4-5D6E-409C-BE32-E72D297353CC}">
                <c16:uniqueId val="{0000000D-E6F4-4DD4-8D36-1A91D6D34F6C}"/>
              </c:ext>
            </c:extLst>
          </c:dPt>
          <c:cat>
            <c:strRef>
              <c:f>pivot_orphans!$A$4:$A$11</c:f>
              <c:strCache>
                <c:ptCount val="7"/>
                <c:pt idx="0">
                  <c:v>1964 - 2018</c:v>
                </c:pt>
                <c:pt idx="1">
                  <c:v>2019</c:v>
                </c:pt>
                <c:pt idx="2">
                  <c:v>2020</c:v>
                </c:pt>
                <c:pt idx="3">
                  <c:v>2021</c:v>
                </c:pt>
                <c:pt idx="4">
                  <c:v>2022</c:v>
                </c:pt>
                <c:pt idx="5">
                  <c:v>2023</c:v>
                </c:pt>
                <c:pt idx="6">
                  <c:v>2024</c:v>
                </c:pt>
              </c:strCache>
            </c:strRef>
          </c:cat>
          <c:val>
            <c:numRef>
              <c:f>pivot_orphans!$B$4:$B$11</c:f>
              <c:numCache>
                <c:formatCode>General</c:formatCode>
                <c:ptCount val="7"/>
                <c:pt idx="0">
                  <c:v>3000</c:v>
                </c:pt>
                <c:pt idx="1">
                  <c:v>9</c:v>
                </c:pt>
                <c:pt idx="2">
                  <c:v>4</c:v>
                </c:pt>
                <c:pt idx="3">
                  <c:v>16</c:v>
                </c:pt>
                <c:pt idx="4">
                  <c:v>2</c:v>
                </c:pt>
                <c:pt idx="5">
                  <c:v>12</c:v>
                </c:pt>
                <c:pt idx="6">
                  <c:v>18</c:v>
                </c:pt>
              </c:numCache>
            </c:numRef>
          </c:val>
          <c:extLst>
            <c:ext xmlns:c16="http://schemas.microsoft.com/office/drawing/2014/chart" uri="{C3380CC4-5D6E-409C-BE32-E72D297353CC}">
              <c16:uniqueId val="{0000000E-E6F4-4DD4-8D36-1A91D6D34F6C}"/>
            </c:ext>
          </c:extLst>
        </c:ser>
        <c:ser>
          <c:idx val="1"/>
          <c:order val="1"/>
          <c:tx>
            <c:strRef>
              <c:f>pivot_orphans!$C$3</c:f>
              <c:strCache>
                <c:ptCount val="1"/>
                <c:pt idx="0">
                  <c:v>Percentage</c:v>
                </c:pt>
              </c:strCache>
            </c:strRef>
          </c:tx>
          <c:dPt>
            <c:idx val="0"/>
            <c:bubble3D val="0"/>
            <c:spPr>
              <a:solidFill>
                <a:schemeClr val="accent3">
                  <a:shade val="47000"/>
                </a:schemeClr>
              </a:solidFill>
              <a:ln w="19050">
                <a:solidFill>
                  <a:schemeClr val="lt1"/>
                </a:solidFill>
              </a:ln>
              <a:effectLst/>
            </c:spPr>
            <c:extLst>
              <c:ext xmlns:c16="http://schemas.microsoft.com/office/drawing/2014/chart" uri="{C3380CC4-5D6E-409C-BE32-E72D297353CC}">
                <c16:uniqueId val="{00000010-E6F4-4DD4-8D36-1A91D6D34F6C}"/>
              </c:ext>
            </c:extLst>
          </c:dPt>
          <c:dPt>
            <c:idx val="1"/>
            <c:bubble3D val="0"/>
            <c:spPr>
              <a:solidFill>
                <a:schemeClr val="accent3">
                  <a:shade val="65000"/>
                </a:schemeClr>
              </a:solidFill>
              <a:ln w="19050">
                <a:solidFill>
                  <a:schemeClr val="lt1"/>
                </a:solidFill>
              </a:ln>
              <a:effectLst/>
            </c:spPr>
            <c:extLst>
              <c:ext xmlns:c16="http://schemas.microsoft.com/office/drawing/2014/chart" uri="{C3380CC4-5D6E-409C-BE32-E72D297353CC}">
                <c16:uniqueId val="{00000012-E6F4-4DD4-8D36-1A91D6D34F6C}"/>
              </c:ext>
            </c:extLst>
          </c:dPt>
          <c:dPt>
            <c:idx val="2"/>
            <c:bubble3D val="0"/>
            <c:spPr>
              <a:solidFill>
                <a:schemeClr val="accent3">
                  <a:shade val="82000"/>
                </a:schemeClr>
              </a:solidFill>
              <a:ln w="19050">
                <a:solidFill>
                  <a:schemeClr val="lt1"/>
                </a:solidFill>
              </a:ln>
              <a:effectLst/>
            </c:spPr>
            <c:extLst>
              <c:ext xmlns:c16="http://schemas.microsoft.com/office/drawing/2014/chart" uri="{C3380CC4-5D6E-409C-BE32-E72D297353CC}">
                <c16:uniqueId val="{00000014-E6F4-4DD4-8D36-1A91D6D34F6C}"/>
              </c:ext>
            </c:extLst>
          </c:dPt>
          <c:dPt>
            <c:idx val="3"/>
            <c:bubble3D val="0"/>
            <c:spPr>
              <a:solidFill>
                <a:schemeClr val="accent3"/>
              </a:solidFill>
              <a:ln w="19050">
                <a:solidFill>
                  <a:schemeClr val="lt1"/>
                </a:solidFill>
              </a:ln>
              <a:effectLst/>
            </c:spPr>
            <c:extLst>
              <c:ext xmlns:c16="http://schemas.microsoft.com/office/drawing/2014/chart" uri="{C3380CC4-5D6E-409C-BE32-E72D297353CC}">
                <c16:uniqueId val="{00000016-E6F4-4DD4-8D36-1A91D6D34F6C}"/>
              </c:ext>
            </c:extLst>
          </c:dPt>
          <c:dPt>
            <c:idx val="4"/>
            <c:bubble3D val="0"/>
            <c:spPr>
              <a:solidFill>
                <a:schemeClr val="accent3">
                  <a:tint val="83000"/>
                </a:schemeClr>
              </a:solidFill>
              <a:ln w="19050">
                <a:solidFill>
                  <a:schemeClr val="lt1"/>
                </a:solidFill>
              </a:ln>
              <a:effectLst/>
            </c:spPr>
            <c:extLst>
              <c:ext xmlns:c16="http://schemas.microsoft.com/office/drawing/2014/chart" uri="{C3380CC4-5D6E-409C-BE32-E72D297353CC}">
                <c16:uniqueId val="{00000018-E6F4-4DD4-8D36-1A91D6D34F6C}"/>
              </c:ext>
            </c:extLst>
          </c:dPt>
          <c:dPt>
            <c:idx val="5"/>
            <c:bubble3D val="0"/>
            <c:spPr>
              <a:solidFill>
                <a:schemeClr val="accent3">
                  <a:tint val="65000"/>
                </a:schemeClr>
              </a:solidFill>
              <a:ln w="19050">
                <a:solidFill>
                  <a:schemeClr val="lt1"/>
                </a:solidFill>
              </a:ln>
              <a:effectLst/>
            </c:spPr>
            <c:extLst>
              <c:ext xmlns:c16="http://schemas.microsoft.com/office/drawing/2014/chart" uri="{C3380CC4-5D6E-409C-BE32-E72D297353CC}">
                <c16:uniqueId val="{0000001A-E6F4-4DD4-8D36-1A91D6D34F6C}"/>
              </c:ext>
            </c:extLst>
          </c:dPt>
          <c:dPt>
            <c:idx val="6"/>
            <c:bubble3D val="0"/>
            <c:spPr>
              <a:solidFill>
                <a:schemeClr val="accent3">
                  <a:tint val="48000"/>
                </a:schemeClr>
              </a:solidFill>
              <a:ln w="19050">
                <a:solidFill>
                  <a:schemeClr val="lt1"/>
                </a:solidFill>
              </a:ln>
              <a:effectLst/>
            </c:spPr>
            <c:extLst>
              <c:ext xmlns:c16="http://schemas.microsoft.com/office/drawing/2014/chart" uri="{C3380CC4-5D6E-409C-BE32-E72D297353CC}">
                <c16:uniqueId val="{0000001C-E6F4-4DD4-8D36-1A91D6D34F6C}"/>
              </c:ext>
            </c:extLst>
          </c:dPt>
          <c:cat>
            <c:strRef>
              <c:f>pivot_orphans!$A$4:$A$11</c:f>
              <c:strCache>
                <c:ptCount val="7"/>
                <c:pt idx="0">
                  <c:v>1964 - 2018</c:v>
                </c:pt>
                <c:pt idx="1">
                  <c:v>2019</c:v>
                </c:pt>
                <c:pt idx="2">
                  <c:v>2020</c:v>
                </c:pt>
                <c:pt idx="3">
                  <c:v>2021</c:v>
                </c:pt>
                <c:pt idx="4">
                  <c:v>2022</c:v>
                </c:pt>
                <c:pt idx="5">
                  <c:v>2023</c:v>
                </c:pt>
                <c:pt idx="6">
                  <c:v>2024</c:v>
                </c:pt>
              </c:strCache>
            </c:strRef>
          </c:cat>
          <c:val>
            <c:numRef>
              <c:f>pivot_orphans!$C$4:$C$11</c:f>
              <c:numCache>
                <c:formatCode>0.00</c:formatCode>
                <c:ptCount val="7"/>
                <c:pt idx="0">
                  <c:v>98.007187193727546</c:v>
                </c:pt>
                <c:pt idx="1">
                  <c:v>0.29402156158118264</c:v>
                </c:pt>
                <c:pt idx="2">
                  <c:v>0.13067624959163671</c:v>
                </c:pt>
                <c:pt idx="3">
                  <c:v>0.52270499836654682</c:v>
                </c:pt>
                <c:pt idx="4">
                  <c:v>6.5338124795818353E-2</c:v>
                </c:pt>
                <c:pt idx="5">
                  <c:v>0.39202874877491012</c:v>
                </c:pt>
                <c:pt idx="6">
                  <c:v>0.58804312316236529</c:v>
                </c:pt>
              </c:numCache>
            </c:numRef>
          </c:val>
          <c:extLst>
            <c:ext xmlns:c16="http://schemas.microsoft.com/office/drawing/2014/chart" uri="{C3380CC4-5D6E-409C-BE32-E72D297353CC}">
              <c16:uniqueId val="{0000001D-E6F4-4DD4-8D36-1A91D6D34F6C}"/>
            </c:ext>
          </c:extLst>
        </c:ser>
        <c:dLbls>
          <c:showLegendKey val="0"/>
          <c:showVal val="0"/>
          <c:showCatName val="0"/>
          <c:showSerName val="0"/>
          <c:showPercent val="0"/>
          <c:showBubbleSize val="0"/>
          <c:showLeaderLines val="1"/>
        </c:dLbls>
        <c:firstSliceAng val="10"/>
      </c:pieChart>
      <c:spPr>
        <a:noFill/>
        <a:ln>
          <a:noFill/>
        </a:ln>
        <a:effectLst/>
      </c:spPr>
    </c:plotArea>
    <c:legend>
      <c:legendPos val="r"/>
      <c:overlay val="1"/>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[Rabi_adunni_casestudy.xlsm]pivot_impact!PivotTable6</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latin typeface="Cascadia Code" panose="020B0609020000020004" pitchFamily="49" charset="0"/>
                <a:ea typeface="Cascadia Code" panose="020B0609020000020004" pitchFamily="49" charset="0"/>
                <a:cs typeface="Cascadia Code" panose="020B0609020000020004" pitchFamily="49" charset="0"/>
              </a:rPr>
              <a:t>61</a:t>
            </a:r>
            <a:r>
              <a:rPr lang="en-US" sz="1800" b="1" baseline="0">
                <a:latin typeface="Cascadia Code" panose="020B0609020000020004" pitchFamily="49" charset="0"/>
                <a:ea typeface="Cascadia Code" panose="020B0609020000020004" pitchFamily="49" charset="0"/>
                <a:cs typeface="Cascadia Code" panose="020B0609020000020004" pitchFamily="49" charset="0"/>
              </a:rPr>
              <a:t> Years of Impact</a:t>
            </a:r>
            <a:endParaRPr lang="en-US" sz="1800" b="1">
              <a:latin typeface="Cascadia Code" panose="020B0609020000020004" pitchFamily="49" charset="0"/>
              <a:ea typeface="Cascadia Code" panose="020B0609020000020004" pitchFamily="49" charset="0"/>
              <a:cs typeface="Cascadia Code" panose="020B0609020000020004" pitchFamily="49"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lumMod val="60000"/>
                <a:lumOff val="40000"/>
              </a:schemeClr>
            </a:solidFill>
            <a:round/>
          </a:ln>
          <a:effectLst/>
        </c:spPr>
        <c:marker>
          <c:symbol val="circle"/>
          <c:size val="6"/>
          <c:spPr>
            <a:solidFill>
              <a:srgbClr val="638889"/>
            </a:solidFill>
            <a:ln w="9525">
              <a:solidFill>
                <a:srgbClr val="638889"/>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38100" cap="rnd">
            <a:solidFill>
              <a:srgbClr val="638889"/>
            </a:solidFill>
            <a:round/>
          </a:ln>
          <a:effectLst/>
        </c:spPr>
        <c:marker>
          <c:symbol val="circle"/>
          <c:size val="6"/>
          <c:spPr>
            <a:solidFill>
              <a:schemeClr val="bg2">
                <a:lumMod val="50000"/>
              </a:schemeClr>
            </a:solidFill>
            <a:ln w="9525">
              <a:solidFill>
                <a:schemeClr val="bg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s>
    <c:plotArea>
      <c:layout/>
      <c:lineChart>
        <c:grouping val="stacked"/>
        <c:varyColors val="0"/>
        <c:ser>
          <c:idx val="0"/>
          <c:order val="0"/>
          <c:tx>
            <c:strRef>
              <c:f>pivot_impact!$B$1</c:f>
              <c:strCache>
                <c:ptCount val="1"/>
                <c:pt idx="0">
                  <c:v>Sum of Women</c:v>
                </c:pt>
              </c:strCache>
            </c:strRef>
          </c:tx>
          <c:spPr>
            <a:ln w="34925" cap="rnd">
              <a:solidFill>
                <a:schemeClr val="accent1">
                  <a:lumMod val="60000"/>
                  <a:lumOff val="40000"/>
                </a:schemeClr>
              </a:solidFill>
              <a:round/>
            </a:ln>
            <a:effectLst/>
          </c:spPr>
          <c:marker>
            <c:symbol val="circle"/>
            <c:size val="6"/>
            <c:spPr>
              <a:solidFill>
                <a:srgbClr val="638889"/>
              </a:solidFill>
              <a:ln w="9525">
                <a:solidFill>
                  <a:srgbClr val="638889"/>
                </a:solidFill>
              </a:ln>
              <a:effectLst/>
            </c:spPr>
          </c:marker>
          <c:cat>
            <c:strRef>
              <c:f>pivot_impact!$A$2:$A$5</c:f>
              <c:strCache>
                <c:ptCount val="3"/>
                <c:pt idx="0">
                  <c:v>1963 - 1982</c:v>
                </c:pt>
                <c:pt idx="1">
                  <c:v>1983 - 2013</c:v>
                </c:pt>
                <c:pt idx="2">
                  <c:v>2019 - 2024</c:v>
                </c:pt>
              </c:strCache>
            </c:strRef>
          </c:cat>
          <c:val>
            <c:numRef>
              <c:f>pivot_impact!$B$2:$B$5</c:f>
              <c:numCache>
                <c:formatCode>General</c:formatCode>
                <c:ptCount val="3"/>
                <c:pt idx="0">
                  <c:v>4780</c:v>
                </c:pt>
                <c:pt idx="1">
                  <c:v>0</c:v>
                </c:pt>
                <c:pt idx="2">
                  <c:v>2060</c:v>
                </c:pt>
              </c:numCache>
            </c:numRef>
          </c:val>
          <c:smooth val="1"/>
          <c:extLst>
            <c:ext xmlns:c16="http://schemas.microsoft.com/office/drawing/2014/chart" uri="{C3380CC4-5D6E-409C-BE32-E72D297353CC}">
              <c16:uniqueId val="{00000000-3BBE-4F49-827E-268B1E84C474}"/>
            </c:ext>
          </c:extLst>
        </c:ser>
        <c:dLbls>
          <c:showLegendKey val="0"/>
          <c:showVal val="0"/>
          <c:showCatName val="0"/>
          <c:showSerName val="0"/>
          <c:showPercent val="0"/>
          <c:showBubbleSize val="0"/>
        </c:dLbls>
        <c:marker val="1"/>
        <c:smooth val="0"/>
        <c:axId val="774448479"/>
        <c:axId val="774447999"/>
      </c:lineChart>
      <c:lineChart>
        <c:grouping val="stacked"/>
        <c:varyColors val="0"/>
        <c:ser>
          <c:idx val="1"/>
          <c:order val="1"/>
          <c:tx>
            <c:strRef>
              <c:f>pivot_impact!$C$1</c:f>
              <c:strCache>
                <c:ptCount val="1"/>
                <c:pt idx="0">
                  <c:v>Sum of Orphans</c:v>
                </c:pt>
              </c:strCache>
            </c:strRef>
          </c:tx>
          <c:spPr>
            <a:ln w="38100" cap="rnd">
              <a:solidFill>
                <a:srgbClr val="638889"/>
              </a:solidFill>
              <a:round/>
            </a:ln>
            <a:effectLst/>
          </c:spPr>
          <c:marker>
            <c:symbol val="circle"/>
            <c:size val="6"/>
            <c:spPr>
              <a:solidFill>
                <a:schemeClr val="bg2">
                  <a:lumMod val="50000"/>
                </a:schemeClr>
              </a:solidFill>
              <a:ln w="9525">
                <a:solidFill>
                  <a:schemeClr val="bg2">
                    <a:lumMod val="50000"/>
                  </a:schemeClr>
                </a:solidFill>
              </a:ln>
              <a:effectLst/>
            </c:spPr>
          </c:marker>
          <c:cat>
            <c:strRef>
              <c:f>pivot_impact!$A$2:$A$5</c:f>
              <c:strCache>
                <c:ptCount val="3"/>
                <c:pt idx="0">
                  <c:v>1963 - 1982</c:v>
                </c:pt>
                <c:pt idx="1">
                  <c:v>1983 - 2013</c:v>
                </c:pt>
                <c:pt idx="2">
                  <c:v>2019 - 2024</c:v>
                </c:pt>
              </c:strCache>
            </c:strRef>
          </c:cat>
          <c:val>
            <c:numRef>
              <c:f>pivot_impact!$C$2:$C$5</c:f>
              <c:numCache>
                <c:formatCode>General</c:formatCode>
                <c:ptCount val="3"/>
                <c:pt idx="0">
                  <c:v>3000</c:v>
                </c:pt>
                <c:pt idx="1">
                  <c:v>57</c:v>
                </c:pt>
                <c:pt idx="2">
                  <c:v>61</c:v>
                </c:pt>
              </c:numCache>
            </c:numRef>
          </c:val>
          <c:smooth val="1"/>
          <c:extLst>
            <c:ext xmlns:c16="http://schemas.microsoft.com/office/drawing/2014/chart" uri="{C3380CC4-5D6E-409C-BE32-E72D297353CC}">
              <c16:uniqueId val="{00000001-3BBE-4F49-827E-268B1E84C474}"/>
            </c:ext>
          </c:extLst>
        </c:ser>
        <c:dLbls>
          <c:showLegendKey val="0"/>
          <c:showVal val="0"/>
          <c:showCatName val="0"/>
          <c:showSerName val="0"/>
          <c:showPercent val="0"/>
          <c:showBubbleSize val="0"/>
        </c:dLbls>
        <c:marker val="1"/>
        <c:smooth val="0"/>
        <c:axId val="1312166000"/>
        <c:axId val="1312159760"/>
      </c:lineChart>
      <c:catAx>
        <c:axId val="7744484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447999"/>
        <c:crosses val="autoZero"/>
        <c:auto val="1"/>
        <c:lblAlgn val="ctr"/>
        <c:lblOffset val="100"/>
        <c:noMultiLvlLbl val="0"/>
      </c:catAx>
      <c:valAx>
        <c:axId val="77444799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448479"/>
        <c:crosses val="autoZero"/>
        <c:crossBetween val="between"/>
      </c:valAx>
      <c:valAx>
        <c:axId val="13121597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2166000"/>
        <c:crosses val="max"/>
        <c:crossBetween val="between"/>
      </c:valAx>
      <c:catAx>
        <c:axId val="1312166000"/>
        <c:scaling>
          <c:orientation val="minMax"/>
        </c:scaling>
        <c:delete val="1"/>
        <c:axPos val="b"/>
        <c:numFmt formatCode="General" sourceLinked="1"/>
        <c:majorTickMark val="out"/>
        <c:minorTickMark val="none"/>
        <c:tickLblPos val="nextTo"/>
        <c:crossAx val="1312159760"/>
        <c:crosses val="autoZero"/>
        <c:auto val="1"/>
        <c:lblAlgn val="ctr"/>
        <c:lblOffset val="100"/>
        <c:noMultiLvlLbl val="0"/>
      </c:catAx>
      <c:spPr>
        <a:noFill/>
        <a:ln cap="rnd">
          <a:solidFill>
            <a:srgbClr val="10316B"/>
          </a:solid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638889"/>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[Rabi_adunni_casestudy.xlsm]compare!PivotTable1</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63888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8FBDD3"/>
          </a:solidFill>
          <a:ln>
            <a:noFill/>
          </a:ln>
          <a:effectLst/>
        </c:spPr>
      </c:pivotFmt>
      <c:pivotFmt>
        <c:idx val="11"/>
        <c:spPr>
          <a:solidFill>
            <a:srgbClr val="8FBDD3"/>
          </a:solidFill>
          <a:ln>
            <a:noFill/>
          </a:ln>
          <a:effectLst/>
        </c:spPr>
      </c:pivotFmt>
    </c:pivotFmts>
    <c:plotArea>
      <c:layout/>
      <c:barChart>
        <c:barDir val="col"/>
        <c:grouping val="percentStacked"/>
        <c:varyColors val="0"/>
        <c:ser>
          <c:idx val="0"/>
          <c:order val="0"/>
          <c:tx>
            <c:strRef>
              <c:f>compare!$B$1</c:f>
              <c:strCache>
                <c:ptCount val="1"/>
                <c:pt idx="0">
                  <c:v>Percent women</c:v>
                </c:pt>
              </c:strCache>
            </c:strRef>
          </c:tx>
          <c:spPr>
            <a:solidFill>
              <a:schemeClr val="accent5">
                <a:lumMod val="75000"/>
              </a:schemeClr>
            </a:solidFill>
            <a:ln>
              <a:noFill/>
            </a:ln>
            <a:effectLst/>
          </c:spPr>
          <c:invertIfNegative val="0"/>
          <c:dPt>
            <c:idx val="0"/>
            <c:invertIfNegative val="0"/>
            <c:bubble3D val="0"/>
            <c:spPr>
              <a:solidFill>
                <a:srgbClr val="8FBDD3"/>
              </a:solidFill>
              <a:ln>
                <a:noFill/>
              </a:ln>
              <a:effectLst/>
            </c:spPr>
            <c:extLst>
              <c:ext xmlns:c16="http://schemas.microsoft.com/office/drawing/2014/chart" uri="{C3380CC4-5D6E-409C-BE32-E72D297353CC}">
                <c16:uniqueId val="{00000001-0AE7-401F-806E-CED398CDE087}"/>
              </c:ext>
            </c:extLst>
          </c:dPt>
          <c:dPt>
            <c:idx val="1"/>
            <c:invertIfNegative val="0"/>
            <c:bubble3D val="0"/>
            <c:spPr>
              <a:solidFill>
                <a:srgbClr val="8FBDD3"/>
              </a:solidFill>
              <a:ln>
                <a:noFill/>
              </a:ln>
              <a:effectLst/>
            </c:spPr>
            <c:extLst>
              <c:ext xmlns:c16="http://schemas.microsoft.com/office/drawing/2014/chart" uri="{C3380CC4-5D6E-409C-BE32-E72D297353CC}">
                <c16:uniqueId val="{00000003-C6F9-446E-B60F-D7749C1F6086}"/>
              </c:ext>
            </c:extLst>
          </c:dPt>
          <c:dPt>
            <c:idx val="2"/>
            <c:invertIfNegative val="0"/>
            <c:bubble3D val="0"/>
            <c:extLst>
              <c:ext xmlns:c16="http://schemas.microsoft.com/office/drawing/2014/chart" uri="{C3380CC4-5D6E-409C-BE32-E72D297353CC}">
                <c16:uniqueId val="{00000000-0AE7-401F-806E-CED398CDE087}"/>
              </c:ext>
            </c:extLst>
          </c:dPt>
          <c:cat>
            <c:strRef>
              <c:f>compare!$A$2:$A$4</c:f>
              <c:strCache>
                <c:ptCount val="2"/>
                <c:pt idx="0">
                  <c:v>1963 - 1982</c:v>
                </c:pt>
                <c:pt idx="1">
                  <c:v>2019 - 2024</c:v>
                </c:pt>
              </c:strCache>
            </c:strRef>
          </c:cat>
          <c:val>
            <c:numRef>
              <c:f>compare!$B$2:$B$4</c:f>
              <c:numCache>
                <c:formatCode>0.00</c:formatCode>
                <c:ptCount val="2"/>
                <c:pt idx="0">
                  <c:v>69.883040935672511</c:v>
                </c:pt>
                <c:pt idx="1">
                  <c:v>30.116959064327485</c:v>
                </c:pt>
              </c:numCache>
            </c:numRef>
          </c:val>
          <c:extLst>
            <c:ext xmlns:c16="http://schemas.microsoft.com/office/drawing/2014/chart" uri="{C3380CC4-5D6E-409C-BE32-E72D297353CC}">
              <c16:uniqueId val="{00000000-516A-4D56-80EE-FF09ACA35DDA}"/>
            </c:ext>
          </c:extLst>
        </c:ser>
        <c:ser>
          <c:idx val="1"/>
          <c:order val="1"/>
          <c:tx>
            <c:strRef>
              <c:f>compare!$C$1</c:f>
              <c:strCache>
                <c:ptCount val="1"/>
                <c:pt idx="0">
                  <c:v>Percentage Orphans</c:v>
                </c:pt>
              </c:strCache>
            </c:strRef>
          </c:tx>
          <c:spPr>
            <a:solidFill>
              <a:srgbClr val="638889"/>
            </a:solidFill>
            <a:ln>
              <a:noFill/>
            </a:ln>
            <a:effectLst/>
          </c:spPr>
          <c:invertIfNegative val="0"/>
          <c:cat>
            <c:strRef>
              <c:f>compare!$A$2:$A$4</c:f>
              <c:strCache>
                <c:ptCount val="2"/>
                <c:pt idx="0">
                  <c:v>1963 - 1982</c:v>
                </c:pt>
                <c:pt idx="1">
                  <c:v>2019 - 2024</c:v>
                </c:pt>
              </c:strCache>
            </c:strRef>
          </c:cat>
          <c:val>
            <c:numRef>
              <c:f>compare!$C$2:$C$4</c:f>
              <c:numCache>
                <c:formatCode>0.00</c:formatCode>
                <c:ptCount val="2"/>
                <c:pt idx="0">
                  <c:v>96.215522771007059</c:v>
                </c:pt>
                <c:pt idx="1">
                  <c:v>1.9563822963438102</c:v>
                </c:pt>
              </c:numCache>
            </c:numRef>
          </c:val>
          <c:extLst>
            <c:ext xmlns:c16="http://schemas.microsoft.com/office/drawing/2014/chart" uri="{C3380CC4-5D6E-409C-BE32-E72D297353CC}">
              <c16:uniqueId val="{00000001-516A-4D56-80EE-FF09ACA35DDA}"/>
            </c:ext>
          </c:extLst>
        </c:ser>
        <c:dLbls>
          <c:showLegendKey val="0"/>
          <c:showVal val="0"/>
          <c:showCatName val="0"/>
          <c:showSerName val="0"/>
          <c:showPercent val="0"/>
          <c:showBubbleSize val="0"/>
        </c:dLbls>
        <c:gapWidth val="150"/>
        <c:overlap val="100"/>
        <c:axId val="2059843504"/>
        <c:axId val="2059850704"/>
      </c:barChart>
      <c:catAx>
        <c:axId val="205984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850704"/>
        <c:crosses val="autoZero"/>
        <c:auto val="1"/>
        <c:lblAlgn val="ctr"/>
        <c:lblOffset val="100"/>
        <c:noMultiLvlLbl val="0"/>
      </c:catAx>
      <c:valAx>
        <c:axId val="20598507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843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[Rabi_adunni_casestudy.xlsm]pivot_awards!PivotTable1</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Cascadia Code Light" panose="020B0609020000020004" pitchFamily="49" charset="0"/>
                <a:ea typeface="Cascadia Code Light" panose="020B0609020000020004" pitchFamily="49" charset="0"/>
                <a:cs typeface="Cascadia Code Light" panose="020B0609020000020004" pitchFamily="49" charset="0"/>
              </a:rPr>
              <a:t>Award</a:t>
            </a:r>
            <a:r>
              <a:rPr lang="en-US" b="1" baseline="0">
                <a:latin typeface="Cascadia Code Light" panose="020B0609020000020004" pitchFamily="49" charset="0"/>
                <a:ea typeface="Cascadia Code Light" panose="020B0609020000020004" pitchFamily="49" charset="0"/>
                <a:cs typeface="Cascadia Code Light" panose="020B0609020000020004" pitchFamily="49" charset="0"/>
              </a:rPr>
              <a:t>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4AA96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pivot_awards!$B$1</c:f>
              <c:strCache>
                <c:ptCount val="1"/>
                <c:pt idx="0">
                  <c:v>Total</c:v>
                </c:pt>
              </c:strCache>
            </c:strRef>
          </c:tx>
          <c:spPr>
            <a:solidFill>
              <a:srgbClr val="4AA96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pivot_awards!$A$2:$A$11</c:f>
              <c:strCache>
                <c:ptCount val="9"/>
                <c:pt idx="0">
                  <c:v>Language &amp; Activism</c:v>
                </c:pt>
                <c:pt idx="1">
                  <c:v>Diligence</c:v>
                </c:pt>
                <c:pt idx="2">
                  <c:v>Religious</c:v>
                </c:pt>
                <c:pt idx="3">
                  <c:v>Exellence</c:v>
                </c:pt>
                <c:pt idx="4">
                  <c:v>Deligence</c:v>
                </c:pt>
                <c:pt idx="5">
                  <c:v>Mentorship</c:v>
                </c:pt>
                <c:pt idx="6">
                  <c:v>Leadership</c:v>
                </c:pt>
                <c:pt idx="7">
                  <c:v>Philantropy</c:v>
                </c:pt>
                <c:pt idx="8">
                  <c:v>Activism</c:v>
                </c:pt>
              </c:strCache>
            </c:strRef>
          </c:cat>
          <c:val>
            <c:numRef>
              <c:f>pivot_awards!$B$2:$B$11</c:f>
              <c:numCache>
                <c:formatCode>General</c:formatCode>
                <c:ptCount val="9"/>
                <c:pt idx="0">
                  <c:v>1</c:v>
                </c:pt>
                <c:pt idx="1">
                  <c:v>1</c:v>
                </c:pt>
                <c:pt idx="2">
                  <c:v>1</c:v>
                </c:pt>
                <c:pt idx="3">
                  <c:v>1</c:v>
                </c:pt>
                <c:pt idx="4">
                  <c:v>2</c:v>
                </c:pt>
                <c:pt idx="5">
                  <c:v>2</c:v>
                </c:pt>
                <c:pt idx="6">
                  <c:v>7</c:v>
                </c:pt>
                <c:pt idx="7">
                  <c:v>9</c:v>
                </c:pt>
                <c:pt idx="8">
                  <c:v>11</c:v>
                </c:pt>
              </c:numCache>
            </c:numRef>
          </c:val>
          <c:extLst>
            <c:ext xmlns:c16="http://schemas.microsoft.com/office/drawing/2014/chart" uri="{C3380CC4-5D6E-409C-BE32-E72D297353CC}">
              <c16:uniqueId val="{00000001-2CE0-4BB2-B1A8-7F212BBF74D4}"/>
            </c:ext>
          </c:extLst>
        </c:ser>
        <c:dLbls>
          <c:dLblPos val="outEnd"/>
          <c:showLegendKey val="0"/>
          <c:showVal val="1"/>
          <c:showCatName val="0"/>
          <c:showSerName val="0"/>
          <c:showPercent val="0"/>
          <c:showBubbleSize val="0"/>
        </c:dLbls>
        <c:gapWidth val="106"/>
        <c:overlap val="39"/>
        <c:axId val="2102013359"/>
        <c:axId val="2102017679"/>
      </c:barChart>
      <c:catAx>
        <c:axId val="210201335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017679"/>
        <c:crosses val="autoZero"/>
        <c:auto val="1"/>
        <c:lblAlgn val="ctr"/>
        <c:lblOffset val="100"/>
        <c:noMultiLvlLbl val="0"/>
      </c:catAx>
      <c:valAx>
        <c:axId val="2102017679"/>
        <c:scaling>
          <c:orientation val="minMax"/>
        </c:scaling>
        <c:delete val="1"/>
        <c:axPos val="b"/>
        <c:numFmt formatCode="General" sourceLinked="1"/>
        <c:majorTickMark val="out"/>
        <c:minorTickMark val="none"/>
        <c:tickLblPos val="nextTo"/>
        <c:crossAx val="2102013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4AA96C"/>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8"/>
    </mc:Choice>
    <mc:Fallback>
      <c:style val="8"/>
    </mc:Fallback>
  </mc:AlternateContent>
  <c:pivotSource>
    <c:name>[Rabi_adunni_casestudy.xlsm]pivot_awards!PivotTable2</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latin typeface="Cascadia Code Light" panose="020B0609020000020004" pitchFamily="49" charset="0"/>
                <a:ea typeface="Cascadia Code Light" panose="020B0609020000020004" pitchFamily="49" charset="0"/>
                <a:cs typeface="Cascadia Code Light" panose="020B0609020000020004" pitchFamily="49" charset="0"/>
              </a:rPr>
              <a:t>Award Frequency Timeline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pivot_awards!$B$14</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pivot_awards!$A$15:$A$21</c:f>
              <c:strCache>
                <c:ptCount val="6"/>
                <c:pt idx="0">
                  <c:v>2019</c:v>
                </c:pt>
                <c:pt idx="1">
                  <c:v>2020</c:v>
                </c:pt>
                <c:pt idx="2">
                  <c:v>2021</c:v>
                </c:pt>
                <c:pt idx="3">
                  <c:v>2022</c:v>
                </c:pt>
                <c:pt idx="4">
                  <c:v>2023</c:v>
                </c:pt>
                <c:pt idx="5">
                  <c:v>2024</c:v>
                </c:pt>
              </c:strCache>
            </c:strRef>
          </c:cat>
          <c:val>
            <c:numRef>
              <c:f>pivot_awards!$B$15:$B$21</c:f>
              <c:numCache>
                <c:formatCode>General</c:formatCode>
                <c:ptCount val="6"/>
                <c:pt idx="0">
                  <c:v>2</c:v>
                </c:pt>
                <c:pt idx="1">
                  <c:v>4</c:v>
                </c:pt>
                <c:pt idx="2">
                  <c:v>10</c:v>
                </c:pt>
                <c:pt idx="3">
                  <c:v>8</c:v>
                </c:pt>
                <c:pt idx="4">
                  <c:v>9</c:v>
                </c:pt>
                <c:pt idx="5">
                  <c:v>2</c:v>
                </c:pt>
              </c:numCache>
            </c:numRef>
          </c:val>
          <c:smooth val="0"/>
          <c:extLst>
            <c:ext xmlns:c16="http://schemas.microsoft.com/office/drawing/2014/chart" uri="{C3380CC4-5D6E-409C-BE32-E72D297353CC}">
              <c16:uniqueId val="{00000000-45A7-421F-9527-F9F9662E2125}"/>
            </c:ext>
          </c:extLst>
        </c:ser>
        <c:dLbls>
          <c:dLblPos val="t"/>
          <c:showLegendKey val="0"/>
          <c:showVal val="1"/>
          <c:showCatName val="0"/>
          <c:showSerName val="0"/>
          <c:showPercent val="0"/>
          <c:showBubbleSize val="0"/>
        </c:dLbls>
        <c:marker val="1"/>
        <c:smooth val="0"/>
        <c:axId val="596066511"/>
        <c:axId val="596070351"/>
      </c:lineChart>
      <c:catAx>
        <c:axId val="59606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070351"/>
        <c:crosses val="autoZero"/>
        <c:auto val="1"/>
        <c:lblAlgn val="ctr"/>
        <c:lblOffset val="100"/>
        <c:noMultiLvlLbl val="0"/>
      </c:catAx>
      <c:valAx>
        <c:axId val="596070351"/>
        <c:scaling>
          <c:orientation val="minMax"/>
        </c:scaling>
        <c:delete val="1"/>
        <c:axPos val="l"/>
        <c:numFmt formatCode="General" sourceLinked="1"/>
        <c:majorTickMark val="out"/>
        <c:minorTickMark val="none"/>
        <c:tickLblPos val="nextTo"/>
        <c:crossAx val="5960665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rnd" cmpd="sng" algn="ctr">
      <a:solidFill>
        <a:srgbClr val="4AA96C"/>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8"/>
    </mc:Choice>
    <mc:Fallback>
      <c:style val="8"/>
    </mc:Fallback>
  </mc:AlternateContent>
  <c:pivotSource>
    <c:name>[Rabi_adunni_casestudy.xlsm]pivot_recipient!PivotTable1</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latin typeface="Cascadia Code Light" panose="020B0609020000020004" pitchFamily="49" charset="0"/>
                <a:ea typeface="Cascadia Code Light" panose="020B0609020000020004" pitchFamily="49" charset="0"/>
                <a:cs typeface="Cascadia Code Light" panose="020B0609020000020004" pitchFamily="49" charset="0"/>
              </a:rPr>
              <a:t>Award Count by Recipient</a:t>
            </a:r>
          </a:p>
        </c:rich>
      </c:tx>
      <c:layout>
        <c:manualLayout>
          <c:xMode val="edge"/>
          <c:yMode val="edge"/>
          <c:x val="0.14314086912318957"/>
          <c:y val="4.66666666666666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w="19050">
            <a:solidFill>
              <a:schemeClr val="lt1"/>
            </a:solidFill>
          </a:ln>
          <a:effectLst/>
        </c:spPr>
      </c:pivotFmt>
      <c:pivotFmt>
        <c:idx val="11"/>
        <c:spPr>
          <a:solidFill>
            <a:schemeClr val="accent6"/>
          </a:solidFill>
          <a:ln w="19050">
            <a:solidFill>
              <a:schemeClr val="lt1"/>
            </a:solidFill>
          </a:ln>
          <a:effectLst/>
        </c:spPr>
      </c:pivotFmt>
      <c:pivotFmt>
        <c:idx val="12"/>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w="19050">
            <a:solidFill>
              <a:schemeClr val="lt1"/>
            </a:solidFill>
          </a:ln>
          <a:effectLst/>
        </c:spPr>
      </c:pivotFmt>
      <c:pivotFmt>
        <c:idx val="14"/>
        <c:spPr>
          <a:solidFill>
            <a:schemeClr val="accent6"/>
          </a:solidFill>
          <a:ln w="19050">
            <a:solidFill>
              <a:schemeClr val="lt1"/>
            </a:solidFill>
          </a:ln>
          <a:effectLst/>
        </c:spPr>
      </c:pivotFmt>
      <c:pivotFmt>
        <c:idx val="15"/>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w="19050">
            <a:solidFill>
              <a:schemeClr val="lt1"/>
            </a:solidFill>
          </a:ln>
          <a:effectLst/>
        </c:spPr>
      </c:pivotFmt>
      <c:pivotFmt>
        <c:idx val="17"/>
        <c:spPr>
          <a:solidFill>
            <a:schemeClr val="accent6"/>
          </a:solidFill>
          <a:ln w="19050">
            <a:solidFill>
              <a:schemeClr val="lt1"/>
            </a:solidFill>
          </a:ln>
          <a:effectLst/>
        </c:spPr>
      </c:pivotFmt>
      <c:pivotFmt>
        <c:idx val="18"/>
        <c:spPr>
          <a:solidFill>
            <a:srgbClr val="4AA96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19"/>
        <c:spPr>
          <a:solidFill>
            <a:srgbClr val="4AA96C"/>
          </a:solidFill>
          <a:ln w="19050">
            <a:solidFill>
              <a:schemeClr val="lt1"/>
            </a:solidFill>
          </a:ln>
          <a:effectLst/>
        </c:spPr>
      </c:pivotFmt>
      <c:pivotFmt>
        <c:idx val="20"/>
        <c:spPr>
          <a:solidFill>
            <a:schemeClr val="accent6">
              <a:lumMod val="40000"/>
              <a:lumOff val="60000"/>
            </a:schemeClr>
          </a:solidFill>
          <a:ln w="19050">
            <a:noFill/>
          </a:ln>
          <a:effectLst/>
        </c:spPr>
      </c:pivotFmt>
    </c:pivotFmts>
    <c:plotArea>
      <c:layout>
        <c:manualLayout>
          <c:layoutTarget val="inner"/>
          <c:xMode val="edge"/>
          <c:yMode val="edge"/>
          <c:x val="0.17791812408363772"/>
          <c:y val="0.18682257217847767"/>
          <c:w val="0.69824028680775585"/>
          <c:h val="0.7389706036745407"/>
        </c:manualLayout>
      </c:layout>
      <c:doughnutChart>
        <c:varyColors val="1"/>
        <c:ser>
          <c:idx val="0"/>
          <c:order val="0"/>
          <c:tx>
            <c:strRef>
              <c:f>pivot_recipient!$B$1</c:f>
              <c:strCache>
                <c:ptCount val="1"/>
                <c:pt idx="0">
                  <c:v>Total</c:v>
                </c:pt>
              </c:strCache>
            </c:strRef>
          </c:tx>
          <c:spPr>
            <a:solidFill>
              <a:srgbClr val="4AA96C"/>
            </a:solidFill>
          </c:spPr>
          <c:dPt>
            <c:idx val="0"/>
            <c:bubble3D val="0"/>
            <c:spPr>
              <a:solidFill>
                <a:srgbClr val="4AA96C"/>
              </a:solidFill>
              <a:ln w="19050">
                <a:solidFill>
                  <a:schemeClr val="lt1"/>
                </a:solidFill>
              </a:ln>
              <a:effectLst/>
            </c:spPr>
            <c:extLst>
              <c:ext xmlns:c16="http://schemas.microsoft.com/office/drawing/2014/chart" uri="{C3380CC4-5D6E-409C-BE32-E72D297353CC}">
                <c16:uniqueId val="{00000001-6F07-475A-BCAF-677F1D1CBB76}"/>
              </c:ext>
            </c:extLst>
          </c:dPt>
          <c:dPt>
            <c:idx val="1"/>
            <c:bubble3D val="0"/>
            <c:spPr>
              <a:solidFill>
                <a:schemeClr val="accent6">
                  <a:lumMod val="40000"/>
                  <a:lumOff val="60000"/>
                </a:schemeClr>
              </a:solidFill>
              <a:ln w="19050">
                <a:noFill/>
              </a:ln>
              <a:effectLst/>
            </c:spPr>
            <c:extLst>
              <c:ext xmlns:c16="http://schemas.microsoft.com/office/drawing/2014/chart" uri="{C3380CC4-5D6E-409C-BE32-E72D297353CC}">
                <c16:uniqueId val="{00000003-6F07-475A-BCAF-677F1D1CBB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pivot_recipient!$A$2:$A$4</c:f>
              <c:strCache>
                <c:ptCount val="2"/>
                <c:pt idx="0">
                  <c:v>Herself</c:v>
                </c:pt>
                <c:pt idx="1">
                  <c:v>JMA</c:v>
                </c:pt>
              </c:strCache>
            </c:strRef>
          </c:cat>
          <c:val>
            <c:numRef>
              <c:f>pivot_recipient!$B$2:$B$4</c:f>
              <c:numCache>
                <c:formatCode>General</c:formatCode>
                <c:ptCount val="2"/>
                <c:pt idx="0">
                  <c:v>33</c:v>
                </c:pt>
                <c:pt idx="1">
                  <c:v>2</c:v>
                </c:pt>
              </c:numCache>
            </c:numRef>
          </c:val>
          <c:extLst>
            <c:ext xmlns:c16="http://schemas.microsoft.com/office/drawing/2014/chart" uri="{C3380CC4-5D6E-409C-BE32-E72D297353CC}">
              <c16:uniqueId val="{00000004-6F07-475A-BCAF-677F1D1CBB76}"/>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4AA96C"/>
      </a:solidFill>
      <a:prstDash val="lg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[Rabi_adunni_casestudy.xlsm]pivot_awards!PivotTable1</c:name>
    <c:fmtId val="1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pivot_awards!$B$1</c:f>
              <c:strCache>
                <c:ptCount val="1"/>
                <c:pt idx="0">
                  <c:v>Total</c:v>
                </c:pt>
              </c:strCache>
            </c:strRef>
          </c:tx>
          <c:spPr>
            <a:solidFill>
              <a:schemeClr val="accent1"/>
            </a:solidFill>
            <a:ln>
              <a:noFill/>
            </a:ln>
            <a:effectLst/>
          </c:spPr>
          <c:invertIfNegative val="0"/>
          <c:cat>
            <c:strRef>
              <c:f>pivot_awards!$A$2:$A$11</c:f>
              <c:strCache>
                <c:ptCount val="9"/>
                <c:pt idx="0">
                  <c:v>Language &amp; Activism</c:v>
                </c:pt>
                <c:pt idx="1">
                  <c:v>Diligence</c:v>
                </c:pt>
                <c:pt idx="2">
                  <c:v>Religious</c:v>
                </c:pt>
                <c:pt idx="3">
                  <c:v>Exellence</c:v>
                </c:pt>
                <c:pt idx="4">
                  <c:v>Deligence</c:v>
                </c:pt>
                <c:pt idx="5">
                  <c:v>Mentorship</c:v>
                </c:pt>
                <c:pt idx="6">
                  <c:v>Leadership</c:v>
                </c:pt>
                <c:pt idx="7">
                  <c:v>Philantropy</c:v>
                </c:pt>
                <c:pt idx="8">
                  <c:v>Activism</c:v>
                </c:pt>
              </c:strCache>
            </c:strRef>
          </c:cat>
          <c:val>
            <c:numRef>
              <c:f>pivot_awards!$B$2:$B$11</c:f>
              <c:numCache>
                <c:formatCode>General</c:formatCode>
                <c:ptCount val="9"/>
                <c:pt idx="0">
                  <c:v>1</c:v>
                </c:pt>
                <c:pt idx="1">
                  <c:v>1</c:v>
                </c:pt>
                <c:pt idx="2">
                  <c:v>1</c:v>
                </c:pt>
                <c:pt idx="3">
                  <c:v>1</c:v>
                </c:pt>
                <c:pt idx="4">
                  <c:v>2</c:v>
                </c:pt>
                <c:pt idx="5">
                  <c:v>2</c:v>
                </c:pt>
                <c:pt idx="6">
                  <c:v>7</c:v>
                </c:pt>
                <c:pt idx="7">
                  <c:v>9</c:v>
                </c:pt>
                <c:pt idx="8">
                  <c:v>11</c:v>
                </c:pt>
              </c:numCache>
            </c:numRef>
          </c:val>
          <c:extLst>
            <c:ext xmlns:c16="http://schemas.microsoft.com/office/drawing/2014/chart" uri="{C3380CC4-5D6E-409C-BE32-E72D297353CC}">
              <c16:uniqueId val="{00000002-DB34-4F61-9CB9-62D57A48FAC1}"/>
            </c:ext>
          </c:extLst>
        </c:ser>
        <c:dLbls>
          <c:showLegendKey val="0"/>
          <c:showVal val="0"/>
          <c:showCatName val="0"/>
          <c:showSerName val="0"/>
          <c:showPercent val="0"/>
          <c:showBubbleSize val="0"/>
        </c:dLbls>
        <c:gapWidth val="182"/>
        <c:axId val="2102013359"/>
        <c:axId val="2102017679"/>
      </c:barChart>
      <c:catAx>
        <c:axId val="21020133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017679"/>
        <c:crosses val="autoZero"/>
        <c:auto val="1"/>
        <c:lblAlgn val="ctr"/>
        <c:lblOffset val="100"/>
        <c:noMultiLvlLbl val="0"/>
      </c:catAx>
      <c:valAx>
        <c:axId val="21020176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0133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[Rabi_adunni_casestudy.xlsm]pivot_awards!PivotTable2</c:name>
    <c:fmtId val="2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pivot_awards!$B$14</c:f>
              <c:strCache>
                <c:ptCount val="1"/>
                <c:pt idx="0">
                  <c:v>Total</c:v>
                </c:pt>
              </c:strCache>
            </c:strRef>
          </c:tx>
          <c:spPr>
            <a:ln w="28575" cap="rnd">
              <a:solidFill>
                <a:schemeClr val="accent1"/>
              </a:solidFill>
              <a:round/>
            </a:ln>
            <a:effectLst/>
          </c:spPr>
          <c:marker>
            <c:symbol val="none"/>
          </c:marker>
          <c:cat>
            <c:strRef>
              <c:f>pivot_awards!$A$15:$A$21</c:f>
              <c:strCache>
                <c:ptCount val="6"/>
                <c:pt idx="0">
                  <c:v>2019</c:v>
                </c:pt>
                <c:pt idx="1">
                  <c:v>2020</c:v>
                </c:pt>
                <c:pt idx="2">
                  <c:v>2021</c:v>
                </c:pt>
                <c:pt idx="3">
                  <c:v>2022</c:v>
                </c:pt>
                <c:pt idx="4">
                  <c:v>2023</c:v>
                </c:pt>
                <c:pt idx="5">
                  <c:v>2024</c:v>
                </c:pt>
              </c:strCache>
            </c:strRef>
          </c:cat>
          <c:val>
            <c:numRef>
              <c:f>pivot_awards!$B$15:$B$21</c:f>
              <c:numCache>
                <c:formatCode>General</c:formatCode>
                <c:ptCount val="6"/>
                <c:pt idx="0">
                  <c:v>2</c:v>
                </c:pt>
                <c:pt idx="1">
                  <c:v>4</c:v>
                </c:pt>
                <c:pt idx="2">
                  <c:v>10</c:v>
                </c:pt>
                <c:pt idx="3">
                  <c:v>8</c:v>
                </c:pt>
                <c:pt idx="4">
                  <c:v>9</c:v>
                </c:pt>
                <c:pt idx="5">
                  <c:v>2</c:v>
                </c:pt>
              </c:numCache>
            </c:numRef>
          </c:val>
          <c:smooth val="0"/>
          <c:extLst>
            <c:ext xmlns:c16="http://schemas.microsoft.com/office/drawing/2014/chart" uri="{C3380CC4-5D6E-409C-BE32-E72D297353CC}">
              <c16:uniqueId val="{00000000-76B7-44E0-A3A1-34FE43CB67ED}"/>
            </c:ext>
          </c:extLst>
        </c:ser>
        <c:dLbls>
          <c:showLegendKey val="0"/>
          <c:showVal val="0"/>
          <c:showCatName val="0"/>
          <c:showSerName val="0"/>
          <c:showPercent val="0"/>
          <c:showBubbleSize val="0"/>
        </c:dLbls>
        <c:smooth val="0"/>
        <c:axId val="596066511"/>
        <c:axId val="596070351"/>
      </c:lineChart>
      <c:catAx>
        <c:axId val="596066511"/>
        <c:scaling>
          <c:orientation val="minMax"/>
        </c:scaling>
        <c:delete val="1"/>
        <c:axPos val="b"/>
        <c:numFmt formatCode="General" sourceLinked="1"/>
        <c:majorTickMark val="none"/>
        <c:minorTickMark val="none"/>
        <c:tickLblPos val="nextTo"/>
        <c:crossAx val="596070351"/>
        <c:crosses val="autoZero"/>
        <c:auto val="1"/>
        <c:lblAlgn val="ctr"/>
        <c:lblOffset val="100"/>
        <c:noMultiLvlLbl val="0"/>
      </c:catAx>
      <c:valAx>
        <c:axId val="596070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066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[Rabi_adunni_casestudy.xlsm]pivot_orphans!PivotTable5</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s>
    <c:plotArea>
      <c:layout/>
      <c:pieChart>
        <c:varyColors val="1"/>
        <c:ser>
          <c:idx val="0"/>
          <c:order val="0"/>
          <c:tx>
            <c:strRef>
              <c:f>pivot_orphans!$B$3</c:f>
              <c:strCache>
                <c:ptCount val="1"/>
                <c:pt idx="0">
                  <c:v>Sum of Orphans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72-4F0C-BB37-E4E69007491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72-4F0C-BB37-E4E69007491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A72-4F0C-BB37-E4E69007491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A72-4F0C-BB37-E4E69007491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72-4F0C-BB37-E4E69007491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A72-4F0C-BB37-E4E69007491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A72-4F0C-BB37-E4E69007491C}"/>
              </c:ext>
            </c:extLst>
          </c:dPt>
          <c:cat>
            <c:strRef>
              <c:f>pivot_orphans!$A$4:$A$11</c:f>
              <c:strCache>
                <c:ptCount val="7"/>
                <c:pt idx="0">
                  <c:v>1964 - 2018</c:v>
                </c:pt>
                <c:pt idx="1">
                  <c:v>2019</c:v>
                </c:pt>
                <c:pt idx="2">
                  <c:v>2020</c:v>
                </c:pt>
                <c:pt idx="3">
                  <c:v>2021</c:v>
                </c:pt>
                <c:pt idx="4">
                  <c:v>2022</c:v>
                </c:pt>
                <c:pt idx="5">
                  <c:v>2023</c:v>
                </c:pt>
                <c:pt idx="6">
                  <c:v>2024</c:v>
                </c:pt>
              </c:strCache>
            </c:strRef>
          </c:cat>
          <c:val>
            <c:numRef>
              <c:f>pivot_orphans!$B$4:$B$11</c:f>
              <c:numCache>
                <c:formatCode>General</c:formatCode>
                <c:ptCount val="7"/>
                <c:pt idx="0">
                  <c:v>3000</c:v>
                </c:pt>
                <c:pt idx="1">
                  <c:v>9</c:v>
                </c:pt>
                <c:pt idx="2">
                  <c:v>4</c:v>
                </c:pt>
                <c:pt idx="3">
                  <c:v>16</c:v>
                </c:pt>
                <c:pt idx="4">
                  <c:v>2</c:v>
                </c:pt>
                <c:pt idx="5">
                  <c:v>12</c:v>
                </c:pt>
                <c:pt idx="6">
                  <c:v>18</c:v>
                </c:pt>
              </c:numCache>
            </c:numRef>
          </c:val>
          <c:extLst>
            <c:ext xmlns:c16="http://schemas.microsoft.com/office/drawing/2014/chart" uri="{C3380CC4-5D6E-409C-BE32-E72D297353CC}">
              <c16:uniqueId val="{00000000-B806-4B3A-969D-8E16E8C3F1D2}"/>
            </c:ext>
          </c:extLst>
        </c:ser>
        <c:ser>
          <c:idx val="1"/>
          <c:order val="1"/>
          <c:tx>
            <c:strRef>
              <c:f>pivot_orphans!$C$3</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F-A906-47EB-9C9C-A48ACF248C0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1-A906-47EB-9C9C-A48ACF248C0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3-A906-47EB-9C9C-A48ACF248C0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5-A906-47EB-9C9C-A48ACF248C0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7-A906-47EB-9C9C-A48ACF248C0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9-A906-47EB-9C9C-A48ACF248C0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B-A906-47EB-9C9C-A48ACF248C0B}"/>
              </c:ext>
            </c:extLst>
          </c:dPt>
          <c:cat>
            <c:strRef>
              <c:f>pivot_orphans!$A$4:$A$11</c:f>
              <c:strCache>
                <c:ptCount val="7"/>
                <c:pt idx="0">
                  <c:v>1964 - 2018</c:v>
                </c:pt>
                <c:pt idx="1">
                  <c:v>2019</c:v>
                </c:pt>
                <c:pt idx="2">
                  <c:v>2020</c:v>
                </c:pt>
                <c:pt idx="3">
                  <c:v>2021</c:v>
                </c:pt>
                <c:pt idx="4">
                  <c:v>2022</c:v>
                </c:pt>
                <c:pt idx="5">
                  <c:v>2023</c:v>
                </c:pt>
                <c:pt idx="6">
                  <c:v>2024</c:v>
                </c:pt>
              </c:strCache>
            </c:strRef>
          </c:cat>
          <c:val>
            <c:numRef>
              <c:f>pivot_orphans!$C$4:$C$11</c:f>
              <c:numCache>
                <c:formatCode>0.00</c:formatCode>
                <c:ptCount val="7"/>
                <c:pt idx="0">
                  <c:v>98.007187193727546</c:v>
                </c:pt>
                <c:pt idx="1">
                  <c:v>0.29402156158118264</c:v>
                </c:pt>
                <c:pt idx="2">
                  <c:v>0.13067624959163671</c:v>
                </c:pt>
                <c:pt idx="3">
                  <c:v>0.52270499836654682</c:v>
                </c:pt>
                <c:pt idx="4">
                  <c:v>6.5338124795818353E-2</c:v>
                </c:pt>
                <c:pt idx="5">
                  <c:v>0.39202874877491012</c:v>
                </c:pt>
                <c:pt idx="6">
                  <c:v>0.58804312316236529</c:v>
                </c:pt>
              </c:numCache>
            </c:numRef>
          </c:val>
          <c:extLst>
            <c:ext xmlns:c16="http://schemas.microsoft.com/office/drawing/2014/chart" uri="{C3380CC4-5D6E-409C-BE32-E72D297353CC}">
              <c16:uniqueId val="{0000001E-5E10-4C52-8082-DBEDD8C89C1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[Rabi_adunni_casestudy.xlsm]compare!PivotTable1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compare!$B$1</c:f>
              <c:strCache>
                <c:ptCount val="1"/>
                <c:pt idx="0">
                  <c:v>Percent women</c:v>
                </c:pt>
              </c:strCache>
            </c:strRef>
          </c:tx>
          <c:spPr>
            <a:solidFill>
              <a:schemeClr val="accent1"/>
            </a:solidFill>
            <a:ln>
              <a:noFill/>
            </a:ln>
            <a:effectLst/>
          </c:spPr>
          <c:invertIfNegative val="0"/>
          <c:cat>
            <c:strRef>
              <c:f>compare!$A$2:$A$4</c:f>
              <c:strCache>
                <c:ptCount val="2"/>
                <c:pt idx="0">
                  <c:v>1963 - 1982</c:v>
                </c:pt>
                <c:pt idx="1">
                  <c:v>2019 - 2024</c:v>
                </c:pt>
              </c:strCache>
            </c:strRef>
          </c:cat>
          <c:val>
            <c:numRef>
              <c:f>compare!$B$2:$B$4</c:f>
              <c:numCache>
                <c:formatCode>0.00</c:formatCode>
                <c:ptCount val="2"/>
                <c:pt idx="0">
                  <c:v>69.883040935672511</c:v>
                </c:pt>
                <c:pt idx="1">
                  <c:v>30.116959064327485</c:v>
                </c:pt>
              </c:numCache>
            </c:numRef>
          </c:val>
          <c:extLst>
            <c:ext xmlns:c16="http://schemas.microsoft.com/office/drawing/2014/chart" uri="{C3380CC4-5D6E-409C-BE32-E72D297353CC}">
              <c16:uniqueId val="{00000000-B02F-4CBC-91F3-16960D8152AB}"/>
            </c:ext>
          </c:extLst>
        </c:ser>
        <c:ser>
          <c:idx val="1"/>
          <c:order val="1"/>
          <c:tx>
            <c:strRef>
              <c:f>compare!$C$1</c:f>
              <c:strCache>
                <c:ptCount val="1"/>
                <c:pt idx="0">
                  <c:v>Percentage Orphans</c:v>
                </c:pt>
              </c:strCache>
            </c:strRef>
          </c:tx>
          <c:spPr>
            <a:solidFill>
              <a:schemeClr val="accent2"/>
            </a:solidFill>
            <a:ln>
              <a:noFill/>
            </a:ln>
            <a:effectLst/>
          </c:spPr>
          <c:invertIfNegative val="0"/>
          <c:cat>
            <c:strRef>
              <c:f>compare!$A$2:$A$4</c:f>
              <c:strCache>
                <c:ptCount val="2"/>
                <c:pt idx="0">
                  <c:v>1963 - 1982</c:v>
                </c:pt>
                <c:pt idx="1">
                  <c:v>2019 - 2024</c:v>
                </c:pt>
              </c:strCache>
            </c:strRef>
          </c:cat>
          <c:val>
            <c:numRef>
              <c:f>compare!$C$2:$C$4</c:f>
              <c:numCache>
                <c:formatCode>0.00</c:formatCode>
                <c:ptCount val="2"/>
                <c:pt idx="0">
                  <c:v>96.215522771007059</c:v>
                </c:pt>
                <c:pt idx="1">
                  <c:v>1.9563822963438102</c:v>
                </c:pt>
              </c:numCache>
            </c:numRef>
          </c:val>
          <c:extLst>
            <c:ext xmlns:c16="http://schemas.microsoft.com/office/drawing/2014/chart" uri="{C3380CC4-5D6E-409C-BE32-E72D297353CC}">
              <c16:uniqueId val="{00000001-B02F-4CBC-91F3-16960D8152AB}"/>
            </c:ext>
          </c:extLst>
        </c:ser>
        <c:dLbls>
          <c:showLegendKey val="0"/>
          <c:showVal val="0"/>
          <c:showCatName val="0"/>
          <c:showSerName val="0"/>
          <c:showPercent val="0"/>
          <c:showBubbleSize val="0"/>
        </c:dLbls>
        <c:gapWidth val="150"/>
        <c:overlap val="100"/>
        <c:axId val="2059843504"/>
        <c:axId val="2059850704"/>
      </c:barChart>
      <c:catAx>
        <c:axId val="205984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850704"/>
        <c:crosses val="autoZero"/>
        <c:auto val="1"/>
        <c:lblAlgn val="ctr"/>
        <c:lblOffset val="100"/>
        <c:noMultiLvlLbl val="0"/>
      </c:catAx>
      <c:valAx>
        <c:axId val="20598507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843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[Rabi_adunni_casestudy.xlsm]pivot_impact!PivotTable6</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pivot_impact!$B$1</c:f>
              <c:strCache>
                <c:ptCount val="1"/>
                <c:pt idx="0">
                  <c:v>Sum of Women</c:v>
                </c:pt>
              </c:strCache>
            </c:strRef>
          </c:tx>
          <c:spPr>
            <a:ln w="28575" cap="rnd">
              <a:solidFill>
                <a:schemeClr val="accent1"/>
              </a:solidFill>
              <a:round/>
            </a:ln>
            <a:effectLst/>
          </c:spPr>
          <c:marker>
            <c:symbol val="none"/>
          </c:marker>
          <c:cat>
            <c:strRef>
              <c:f>pivot_impact!$A$2:$A$5</c:f>
              <c:strCache>
                <c:ptCount val="3"/>
                <c:pt idx="0">
                  <c:v>1963 - 1982</c:v>
                </c:pt>
                <c:pt idx="1">
                  <c:v>1983 - 2013</c:v>
                </c:pt>
                <c:pt idx="2">
                  <c:v>2019 - 2024</c:v>
                </c:pt>
              </c:strCache>
            </c:strRef>
          </c:cat>
          <c:val>
            <c:numRef>
              <c:f>pivot_impact!$B$2:$B$5</c:f>
              <c:numCache>
                <c:formatCode>General</c:formatCode>
                <c:ptCount val="3"/>
                <c:pt idx="0">
                  <c:v>4780</c:v>
                </c:pt>
                <c:pt idx="1">
                  <c:v>0</c:v>
                </c:pt>
                <c:pt idx="2">
                  <c:v>2060</c:v>
                </c:pt>
              </c:numCache>
            </c:numRef>
          </c:val>
          <c:smooth val="0"/>
          <c:extLst>
            <c:ext xmlns:c16="http://schemas.microsoft.com/office/drawing/2014/chart" uri="{C3380CC4-5D6E-409C-BE32-E72D297353CC}">
              <c16:uniqueId val="{00000000-1008-4D59-BA85-75C23E441304}"/>
            </c:ext>
          </c:extLst>
        </c:ser>
        <c:ser>
          <c:idx val="1"/>
          <c:order val="1"/>
          <c:tx>
            <c:strRef>
              <c:f>pivot_impact!$C$1</c:f>
              <c:strCache>
                <c:ptCount val="1"/>
                <c:pt idx="0">
                  <c:v>Sum of Orphans</c:v>
                </c:pt>
              </c:strCache>
            </c:strRef>
          </c:tx>
          <c:spPr>
            <a:ln w="28575" cap="rnd">
              <a:solidFill>
                <a:schemeClr val="accent2"/>
              </a:solidFill>
              <a:round/>
            </a:ln>
            <a:effectLst/>
          </c:spPr>
          <c:marker>
            <c:symbol val="none"/>
          </c:marker>
          <c:cat>
            <c:strRef>
              <c:f>pivot_impact!$A$2:$A$5</c:f>
              <c:strCache>
                <c:ptCount val="3"/>
                <c:pt idx="0">
                  <c:v>1963 - 1982</c:v>
                </c:pt>
                <c:pt idx="1">
                  <c:v>1983 - 2013</c:v>
                </c:pt>
                <c:pt idx="2">
                  <c:v>2019 - 2024</c:v>
                </c:pt>
              </c:strCache>
            </c:strRef>
          </c:cat>
          <c:val>
            <c:numRef>
              <c:f>pivot_impact!$C$2:$C$5</c:f>
              <c:numCache>
                <c:formatCode>General</c:formatCode>
                <c:ptCount val="3"/>
                <c:pt idx="0">
                  <c:v>3000</c:v>
                </c:pt>
                <c:pt idx="1">
                  <c:v>57</c:v>
                </c:pt>
                <c:pt idx="2">
                  <c:v>61</c:v>
                </c:pt>
              </c:numCache>
            </c:numRef>
          </c:val>
          <c:smooth val="0"/>
          <c:extLst>
            <c:ext xmlns:c16="http://schemas.microsoft.com/office/drawing/2014/chart" uri="{C3380CC4-5D6E-409C-BE32-E72D297353CC}">
              <c16:uniqueId val="{00000001-1008-4D59-BA85-75C23E441304}"/>
            </c:ext>
          </c:extLst>
        </c:ser>
        <c:dLbls>
          <c:showLegendKey val="0"/>
          <c:showVal val="0"/>
          <c:showCatName val="0"/>
          <c:showSerName val="0"/>
          <c:showPercent val="0"/>
          <c:showBubbleSize val="0"/>
        </c:dLbls>
        <c:smooth val="0"/>
        <c:axId val="774448479"/>
        <c:axId val="774447999"/>
      </c:lineChart>
      <c:catAx>
        <c:axId val="774448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447999"/>
        <c:crosses val="autoZero"/>
        <c:auto val="1"/>
        <c:lblAlgn val="ctr"/>
        <c:lblOffset val="100"/>
        <c:noMultiLvlLbl val="0"/>
      </c:catAx>
      <c:valAx>
        <c:axId val="774447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4484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[Rabi_adunni_casestudy.xlsm]pivot_recipient!PivotTable1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rgbClr val="8FBDD3"/>
          </a:solidFill>
          <a:ln w="19050">
            <a:solidFill>
              <a:schemeClr val="lt1"/>
            </a:solidFill>
          </a:ln>
          <a:effectLst/>
        </c:spPr>
      </c:pivotFmt>
    </c:pivotFmts>
    <c:plotArea>
      <c:layout/>
      <c:doughnutChart>
        <c:varyColors val="1"/>
        <c:ser>
          <c:idx val="0"/>
          <c:order val="0"/>
          <c:tx>
            <c:strRef>
              <c:f>pivot_recipient!$B$1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774-426E-9FCC-AD25E2EC0953}"/>
              </c:ext>
            </c:extLst>
          </c:dPt>
          <c:dPt>
            <c:idx val="1"/>
            <c:bubble3D val="0"/>
            <c:spPr>
              <a:solidFill>
                <a:srgbClr val="8FBDD3"/>
              </a:solidFill>
              <a:ln w="19050">
                <a:solidFill>
                  <a:schemeClr val="lt1"/>
                </a:solidFill>
              </a:ln>
              <a:effectLst/>
            </c:spPr>
            <c:extLst>
              <c:ext xmlns:c16="http://schemas.microsoft.com/office/drawing/2014/chart" uri="{C3380CC4-5D6E-409C-BE32-E72D297353CC}">
                <c16:uniqueId val="{00000003-6774-426E-9FCC-AD25E2EC0953}"/>
              </c:ext>
            </c:extLst>
          </c:dPt>
          <c:cat>
            <c:strRef>
              <c:f>pivot_recipient!$A$2:$A$4</c:f>
              <c:strCache>
                <c:ptCount val="2"/>
                <c:pt idx="0">
                  <c:v>Herself</c:v>
                </c:pt>
                <c:pt idx="1">
                  <c:v>JMA</c:v>
                </c:pt>
              </c:strCache>
            </c:strRef>
          </c:cat>
          <c:val>
            <c:numRef>
              <c:f>pivot_recipient!$B$2:$B$4</c:f>
              <c:numCache>
                <c:formatCode>General</c:formatCode>
                <c:ptCount val="2"/>
                <c:pt idx="0">
                  <c:v>33</c:v>
                </c:pt>
                <c:pt idx="1">
                  <c:v>2</c:v>
                </c:pt>
              </c:numCache>
            </c:numRef>
          </c:val>
          <c:extLst>
            <c:ext xmlns:c16="http://schemas.microsoft.com/office/drawing/2014/chart" uri="{C3380CC4-5D6E-409C-BE32-E72D297353CC}">
              <c16:uniqueId val="{00000000-7FAA-44A5-A3E8-2DB876567EB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999FC5FC-DE54-4F91-A65D-EDF029E64841}" formatIdx="0">
          <cx:tx>
            <cx:txData>
              <cx:f>_xlchart.v5.2</cx:f>
              <cx:v>Number of women</cx:v>
            </cx:txData>
          </cx:tx>
          <cx:dataId val="0"/>
          <cx:layoutPr>
            <cx:geography viewedRegionType="dataOnly" cultureLanguage="en-US" cultureRegion="US" attribution="Powered by Bing">
              <cx:geoCache provider="{E9337A44-BEBE-4D9F-B70C-5C5E7DAFC167}">
                <cx:binary>1Hxpc9s41u5f6erPl25iIQBOTU/VBUlJtrzFcdzpfEE5tgOuIMGd+PXvUeykLcWTTOfNrTtRV3XK
giAA58HZnnOof97N/7grH27bX+aqNN0/7ubff037vvnHb791d+lDddsdVdldW3f1h/7orq5+qz98
yO4efrtvb6fM6N+wj+hvd+lt2z/Mv/7rn/Bt+qE+re9u+6w2r4aHdrl66Iay774y9uLQL7f3VWbi
rOvb7K5Hv/96kunb6fbXXx5Mn/XL9dI8/P7r3md+/eW3w2/6YtVfSthYP9zDXISPCA4wYQT/+ktZ
G/30fngUIJ/gENPw8SU+rXl+W8G8x3388rq/7R8+jby0m497ub2/bx+6Dg7z8d/D2Xv7Pxy8qwfT
7+SnQZS//3qe6Yc2AwFkXR09DkX17iDn648n/21f9v/658EbIIuDd57Bcyi4bw19gc7/vb+tfig8
7EjQkHFfiCcY2B5KiBxhBNCh8BNMn7B4ROk/2M/LAH2eeIDN5/cPYIngUrR1bb7EJTr7L8Dl3W31
4bb9sWrj+zz0fUz3AGFHFIWIEvQEV8j3AXnayPfqzcH0A3AORg8g+u/WHFm3pv4kq5cMyd82a0jw
gIRoDx7QF+IL3ycUPwH0aclHffm4i+8FZ2/yATR7Yz8XMLfDXZp9EtMPQMY/YhgLLCjgsHsdIOQf
+VhwHmDwR49O7gmaj/v4bmz2Zh+Cszf4c6HzYIav+t+/pzb8iAR+wCl92d2II845oEMPggG528V3
Q/N88iEyz8d+KmDWdfX+BwKD/CMiiO+HhwYNHWGfBYwJUKPn6vJx/e+FZG/yASR7Yz8VJNvph4YA
4kgQxkWIPrkScPXPAmh6BKCAkYMw+vF1ANDH3XwvQHuTDwDaG/u5ALq9H8ztp3v8Q1wNETiA8Hg/
t+FHIiAE4wDU6fH1ac1HV7P9uI/vxmZv9iE4e4M/GTrfDtD+H6ZW29u+y37o7cBHAYNoEPO/FPSZ
/nIIU3zuM4jyH18HkfzTfr7/lnw8zqfpX1yTvdGf6548vH//I+NFBCkV4wEPXowX6RHyOQ0+x/OH
Cdd2t5tPUv73pMnLWfDe5EOInn/xzwVQrX8gPvyIA/nAIBN+UqPDhJgJ+I9xIC6exydb2MR3w/Js
7iEqz4Z+KlDObzuITn4ksyeOKBFcsOde7pl9E0cYnKMIwMI9vg5i+k8b+l6QDucfAHU4/HOBtSMh
P93n/32cEh6FBDNf7HN7wRELEPIFJy87oI98znejszvBp8mH0Dwf+6lwuQRe++F2+JHI+IEgkA7T
JyXZDyTDIyYww4KRT0s+BpBP+/gk37/rdg6mH8BzMPpTAfS6Luq+/uWTtP73qgOEns8QQuHnMG0v
CQuOCAImySfBkw4deKGn/XxnFWN/9gFM+4M/FUrX4Ine/8A8TBxBeQwR0KMnFPa1CLgNTjgjhD+l
ygeZ8uN2vleZ9mcfgLQ/+FOB9Gf9Q/klfIQw5MSUQE1j9wIMngULCB1BoBCE5CAJ+tYmXg6rH2cd
QPH45n81BAeb+6vm9dzA733obxZjgTNCOAigpPekKBCTPUeBHKGAQB7EDmD4T3byMhR/zdzb9++/
/jVwWGj9/1LQO9jd51rWj5I8eHK49CSAUuvjK9iTPD/aAcKhpPQ0DEnO82zmP9jPy/L/PPHfHfBQ
+j+mzP3veZrPvQLxbX+bfGwyeFYF//roxyNC48PB1CdJvejsH4V4fA+NCAxBXYhS/5nO7L5oT857
5POLcx9uux6+DAHFx8GYhSEVCLozwONMDx9H/CPKCXC2mGPK/JCAipm67dOPk2AASh+QMQXAG8Kc
rh52I9AMQSm8KwRnYQAfCj43eVzW5aJr81kwT3//Yobqss5M3/3+KxRMfv2lefzc7qRQQWHCD5ng
GBYCcoPAbWrubq+gkwQ+jv5PXomxaEdvw3PCk6lulo1vs3SF0dytO+t3nWy4SD8YzM25QhU55guh
q5GPupRYLe3azS74o0lJf950s/2zVNZueMfHdYE8JEeV95k0qB/Xdsm8xObjctEW4WIlx2NzMxdt
FpsUu0J2IoO/O66l7XN+Qio+3Kky99dNPaZRVwXDOlhYdV8tqNnUVDEsq6bJT/ux8eXShvZ9WLCh
jETfj1IP+VuM0ZsOVTdlWpwsQ3lKU7tO0bhJA+reL43Jb6D/Zo7rwfYShbBZz43ttmetJ5eFJbwt
uSym3ETB4t12XiVWOhzm12PtGSx50fetrHGYpLmZJG1mPw5MeDLS8F6Mg4mom1i0oCw4Dol5WwbT
9ZKJWpJ8tlHRt5X0dHgjhLckvAizeChFE9V5btauXF4RRG4CznxYOp1lEYj3M5uqSKftm2pI+yjo
BUqEtuF6INOyqciYbzxsp6hyiq0GNway1CqLKoW7OBfoFNeUypaOKl6qULwRlfPjbGK9zCeKE6sD
dzPWI5FOzcVNHTbNbeYLLX2OkCfDpkvP/bTGudRhJa6DEFenTeYN8bBUTSlNlrq4nhuydrg1ST8G
eS9L1XXbQHnF9Tz3YTQEw3KH/TlM1OzsJgt8Usl8FOGraaY8mqZFyS7vSeTn85CoDnXHnRjCJOtm
JBc7hsfaDt2aqTmPlqVm933rnJaLmOdoUrYp5MDqwsoMk3TrUa+0sppaump5xiKd+4CVIcHrgncs
9qfFOyGozU6MFujNNJTLH6lrnZF4YXpDlwnfLEulzk232EW2uV7I2sMDfuXpZepkyURwVtlMb6Fb
5vVcVpe6L6sTPiK33r3DaVpHUy9onOlWy8GxVqpx7NdlPhrpsjFY5ICFt3G5E33Uo9RRkBov3rhw
QitR4cmX1mBQQ6vb475U/aYF8Ue27NTr0onh3B8meoVqH60btjQbw+t5lJSl9H5uZ7+MUAdz+mkY
NiFFzakbliwyPrKpZEvq1ib081elSUknK22nsz7P1WkB9+lcLXN7nJXLsh6ywk+cP/uFnEbKV0VF
NspL24RR2nTruUFt0oSIST4PrZWLq4i/DYNhWqfjMBA5q3q6FcwM9yYk92NXzJ1UWRCeTnnWrQjN
HYsE6evLkGFexdByZa4zk/e1VLOamqhXg7hgA4Uup7DJjwviTWWkCdKBzEIfJ3Op9eteuTkDQGyw
MjWxx6qry6SuyzEZU9NvAxeKuBw8fdGrma9bYvBJ26U0ris6rbLaq/8Y8sVc+3lbHOOUoVbSeUmT
jqqSRDWpxmnVK8Mi3KH0zgxBd1KjMbOybEAVhyKY33uiamrZdlkT98xHKPJtUNdyBFtrNmzGVdyk
jvvrQpDyygTOgcqWTWRMk20ZDtLXpK/slS3RlK2rMaTvCjbmqczL4LxhaX5Ksy6NnG7Ly8y2OrIC
LybqwJlk8fNupz3ncAd2vM10+tQE+PnPf100D+Z13z489Ge3zcfutL/G9v/8q3lt5xk/d7Id+NvH
VsN/44y/Orjnqfcikk/hzs5/0fBrLvqvwPEv/7yb8eSY2RHiISfQXyAgJfzIeT06ZqArQ+CJ4d5R
Ag4S0sW/HDMk+QKSkxAoZuhNYBi+7skzox1JBkXY0CeMwiBHf8czf2x63PfMUC4MgIuDkgIsw3bV
hOeeOW25WcIJr/xJUBK7VKM8wplB7XFJRdpNsmPO+LHAJTiTkPWhkAXlJV23U8kuClVWSPK88asI
AyXuW2m0Jcu6mPMgP8sG4dIPnlUiiJyo2zqTKhzHCb6iSMcrIDpKlEy0rtV5BwuXOMrnrqubiE9Z
trSya1OC/Xj0Xf+Bp17Tn7Zens5bV2I0JiwnM994nRnJSUbzookrOk/LdZH1BTNSOVTzdzhowWZx
5ao0lYSGOl+xicN3L4iD1aNwh/m7LKzG7Ir5uiqvnBpdeaLSWt/a0AvQW7DWXn22sCI1xzhzc/om
A2GMq3aBariRXQFuIJV93fHqPCh0B6a8z6khsl6cyV+Dq2uU9ARY0Vg13ThEfukTlcnRLxq+nTBH
epUJ0ZBkmEZ1N6kZnMeI7M7hp0NlwHZ7mePDH4sVhd2MPLcOy6avGzAAgEqPHya9eDkg0IZgjfQw
TuaCFXocZdaA016XtWteD65EuVSDZn7MFPL1GHuWTMiPlcGeOa7AX9EzjxrwRWimVEVFVzPSRo3O
yXhqlW6b27CqqvkkrcZ+MZJWVJ3xorA6lWnFRJ3FYkHB8ifWYNpPBW9xeTpZ0k3rPh9He0+zyZoy
6nnD8lku4BXtq4yQciqkaWvqrftadWST06ljr+bU6SJSeVvdlw1z4NI4OG27CpZMsT8XrOkiGzC3
VdzSTkzn4Bk0kWPr190lEU2g79JR0z88M7Yuznfm9TzPUlVGVWvbMnJLKtIYAq+6vepcNqMobCEO
lDz0Oh1b4ts84RVEfXKYC8viahb1lFSsZukpAhdcyXTS7NWCjafezarkPXhUat/4jU+z05ap2sm8
RhWTouFYJV5ZqyZyvEZh5PqlCI7TuTZ/LGyZssjXVJlViyaFNkR1Y7E1rT/MVzYjwUIiHijmm+MO
/ukT14ViTrKszvI4H8Zw6mVNWjS8qoXOb4jhbb9CYSd8SQ24WVlBwqCPxVLwSmIHn5EQJYKfnnAd
wv8HSuozFeKyiD02q4tiWJw70QWc8VKo0gtk4GcuOOa4WQYmvW7UxQSOPxx82TogVz6gJcj6xHKM
htjWfhDqqJsnOkWLV3UEcCEEbZe+9cP1XA3YSUdnPp3QukJsHWSizI7TDvVF3PdFR6SqZ3+5rjvR
c4CKqrqQWYtTJ9NM+KPMdV7chSMpPDm0nrUyJUEFdyAT1kUDQrZMqEamkiOFS25kGoxLHSHkSncf
Ui9tUjl0S9clXmqE2kxpY6bLOQjZkgwZqtDxEhrFXnm+3+Qn42RDktieg+42vlvwZdH0Dd1ODeLZ
seJ9i+NOddNbiAq5HxcYbFTUpHimW2/svet20fOYeNBPU+dSlIN+HcIXm62nke6PR24QjsykDZiR
xs0e/5PNITNJ186YJw0uwTuDslRpMgoxZXem06qIaFloLxIQGC9blKKCR55jhkc5aSaA23GWb/qS
2in2Rm5NTI0J2rh3c/XeNyWDq1gEnMP1BSWVqTfjQcKd577UdZnPJzQstIRg3sjcKrgnZPCWMm5z
0w6x46i+7sKuFGtEzPIhL+eqizRW5qKrQpjCqqrMIyQqsLllVs9eTKjftbENWDlH2C09OcvCiSxv
rFe3aoW0UulxSeYivDHwkeamQ2qcI00bB9YP5b5/scANxat8coonws9FOslaKzGsirJMy2hiZIDY
MQ/UtvTckNmkCJ1jktp5KSHNKWxZyLnJvWxTEkzmE2fzfImMm0acUJezPiZ5acdoDEav2vCh5d5x
vhCVb22BeHUycjpWZ3gyBNJHMVoMqWZaBrSV+TCl6bpH4XwzQapz2uQ+HeJF47COHERd2bkuSuPF
ahrhba/ARDY1z8oozPpu5ZoOwxfmTt/MbO6tpGXdYQhel0LENdhOF/V17ZWyKhHKNwpNYQXeJmSn
Ke+6M69Cyzn2lnRlVO1v8szTkNz2QzIJBY5hAQeSFC3sR5e2PrEFSIFhz9sOTdnFfLIo1uHMJeRj
6HUemOnDPFb2rccKfEKC1Hs3Kj8/s40yHCzYkkIuSluXy1Sg/F3lDeOxVpWfzKZKT6BZ3/6peKWT
MfemV7lq062omAIDLfJAxKbyQwgMiuGBaM0Sm1E/zlvcrI0Nl1WQ5uX5VHTpDe9xVZ3gwBRgBiDs
OKdjxrgc/MaksmU03IR9H4YJw709C11Obp2hFZfLIMaLblDkQrSdhRh1zG5Zr9XK+OQ+a/TbilTl
uk5VveoKuOIY4/BPVeDyiqqQn9cWF8EmD/pXltTolLWju4MksZpk24ZixdOhOa2aEYWrqnT0qjUt
O4ZHX4JC6i4L3mfluEQLWSDTVIrZZAjosum138mRKxV7nWJJMQZFXCKanzCGu8ijpLn0UIunqO1n
/6HEo1p7aa83hTHofZ3X9mREg9nk7dgATzBTBom3oseDbWxMxGSFDHg+JJz4SE7gszep5guKMjs0
ZyWECa20Q5Vfuwkva78W/lvDIBczQAQM0gzzclZCHSmXdszdKvDbVqY1KuKQNDaU/qRHOAuq6JUe
DQPlGth4jXOPxzPNe9DLbmAoqp3NLhmk5qksLWn/7EDrXy8u8IRcKsjFUz9fYuSpmSV+VVR1XClP
nGYL9VdLgftepm07XArfA4R5mF/YPMyPvWahG5+GreytS4EBoqF0hIFzSC17w/qhXPF6rDdKNDg2
vjMrOFx57bGWv+YqhKjL2rBYIpePJZKz002b5BTbDWny4WRssQDXn9Hxg3Ohu8y7xh1nTUhXBho+
UNSVATphDmlJ7Oh5MjeQQEuvmoO48zK2DhvQmHrwgb+ZnQKDP/Ah8UbTn/qtzQoJSRarpOZ4eWOQ
175p27QBeQOdlhjO6ws1arJqTTqFktSt38VBgepVATaPxzyn89aAjOY4mLMRS8RRYR6GrOetDHvG
C6m8Klg1DlVWapy12c0ye0ZxoA7yWgGxlBVqU+qlOM78cQT/76a+lP48okx21ehSOYft29Zi04DL
0Fqipqa1nCYK+kZIk2ZSt91yP3p9d9nThZwVLCPuiumugFASC73Jl34skkx79NizbTjHekrtu8mg
6i6thnyMINqrallh5sWdH45RNfLwpoOEdJ2roL4cQOpRDQTD1k06a2Qz27ehKvzXU0bK06z3lg0n
AfrAqZ7LKHM+etcKoi8cJdPbRTfja5dC0Wa6yqqsreMcDnBPsBecNY3pzbGio7tEbjrpm963CUSd
2UNJ7PAgauXVH1zHgyCmdG7zM1/PXNBoEiUrroacp2MS5KjOb+zo+uq0dVM93C00xf6mCLrei8hY
9W0CN8QT18rmqjs2WVPbmOHRcdkZr5gjwkKRRo2XLtes7HVjrtMxZSLOHOshqQmFzddmrlj3Ds2k
Aw2qymrTsWbu1yodyRaoAg8yE2XG66oo8PtyGN3booIwaD2wdtZgrevi3nWgWtKMCA0RAiqtgYjO
C2I1WKZXRsMTb2Bv0uUdcp73IMauAn/u1dZLpj7wHqowKFLAxc7pKhtg4hXt/RbfchtgX8mZCgLx
uKs5n9+AObfVyuXGDtGzFPmJBXhOCUN1YS/thEe8EDTjQBoL/DK0FQMJ/jztRClxtC1sPKWw5SBf
eZW97DR//fVVEBTxDpehhBOKoIy0ewZmt41nvDMYRa0paWP/JFjNqdRJEYmLdGON1PEgv77YC0fa
9R+hAHrzAhbuCop7a81BBzmIjel04fU36XThDzdfX2HHkj9n0UFoeysAYfB8hcy0ZKlLG2ftpVFb
NT98/eu/dYADkt7OXjo7+Hq2XMwa+LGylhjYtK8vsnuq5auHOIREqcbPVBnTtT0v0y0wxMAMZxG7
oTryemnXYWJjfxV8sPd9meTTqbZxvvU3Ivn6Rl4QZgi9RlAAg3IEMDAHcHVtRYfaL+MGYIvnVr/D
Ya+/cVigaQ7PurfGThbPrp8dSNtMto3HlTghm2JN1ukGf/MkL+AWQrsOplCm2RVLd7t4torSCpIY
XsQCXIVk4fxHbRYgJBT6xvVDO6Xcv38CFoJHZ5EfQi/5odIWGWJjn++gWxIaZSf0OFjj2N/m669D
g6Ak9eVCGAgzIQQQPIeqJPK0wbgp4y7Jr8Fhvh6uihMvaVoJ2bTUf6ZXJKpW5Zl5a//4xspf3s5d
NWxX9sICAfN2cDv7qpnzCo44RVOCYhbVURqbDV+bJE2Cy68v9uUN3F8LWnWe40ZKlQqIy2MFsVBI
S1mm9htWdvcNh4AF0OaAoPU/wMAo7q/AIEwPixniOrthUymnxl0XJb7Tjf3GRd+VF79cCUNrmI84
4x/bJp6fReU5zws4yxT5kd5CSJjGvayO7cq8+7al/VKtQHDwAPeOAMWIHl541/kNA7YQ7iEEzCfF
OljTVX7yLQOBdtLZlx4YcaiLwlOVhEH4d0CNLnXl03os4vS4Pq8StwkT/3gKx1c88lcQ0K37tHr9
9RvxpSbDwzXwNCBC0KkKvvHAJqkJZXXKshi5BnJux+bOrrmYhjleHA+L1ddXQy8tt7vliHIMUVN4
cD1oiZdid8BAjnFVboD+3bB4Eutmy0GvsxXk9t4lj7+x6pfKHSIRgF2EdtxAIH4g1tnNPXOBictj
HAGJ8wDkqUfX5NzGLlpO+2h8A1U1KJYuV+QSHX998RdPDJk3EtAgxwJ6sDaFawVJNlzTvFGQgs7L
1gaFORMatd8S7pfaDcdkIFWf+BwI/gMs57ChjZgg6zsu5tjFSOYrPIJ8d7akhVJPEelYRV8/3peK
AWtCtX3XookQ2xX0n2uhhhN1tKljCHf78m0ehtMQd0D1Xi1ODw81o+wcKs0dlYguy1mleUlOvr6D
FwXMoY4gMAbbvevwfb4DIP6K1DMg4BDbXUEpX86zcB6tHCZOp29YnR1aBwqKYBEEgZ0P1YVgB8Ez
x6dFOy4izOMac75qnW/7qO6LUMdByJstxaTPYpIGzeMD+4+/o3D5uMDz2PUFYweFGQyPjUKOzEB5
DtatGYZaYQFm9TVw0MEKbbxIH3tpBF4pBrbnG6B+acT3V9uJ/Nkp2ZCNNB+bWDlFotaSE4jNP0Cl
wslAhd9SzhdEune0A/wGaqFMTKqPJsHFaVSuvPPmwovwZZvszKy/gUr99D7/xhlfiAp3h4Qo5uPT
hVAp2z8kMPAl9IYAjxurdRoNZ/606aHS9A7hN9m7MJmjOcm3UHO9yHDSeZF58PJzyHy/tY8XlHZv
GwcK1JUmL3xRxx7EjRKKWgjKXGH/DR15IY6Cw0IpUMCTPJxBxHZwWGb9yQdCxACjJg03fNOyqo8h
c57P2nT4YPIBr4BhL2WGeNFGBtfzNwT+ghHe28KBvLERXSvaCixFoRyYA6K3jpPqXUhUf481pO8Q
HQNhD1n93s9dPKnPY3fQ56ruwZ//Ovv00zL71d6PFdzPk/5by8R7bZzPy8Tw3By0MQKYn3+P5ot2
rr1fRfirXPx55lPNGNoiOTx3DpwT0IGgDIDeUzMXtKXikJAQfokDshbwoM9rxrtgCLw4QwGHUAxU
91PNePcTAxjK0Awa/jiDkU+18j24oJHtBesHi8D13DO7iMEzGmz3pCmC9J0e2AhEMk1C4ED7PutM
VAKH9Wefi/K067zByrrOUx4tQPgvie+KMI1wUM5FBNy4GSOcDqWKmMmggBamoYMgwOI8PU3Lyr/X
WRqcz3ix0dwTct2rNly1GsgRYLCAcFRobq6Luuygrpxm69JOwFsunmjOmswPPAmFKINPoTUKQ/Vn
6rLypIKf/5k3Ex7xHHN/UpdcNR6KysVj6g6atdrViNl4hpzwulWRpt2t8FL/CjgtIiQTM21eN2Pe
oZXNA+Rts2Hq1kFRe/26tpCiQDGbZegiJIMgCetCrBNNveY6mHpy3nnBsEJGDBo6m5SOfFvhNFpm
7tkEsvgiAq82r2fRTkb6bR2sRJrXRhZ4btd16EGDCuuC6WTwU3NBtHVznBXZ/Lbx+HKhbNBsh9qE
b4OlyFSsSBm8Ky2ajyGpxe8Hm2bvhzG1OdTIWn01AZ3rjdheUksHJR2EZt5Wm7JdTgPtg5npoWpT
Sbvkekhow/UgCxfk1YpUUEEFoY5ConwaL0psIMUsAlfB9pG3XHfKA/OxlJ5Zwz6rd54/4k04AqvY
TtAnBiQ58iXx1HhB/bp63UPxfjWhQL/qcZOfiRm6I6THi2xLRkdf0WJqsQxsQDe88bo7iBiKk5lk
/plT3bJyMy5OYdPNOi2QhnowdDWUUBBs6jMxoRxLICSLiwG6BaKiseW6GZbmTVNOfRI0AUSZXVHy
ZFGofctKTCIoDzsktejzm2UUfgRMYHoGpfJxkf3cm80AZWXJl8nFShXFmefS8QxDfTrycQdiEj07
7VORvYJyGF+J3suO2eiaJA+m4nxUo7rWpp9HuLXVeMNITy4rSsY4sNkcNaW/XKS9ga6yOsxtlO9q
XmPfsis7NdA6SDp9C4wkiyj2igRBxnrSdSNPgPnlcdoUPMHY9bdjWUAXxEDosegrLPPF+g85pUN7
BoXJgqcr1NFulGM5t8Vy7WmnHSiM7cP3Q+CWiGRlfQ4/KKOSHnr5tiN0ewFHOattrzi0QgJbvyox
VzILGnvTeLWO045BnI6WEvRmcFs7E7MmHguhQa68VLO4RH4BaZ9qzHmbp+Fa11wlAVDfkW56HePG
1XG6dHyQLuRpokkGvgcvfNtXrlrpwQxx45R3zpTJt3nml6deR6oVxZW9L/0hezPYaYAWPWh50IuY
bpQel/uWDW2iRKtkiwd96vzMO5+6CXxbN+NT4P7H28bpsZNucOnaTn2eWCvKuPdrtylRoZMMfhlt
W5YIy1BBxgVFBujQKuGmrKm23qnHRbP+H+7OrDtOXV3Xv4g16ITg8kC17u1y3N0wnJkZgUASvSR+
/XnBmXHs2Y11rvY+F6kUQqKqaKSved7Pce4VO01sfDFJNtzxSvwWdqLfygS5GFOEcmecqnqclRkO
3OvL3ejx8ejU/nANfC0Aj0H6fVGAyXKEn2d1Ho3ZRE3y0EglM6Stk+u6mOg+GmSe8VmRw+AXOci0
qPXTeTDBcSQABjuncS7KxcZX/hxsZeuXxyqX9fWA2xWAC/IqWQO84JpPXrUtusjbi8gUY2risLgn
I+KTolLFfkKqZE8nbddZ9cyYODmLx3y4LEhBD7lm43nZVV7WlJE5p3FMbhKk7g91jHQtd6JvWsU6
9YqOwGurcpFSpCN3sVuKLK9ivu3yJVHDVIjknddsR9qJx6lGGrdptToB2EHs3qnUgSWM7NrZLc5B
6JjXuTHxlUYSgmxBTBUyrQNEvPZy4vRcdIAqMhu5Jr8qtSfoRhGWdykZXNpunVgHj4QacTQDmQ+l
HrXcJ64gYVoMpHDPvTac98E0IThOwA3uW2TkMq5ND2DXj4/uZOeLiRit7jFDl2JbJF0dpaxhg7/x
epsgLUYJG05CJZZkkSnru3FgA91IZBpEpnmd87SqBl6l1dhM+jDPdd9vIj4GrzGP48suN6xPoyln
8Is48Jurxao/b5FckrvCk0Ct/K5hV0kX9MehbZBsdrkXXgoYieG5UrhHU1xkz2zCoGB+CpaGylS5
JbsbelYj+SyC58kLSbcDr1BLELC9Ls+8nLNXRc30lbehPguksCmysfTcGTt1XdkxUenMy+F6EnF8
bgBwHxA0zc+73CNbEROO7zx0euc5ZDZpgIzI19r4+moc9Hxp5yIqQEljRkiBjBi2xfrW0TQPXVnt
QIvZNBbcbS5Iz+mVbiJ6j28lyLkaqHrNBQEGJVsGVqQDpT6muEOCjan6RqSzFDpDCJoffI18qssG
5zEHBbHzVISCgSHtHw2Wyse8G+Z9HJp4axYKOmdBg9xoUTXxVeK0xbXtJHiGnDpJk7IFyQ5F0Tw4
wODr76sl90M58MFS+mmjfjZs/4eSjX9rsv6hQUAg4R+M1g/Vot6t1l8G/xQhrHamC7MVwUaI5P+w
W1FHCWaXlyB+jHDdAkS+262oSgG7lbhu+EOh8NNuTRZC0kOSyF+9bIgX/hvD1V/98g+GK+IxFIsl
jOswQCblk+FaI/cMOZLe83ZBKUDEJAEmyynQG8jGSYAc8VQcwS3wOyriPDgmntflSIq74wshvSg3
Kp/cr+EouQfcWgwP2JbNweqqw8MbmMHfN1XnqkMgTQDnqZmmKK39OQ8zCCqqcYPn2R+33DZ9dCMi
t4izOS/y6czFrD4dhKMNqAzEbPtsYD17Ik0wIW0YEmWzYgydV1EkqsxIYEr3rHM8DzFI/J4ojXJQ
9hvwiFN+040N6JdRVT2/CPoxKLM86P0OM3SjkGfrZ310yQTqvumY+3WGeXQu5q4jGU9sEWz7pjXx
Qbn+CIM6QeJym7R6FveoqMn7LeBDixhH4Vf1tlz565wAxW6BeLoPtcec/qykEsSHbNowZTUbsBCB
L06HGOt1KlYWfGhaGO5iktxNm8ZpLmhX2nw3F7kJtx5pzaP1m9DbtguM3gCbOnChebSX1ZD029hq
7R5lPiU5AiDcm4C/tYp+6UH1YS2i3pyOtckHMD8yAQ9Fvfo1LJtwOMes2Udp6zpudaQdyxF/g0ux
C3pwDKpyvQIcFC2B8Ad9/m322+5JlFM9b5tYJUAYY+hibuZOget28x6JqZpWExh4zog+NrHTPbZA
8O6Enzg7o4P5oSEouIpsmkPbDbMRrMnSS+S5H+oZRtmYCEytQdVvvTIfdoUv5lcJlmCG77JQcnE0
z8Cn1ALaGVJX9lzmzOGpJxoHhJ9w/Dijc+icJ5QlJ0lH92jge+XbyEbJbTSH8jUp+yg8kRZqgp3P
EhLd5a2gO+Pp5glamXzHAxdcJfM8dRPIeTyrMEN/E45rRWplWX+JGKztLTdeU25Dj4a4HLrlR9lz
YKwjzhZbUKzpDv4Pe41D8IdARbrvWDYQGLMIPZ9IkqsLHkVDVkk/D2Cze2KL6x/uxioJDNgKK74C
oMjvwel2J6zH8XnfJPOzKguYVELbJK0i18aZqWPnYRBIp4M1jAqbOs481PsqMfLG5GPe7JtGDDaL
SelvFJ6TS1/Ng4aRVSdX0ZiEtwJkFuzBXm1GsEJxOoVtd+fwKfnumjJ+4SOuAEiM+dQATp6RSXOm
uzKYoF5Q0hdAtSpLYK8WLAGSaAf3W1yG5S1WeQ0eqKyZwIJdDN6FFEEypDmbFV+wOxZuYzn1fhZX
XmUwTzT1CUyxX2Jt7PqDjpsEV7VPyG+yElLBGQTYu0GQj7HFzJdOquJBno8yJEUq2ok9jLImKivJ
7J/rcGqDFBdXkVTRmoYbo5vYy8K+KsZDXLBCpSyPGD91w6Cjra16N8oS/DRyJLjEj0NVhwCMIabw
N6ALAfz1boDT3eiOdPuwadpiMzsFQCY/qAC5Ds0YQ6Y0eHoPz1/NeEpthNmv0BCSBNS65d51SfhN
IwCP9EHiAFjCRFOWWcXG5KBYASahm6F+YpA2fXHaCGyJHWhUwkHp6xGEXOkO0GkoE+zhvjM3a6S1
dRYKAv1HmYfGO45a+GorBINmoqBjVF75lW31TrdCgksOVAV4xKHazZK6ByMqcw8Wk9/WPEoLNwQK
kTCGeRP5ifr5/xsr4LdfCwv/GrjyKGLKf7/+/5Rs/rL0LyP+LVjlI4oVJchjEQi4gGAsCbY/lIfB
f+AzRHAuAYBAHOEjjvUjWBX+B/WpkI6CnBG5IbAb4X+z6P8pno2gV5ggTJ+4+IeQ2sdQaz6QBg8Y
zyaXbAi4r4yU0M64Zkh12eYZ9aO36/+3yYHFhvhgY6wfGCOpBoMGCZVP0frWn8a8rTimZves9ADn
IRgWqTgNvXn7y0X4i0Acgn6fPytesq0E7leMX7mYRx8yA+B4YM4joCNzMOpmH8mE9CntC+odcc7L
/rpoSPl77g5SXSRlBe2h0EWepIQpvzxzUGICwLyIdQJuMIqfPcQU5XUY+4YccjGyAIDjRAZE6mJg
mx5yuazRNA1d3kDD5kWie6Y25GTxaLvoksyO9IAzzw3gpDoBLO4VUj2VZGr5hvjzSHfKRW+4z34m
IBordr0H8dE2z30kMoZRWnWkic2vbOGJPAec2Bpq0oLrqHoo6CI50GUXP7srWmvrMVcZCAtv2Niq
FhtDo0eXxRzqy5g8BUFQFvuEYhbDKXE6DYIUoC4cFcgLjLhUZT/CxUI5oY6dWa14fQpWGHgGeexv
gzwGJDxa1dozmTvAtOpcBlgEghUrTpSgib8rKvjIqWMkGfCzFia5t9YpNIBI5QYXZFY2f+ZwXcoM
THjEs0RRv3ogCOqV0ALqpDhWQyjJLlHaZw8OcbR3CTI20plTh2V85dTlcM+CefgNkDvIariNPpj2
BbguV/Y6Jv5YpBUHkb53VNncg9fsxw0Vbs43i3ZOhbZysqZvRX/WadNEd2ENDG0H4kV+zfNY2U0C
IUKxYTTO+00AFFYdyhUlB32nkOteEXPkcRGSCSBQYRu1YugMLF+4q2xf4vMtgSfc9XpQgO4KSa4C
D1GUzTzlUb/XBpbMY6vjtm7SqvVGP+sYleOxToLCucy5YtFLS4KGZFMPpeWWuVLeGmTIi6c80IW7
sR6Ln3zIhP3N1CzofTEpvz3Xg63pDfMBVW/6KoYotLaVa15rXXTuYwMJr942IHm9G1YusH+7+Odb
hJQYhEjRqKvxN5UwMWbDzGM405ApY/0dkyji234VFNSAJcVmBDHYpm7PRAJUNRy/JXaC3RmZFvGr
pPVNc5qSznpH+J6huoDtlZzwnUiQetBaeCni2C7fgG6X5bF2PTalsRxiiIIqnoBVNIAsYSvHfbiL
ZKAvfEEmcT0ObuFfKTX0SH4V/WRY9hYGJsiUQW+xai9+CfKOMU+qMQsxI9RxWhi/g4RrjdciWgox
h4v/5rM1FsscqI43SmuiLsMJwussUHzmWZx0Amz7GlzNgaIymAiLhMQkSJCnJvD5sFvjpc0qOIF1
GMs+LUeRd9nU6ZLtoQ6JBwC3SwzSR5yvKfc/oo9BC0FpmEKOJKbXGTmOlNIOgiQGlvSVJZrzXdO4
7XdtFbRka8RvbNSQbymckCrTnYC5zOD7e2/hOshM3CDtYbHgeyNpd5KyIs8zwjM6LfEFngE15n1K
Ag3p8Ci9hqWsiKJrqL7ldzrUxj3jM7EAzmIXFkjFOgVp0Boqi4rGsSkk48OtFzQh7tMl6qXiyP0R
8WLc916nuR2ASw7TAL6zQGzoMm5paPY9GRcZUWMnskl6+BqbOuJT9TtE+q16dVisbYWMAMyTc6wg
prudGtkGr0u4tSoPCeUlB3c39xZBu7qCHv2F1RAPwnmkgUNNVsCR9JqzOBphgm66UVs3i2owzS9D
yat2P8NuRW44Glx8g1RYqM2ndCQDQQ4ill0u6owjztU9FXM/5S9jGPbB1tUyCQ9qVDGFqDSppzBO
gekmLVRJhEzu70ZBP3w9hbIKydkMPIViRRly+z1AIF9kglTNvO1JH3W72fEURM65i7v7WCS46xBI
wtxo9GZ2pVvvLMeC2KdOl9TQLVviwG3cwIQP4Q8Iw4Lw22gwe0CENNnqhjpjHGfdGA1mL/t2cM9y
nNs2c62Z6aGG6xntWiSa6qxG2DTIghk5mYfenf1yPzjhOH2PJy7jVBKCJT/lftvSZ5Ap7lMfSObt
aTTzMOXzFPEnRNb0iKAvbxBh13VSHhqOSlmIxBVhG1wPcC08qExIE90UOW/0sZvViPyAK22w8csp
qLetT4PuQtbU7RB+H/x5k/COz5njRkXyyGdZRRAx11OxVa5bjjuCKQ+RKSSdu00lIFwZoHTu+uAe
QV1VHKM5MMk5PKdWIbQaeBGDnmdgMrOaJz6iq5aFh9Efw98COhj9qk1ihl1OqZVIPs0VyUakRh7r
cK6CfW9AVYNMRoauTBU8HXmtwfOz815zmj/bsK9VJh3jNme1jCI8A5LPCOF60LxZGXc+rJa49c+r
RMEgZ0HnFFA7IG6+GUsxsKcAMkTM24lT7KBOYE3WsylBXCPpDQovdK0Qacgav9/7YxPViEj4HZjc
pqyTraBuMycZIpMCGYeI1rccMwb0f7gMV64B7YUARRfWPRihmQoOQp/XnWkRULV2MIephc4NWkUA
9+WUDn3omtTzLEh5lyJNmUWiCfTeH4SVj7igZYgbz9A6HlMdzU7ze9u1NmmyKm8WAD+sB6wj/5Jy
/xNbELsBDDUU56I+UlOfYbwSj6cieK46U1Wpr/Pn0jf/YhJ+5p0D109c1P8gYNZQYQrFPj5ahBWK
HJhIsowf2QFmSLuPNws6AW/WP/ygNP+reOf/6kT+bwrVXiScml99IQQxfjHD/5TA/z/f8WdpXv80
4M0VIuF/AH9HAZLzcRLgLQz2t7y945P/hJDlJ0kQIrvqgsj86QsFFLvAvvwo3OJR7PrhCzlBiLIu
uGFQgH4Vj5P/KgJKPlIfhKK2H1A02PUQlcNfiJdb9BeUKKcVFNMlJt25l8GN9EZ6Mcz2ZeiqustY
Rc4MZe01yxNysqXvbGwdjQgXGXJa+9pSv0zL1tq09MdCzlCDwjQ3Hdxp2/jzqS158CWKSMqhU37b
KqHRWrccmw9HyYJnG6jiRFUJoIlFoKJDtzjVjievC6eCTC9mp7WHygUitEsPH6K9G6uSwTlJKGtl
79otjOXhZn1nXTbesBEazve2v3oH4GZ8G/F5rzDHX26Lv/DOwo+UBM41CqWjPgI8wEX5jyf/47mm
LKyaCX/NKAqmFLHJ/np9iRwObZvua5S9+aONFH5/ve6odf1jx9r2PuJ9R1mH3iXyXH77derHZ7+f
hh0Z+3wbFK7/Zd3UtcAmGYIvRaSG3bhs4joFX8IGaqolm3xrKh+i8ylvsXTG/hfcM0smeuaPFjMi
/p7I+ER4oA8Io3Y7lzL7YrlGmogGX/75LK2T3ru7jLME3iteaBawvD7gxU9nqUKMPFS1/qqR+01h
Xxde6pZutfOLDgSGL5CghjQw2BTwAXdYSC89Hk2ZbFV+Ppd9e2qa/p6FgX1BLAglfpZ2aGiakw7Y
Zqrh1civ1aztC9EQuo0VVwfo9ZOnsPptbfaj2O5EF09ZYqGvee3r/hohN3KZ+wgviyHqndO//OKP
AYLlFy8kDnXhWS4svfvpF0ed4GOn6VduI/5IkO/PKBJZl747dLfWJND4MGVfGPTHWe2K+bxwVVTh
+zQvqFxkjwXhqFM0xIlM1+1R0OpaxgS+aK+Pkx2Ss/UdQIzkzOFoM0sbSsrUqecSNx0n58KQSV7V
UACdUM9gOviNaOBJR0JldZggDfrHXkNBI4SU3v3zOViqYfwSJFnOAYDYBKsUJrXAxcT38dmo4rAK
Cx6+SoAXl9DVz6mueb9PvMISKONIfx3QGYrvIgYLQ1i/VTV0vbmGO6eC6FtR9991nTv3ApGcHSY1
98ztnOjKiYpi05mEvvzsGubjW1cnH8yureCTyQI6hgfqDfGZ6nXQfkXcEQFdh5MzhpppRwnu5qxc
3iHcTs5klaBNt3uu+nlbjqV9qovk0LDEOdFI5leehdO4tlt3QEUYLfXhZ7fY087J0Dk+/+dTuE7V
7w8OdJ0BynO5AOAhVUBeDVGyD1M5gw4P5NgM/Kr1dmER3zejq67CAiKN1K9adUXKvDouO9atEkL6
q2ksvkpt8guB3O3k5EjjF+Oda3n7WPfFiK9O1QWFUPCyl8zZGK/tn5aubBzpe1e3JjW8sn3VKe/Q
LdOHkE69IbX2DgwT+XEoFD0ox7schepv3GXm6YR7OTVzf7POQw221n2NDPltWfePdTv013FuyXkh
knLL88ggIoD7vARnQZzlWfjYw83r4iKsZ2TemXdfJSJBFiG4H6iXfP3Z8uENk1V9Bip73GtcL26m
6JvHTJf6ZT2eGOxX4BCjPfoUKEsL/yPrISv7+nd9kwJ6RIVIST4nAcugzP+3K0w+qW0w565VYxDi
Wy4vwokfrzBu6JiaMglTsNTbQuQ1Pqxsj80cd9dJPKJeA5mLZ9nFV9ZT+e+8n/eoHcJfQVKM4ISj
/EbP/o9BYyv7azduIBLyinIdpGIhrhvBYXQP3h0Hm3Mqncg/Lw3YGAfX4sWiHUmc+UQn0R0wZ42Z
344oweV25MylpjmHeHxjLIv0BlUE7wCEK6ipQxpfLmW34LPmUHPqB5d26qqwhbqyy7t18+POtX2y
7F8sbtCPHyYaZHmRiQYOiVOIBcZDGPjjOaxDzjuK7EvWGYl4GyKfqLvhlfj+kEt/NbqN9ipw8bz/
3Exkw86Qx7lnXlE/KZGn3K3ml7z2xK7tfP8wFW715CF6A9m4fYl/tpulff6j/VP/akYWZ+k/BOOC
1eU+nDavOkWxc2Jmig8oYlCcRl/6l33DbsJla21qBRK+n3oMsrxxTQJfbVZ9mcHViw8dqnK9j1+H
dgiAntYe7+MLYnzAYfn12v/TJ7jRxC7bTt/rxTqLEkR+FMXZWE2xqBXdRajdZ2SvsU781d6fht1Q
dPrgNC66LT8kHKCSpraw23VzCsv8ztl61sNx5tFDxQKEeX/sC6L8Lt6s/QonLrbS6c2xqRaNuSrc
L5zNZuuLMbyYtDDn2NntojbASYSWPO2Bon2T7rExOv/906BOV+GF3yb6vNM5EBnWOaciHH8Myrtj
BJrobVAAzhJPP76vt8xdogLf1gTm5C8WVrfQbj+3BmwFUF2c/MXcWnquW+u4pSdZ9s1/PgrcP6Sy
cv1pHFGDvPnnheLTWhsvziaqQgLZjUPfQ9XhTwtFIRdiWL6sdhNCRuZotWO2SSHmF13lW1354YPT
1OaYGBC7qy1l/2h/77+218rZothE+GD5gDIOTom1TTh9eFHNrL8GmTqmbYVAtIcqRwjrAwdOYzuW
Ke1AHlF3cjNUKzEvoyxf6TiqO+S2wwuGOEhWlqP3iJQJVOaVvAH2IBGvjNml1s5ubfql3QZYDUbq
7SooNOJ0pnVx6QVsv3YxFFWP/vkM+h8tNghpEggTEhoDUMGfOsR6+3ESYciHA9XldVrM7dVqkweL
xb6a6BWTqIut5dnaDltlAA7cAZQSUdh+DWtUaqNDUVwi8lZcru/eXsLugaF8yeFTO2KaiCMufZXo
g7M3h8dOSkfuv4QK4o9TI2qEQhYI0RcWFiAxYFg+LS+cF2OUJ8j0v13HiPLvBSiDJ8aTeYOCggAO
Y2Of4sRmg27jLyjw1F8C7QZQ5zr2ifoBAl8tujW1SO4HQTY01meOH/hXpE2KU1xSfkDQF4VVQDeq
rB3t216x2J2TW1aHrkJCLkeBMB3JK1QSMAQmKooSxXrQuzlHHiolwtTbHgVO4BygrKQ7DO7t+k7p
yrutLWRcFLTZW9v73vd3az/VIm72Zux5HNnAgfn3PvjPEwhY5xzVMmA2oorHy9KetEqdDGLDRwIt
PmQS3qVODMICcGtJW3iXU+B+b5Ytumwt+/p8Cr5MTiW3rJ6/oDCluHJnO6Wm1vbJJGW5ZXNQHKdl
EzAMzFBL79+7rcZi5SrYPQU0F/9890aLkuPdUIy9AKA+ri8yqf7y19Q+e1gJZvCKxw4KY0RDeSiM
U6YaoqiTUhE5eZLv4o5MN2sT9P+o45kPYr/uRM4sOl8HEGcgp/Ul7qofA0LibN/ucvA8zcWEWjYO
wboJEhl+qKzT3kedKlQxEcUmCZGuJ+7U3dbeC481v8lL2t3iFuluc/HW8raxtKBPH9f85q2Fsm9v
ftg4dBw8cIFisFouVDTm5nXTWzbXyXnd9KEBe9vLmqjdr3vfO//tWE3p8C8zx+rHfDz3kI/itBMC
vRD+ms+nudcvq7BvkU5KRWVxAZrgOLnWP3+7taF+6K8R2n9rC+umv0ayBw7Qz7a1Bx7H/nrdu4zv
hijY9EKMN2pGLraXlD+u7xiqhTwmQY9Ii1HVW9v73vd3ygtgaSMXlZKIlNv1tg8dcRwnLG5wAMRZ
jFvkrR0rwnFACb4f7dxdCksk9uVjf2SoSywL7N9UdqG7yjF/PX+oWBx6IHyDEPl73LyfZl5hqVvS
IQK6ATAqBfhuNpGmxVevvUSsWfyGym8hYsZ1e0WmglzEWFE3gWzLryG7lCgD9ty38a5IUBi1dZX8
xmoU8/UU+d4V/HYmRD2HFCEoLIrxDfBT0Ht0aM5K1YzQAaCSUoWCaPdiDjoETYK34VGowu9uUd/a
QDbPvSF+NjoyuZmpf6gSJE9gZ5rL9YWpzlxyYyub9m59XpeGHte2ctmxdinAyf1hmjLTV0g4/7FA
f1xw9dK+LtBV5QXHGkh5mszE3EjU4Nt5SPBnjFT2Jg/xgtw0vw41f+uxNq07ZekqZLAclFFahq47
3sfnBLVkQL1rjEWGynIfLLLbbUdmQEwqUsMfROgPgLxzY62/qYb6RyCQ90ICgS/G87VtQS72boMS
D2+RQ+7AE8GAdSvqUWm4dyGk6jJUluz2PbUbLUfwiApVoVwyLEwZ3sWTagB02wayHsQ24KsqilSq
olF/Z21Rwr6M6SHugvp2UQZk1tfFt8DuHPiO3wCC/dqVI+OxG0QJK3/078aRy3S9fVDj5boHe/iA
jHC+o/Ggjn/Rw3qAokKNpRLFdGz92oUU/k6Bh2R0nThGPeHGu3aLHYMC5qb2enmzvlu7mRbPxls3
qnIXJUF2ddKdhZFsFuYet0YrY325vkSDmM50Hu1drf7YEZM6OvtxumZvRGawNyNmjdG3Z3D4btwq
wIQBIVZ8VnP2m5ADySzKkm2NnZBiSib1Y3s1T0BCf4sqbVAfaJ7PeYxFd/3OtsHPIB2qSnbcD/Yo
gAm7qkEBpvPRb67Wn5RYX9yAnoh3zRozGQsn34E32PeQo10UkifXthqTa+nM/Mwl4ePa9N5OIevI
tGzM9r1tfTe17V8eoxn8R0FrD7xJNL1Shsxm0XqID/x8QYDyeuxQQxBgmISuZc5/7FWRifvd2tFd
Gtc9XYLTFsbRngsiurSrpmA3BxFcnDL3MqxX0d5B9uhUNWF9HYzmMLYBPKrlxfNL/63HutmjQvSl
S3fDSKoLxfSPF/Hz3dpWW1FdrF106zxNeKz2n9rfh773nXV/N0mwBzQbUOQQd1wbS3YxMaOuENi6
R7XK6ggRkLqCWLYNlmDXfYs82VHo+AQ94XRAAI9dri/857sW+N0R9u1be2UldE4/d66bZknlacZV
RkJFL2k9jXPaJ5ZeoqzalsHZPF+33nasfUAbhdtGBzkKMyb0EnqNYU5Rzw1D1hcZw+qZxNu4sEIK
dEjKAEU8RHDRVP5xFI65WV8AV9ibzoovsvGSs3nZWttJC50VQ/hv8963LXRwoWcYpz+Hr+/aSL0N
h9RkOngFpHbSROrCQT4ZJOpIHnifywMKPyfgpLFZMcW3S+XT/brZJIymruTO+bppeXPDkM2+yZsG
scLrTjXzQ4nCULcgLa/WLgIag18OjwLnErITmWwkj8kDcht8G4maHd4Pnyy6Cht17TXV5ndhBMqJ
EvbUx/68B0zt74ewih+1o7dxyN1X0PLdRrKwuEDBxu5WKJA/Se3Nr8hYixR4kL61ROfnFAj3Zt2x
HNJBKOpJ1vkMoaL8cUiEVbdrB4KA6qafx+JCzFX/dsiwQDnP0sqXhs+3eWHLh1prsY/COT/MSVFD
rdPzt/nyY49w6YEartUvPSyM8qGsywffBGL//9bj56e8H0NpMhxhkk9ZNOuLBDfSE50oOyIGEG/W
zZbwKpvDUVwwOpVPmh9RplI9tjMqJXKUMkQFNQyyapq3IwqdHWLW8adB8XtdWnVLke26Ww69DkY2
vPjl0EMiUXQTXs4FXY5h6OHTofsOgIB0q6+w/re6LWmRuhCr5IvwZCbB9Shp/+pj+oZpRuVDgoz7
BnIA77ahRbVTIpkvSZmQQzi21Rlk38WFH9VyP1IbXZcQz21KFG+5D4zAKmcq/izb/pUA3II988vn
IfWIrHgVkF8+r0WI8iHS3Y/PU6getiPVPF+GThUdhAGaCKx2jzwcv/ZKT20oFoEnzidEQBFCUb7d
oTT99BrUUKELFMS/HV08Mf0Y6+M6qHSmXwYlijm/1zEqCkLa9DZI1vLHIJBl5oiCtvyaLYNcwItP
ohrePglR67dBFeSxb59Eef6nTyrzUwVulADsU9eB1eYZhXo3lTfwb2WAWM6AUvp3Tlyag2GoVkch
Rjp5tIdUtM/Lb0Vf7kcQ1c8llBKbsm39i7EgAJUcmI2RRXQu8by3o1XL0SDBsHfaa80Bcn12QEnU
/jQvR2uiMr7QfdgN+zAXhqedg3Kd+N6zK54lkI2951TlfjXh2hkkyZA8q5p+anZ6J/6L5vfeIQo7
7ddATTNsw+Ugfz72DO/+L5rXg6Bq8qePfD/2hy8YzcxHJYBiPFuHvH8u8O5/+tx+6oO9m3clpLYN
vGcCtu7vf9N67Hk5MeWSsPvQ+/0j8VPX37QeeygiszGjf/Qcv/q/xH1Xk9w4E+QvQgS9eW3ve7rH
64WhkaF3oAHIX3+J4uz0SKvdby/iIu5BjAZQACEODVCVlckBbvObdMFZZ260Tqujgzv4zYMeiiVi
OsGTlTvttuw1bfJimagHbefnepqmEctljeDKk97G3WQv+2B86GOk6NbfU0DzEBlo8bKtO/HYGWm+
9OLUOw5W628tD3fCULntnYvEgXnRWvqLKKMHuJCsn3/1rj0AZEMZice6En/rDflmH9TJwAMPYVFv
rcbJNkD/sDs7M/BfzOzkK9hE1/QERpV/gvsuek1a0DjFRoPIWNbXiFEN2cYeDHaHuMinTlpvhUvf
TNNNr2XtdagBNdNS7y4HouqKNGxnW2oItMYAF2bz0gVBY1Byc03Gf+iBz4KzzSK4Vt0KSY5lG8UQ
eejS1QCQ0zaEdsRjI/wzfVv01q3nLWPZCU4wdio8PQT6Hp8rSBA8dl0bP6TeEO4ixNim71sVLZCq
G339bUB9cM/0/aMB4ZLLTsA6slPituHc6R25q4FlXjDZSwQzAviYRGU+dp72Xmx+LVKrUK08NZMN
8jDejVtVBIhZn9dwWmEn0cv1mOSgrmlC556PXXgBl+aCJZp9T1V1i0z9DKDCveYW9v0/dRhcne3q
UuazFOTIFzCiu+AbBDNzFWiI3FLZNhqgKplsLr5yeJjCdzdUx8nG+ehDzWSY4HJM4xhiYLOWy2A5
OJl+yP1K62b0c8w87dBjZbi0ciycPzVnI/DXU4UNXYwZ1zJj5VoHlyKutKfIsd4/oYrCr0hXg/ON
qob4OJWo4S8ryUxt5kRNva+GNr0aeXtBlGh8KcOc43bCPie3LHgPDfaFj712R1Zj0V+o+mZlIsPo
pS/jr43taHcGPohXCSuq1kqNr+Oo61aQlZmsBHBZd6yHqInsIMxibOq6PoAKJ9hrXRciCxyYOBsE
yHs6UANS09lUpDrLScGnerNp7TJcgrbVUDnsnw1dNQzg2iCaY5W91/UeCWRyxPK8zK8uFAEyrE+e
hd+Y28KH9gAVU+QaLCSkAnZIGDKf/62TEQPuLPLhmMoxOcraD+ZepUdvfozoamp0L90IguzOScHt
3LntI4hCzmQwgBQdHKF+d6aeVgeqfj1M47cmTj/1HLQIiS+ZOcyAnD/VdSAOjgOX3jwYxCmXUh5M
6Bis7CxnC8AGMqRAOy4A2Hg+WlU0VJGenlzX31vp2aJWQGTfW299izZngKJH4sS64CeAtogc2r2+
AX1pt67rcnwUevYAwZf824fBAKjURkBAAv+F3AJy13a2DqCJZ6cGq7KQRfUGxNUM/g/3e631JUhu
uXPPJFaoN1ujtQakF9UlYCTurAWodoEFXbUFB399zYsfSMrK+TzJHKC1i6TZkSdCIs1vk0QIoU9+
jb/bQuUlXzR1wme0xaCNiesrwr4eGQJw98FfgqgYEgTa8uVmQr+47q67tk4R5/5rm0NdQ4GutOGZ
zAAn2Hk92EI4EhbLWr/26tAEZrKwcjgl0ibQpjrJNz3CRheqsfvWXpulYo1Q9lQHnYW3WhPmnkq1
zb1DVlT3VKJDgZyGRVXb/urWCRQIXpQFF6qBVtz7qHEo5laQ4P2U2tY9EsOACKPLhAw7FXFkHIkL
8P/AfcC3jRUn00WcrMmQupA1KDP4luoSL6i3nbImFFmuRpjcQlR2ewPJqv9kDVRvefST+LEG3Ywl
jDtQEAQXm5X+IS7rM5XMERfIBRB+LZWiVtIzNwHZRlguAkvwFeQx2IUMrVj7AdZjd0c9qL5PvtyG
BZ2vd0Cu5/nWpUBayVqYxS/D9rG9Hi1ghnPfKM7hALEqXWTFs93wtzyDq7DYJrE9/Cwq/h1hZu+p
S9gA0HYcnpH7FG5BU+MCH4u+OvLgFnFu5c9IwHhDsNxGXxD1G1+jpPuyquqyvUIqqb3WvDA3vYvA
NNXRoYtc8BM4ubWhoia85roiayqzvDc3+Gq+d0FWrrY3AHEFDbXsIrGPPOfgVNXwIjr8H63aAyPI
4MqXIO/BKa9J+wwq//A+gRkSAocXuIu8dYYslCUUGOQ8Bc5ioeOmXrYy8hbTd47KXJWnb5rXynpZ
MuxmpreQHiNTD9D3HqwHSQPFCLi16AtjK/iP0VTxihpudWRCDZVZvPcgYzIZwRW/ykLG56WGaLFZ
eAD48yS+lymwytIELw15byo8CkdQvp4iC8mW81srgt7W/P2qeEZeHUvwMh+lpxh9AZSf20jOOdrO
KI/0C6DNZJjJXCK9USKTTLAy2/Q5tneDlR68zB02lRbsmSpR1e1wqwtjfWhm1FJA42XTMW9PpZsJ
FRMVFQWSqliwdGyXGQU+UyCnz30J1HUUVkvNAaUiPsPIvlDGdADhEB41EZ1ChLmyi1kZWHU04EwA
Fn5PByljZ+/KyG+QGR4Gays3TxUP0m57aw6tPGhW8Wg8uAU4yxg3zxYgBFu40ZK1tCVgUHmGTZFC
ZhV1Oo/lEL9BFRmMOkn0bovvXLLO++zdVvIKgll96S99gSivV+fRkX6ZbX2xweq3uVVR/W9mTQfn
hR2BCTkvI+gmIHQiELuawiS5ASL8oQi05RROoeaqNvU54o3a8mZ4axDKukP+76asOw1etzjx84eU
eaBGSv3s3GHNfh8m4U6okCgPwLdvwtO5pIBprswgNpidoyg1yQwUsoiGtZp2ICRDW7nHqGTRiXAd
SGgCz2bh5xM6gpAYHxZIjUWKOkXW68AJZimt7pB6vwHXyrilJd20mEN2O9Z9tOSjWmUD9JW2pSrL
NJE8TkFofA/7lSFDZ2YjF/pb3jl4TlL3JdB7Zxlwbuwys8XWJ7DsWYMM2m/AP67SMLLOI1j7gcyD
6hmQrDZkznK+bxo9WQ+OW1y8FA9Mm3vdS2h4z1B5AaM8uKSQUtaEkGzpHjgfkldTzyUufG9fTJ68
D4Sk6veB2gLuAfi13wcaY/YM3kjtsUB2GlhBl7LDvt0okbFXzCAMAlgrx6IMgOMtt0X4METWcwIP
/pvhIawwgILizoLEzcGtsTnIVIMJrBeWltEXcEHmK6jUwfkNhkjqWepe9GY32XvPqhjDA8hf5uCB
xyYUbu9d3UbhHUiXoKWofAz8oI+F/60YXWgjRq5xTnxz3CFNq1xFlS6fGJIIyRCv44c+j/AyGO12
Fbt+s+sEZ2dDdO9Dxac/DRVbbN1Ln81oL0abNuTgHd1cwefUhi5KmuGQs/CB2qiqRgLgEjsVfflP
nZC5JzZAQh2AmfzaVa7bzEcD/A8FnF7cbIuHbgDfQAWo7k7UUfFgDc24glREtKRWrYjC42iFb9RI
hw6U8mGKWAqVpFpYQWJM34ETpIPEFPQABQgbdhZUeua04I9lgxUepFgOkG8Znt0UMEPsFpAUY/9u
hRyY7OCO8fDcdAfqTGOZLgvmtA+gseDEuo1Fu4WkaZwd+HqAGubJnHCJoodDAEnf5rSOHX4t3lpp
WXsr0qIXnBvvfWlJfCua4PbaGYLLOcOzugRjer+RoN569QsIhPpJhiTULN0LMN8tILpSv3YygXpC
kLqnKFbu/Wy4p3rqHvO23/SqO2SXpu5hZKZ7ZNZHC7gZ2B6Jt/q8QxBzBrGSfA/pS/Ox+bWo52Cr
zMKi2OORNqbWW/G/9tXUyLehkOFYXNKe7cYI2Vzd0IRnO2j8+8QotnVkAgWLnIBNoyHYREXQ2302
K0uwP/9qVqoijcYzaDrQaMqM6qF70m2AUhFLWy0xbmYxHxFtGdtjXA/FUiK9esGB479oOpanASQ/
lhpCa2AcQcBrTmWs8SG7kvTNhQypzlA2BnhEIuQ6/zIOGfap9fdxbuf6bZxBnbrEFVkWUM9Bsu1Y
7/3O3BP8hyJtdPAqb6onuBBVEWbow/4GI6LGj3qQOohoSd1dDHvLBbgN2yQgUQKvIhAyCotEXVXd
7Sy3IVX9P40xWRUuBvLVf+NjjGCMoTRDHxDTbOz0CNkqetoDOCvOduJtpzeJAy0PI7LkuVOvjhac
H/O+ws6KbJnDxo2wM21Ob5KPrqyP8RJq7Xbq6lWRuzZN7sJ19WNEauQbSND4XONdcwfh0G5bd51c
R21d3IfjCOEYFQ6GKbwsn00LO0KuZggaNK9kYgFFrnTrpc54ZmUaLZDoyl8R2jyCZTX4EZrDJo9C
sCb6FoSp2GjedV3MN9SJQZHkDNwBcu1UJ7tExgWSFH+kIOkZLM/+MmBRPNdUJ4jx8Q0D28anM0Wy
nTrRmSIuN3bT/flMo6FZRxePul0a2Ds7TfIiOADQ4xCYmwRrwhfRi5OlASyHIIB+gWDHhaq1DvK2
vQ8+nBLkJS9dCf4PI6qjI1i4zGdg4MgqtXxxSCv4i2hoqZnxcuiwTfgY2m+c8irL7NPQduJCWxk0
fUsQH50MzvL7PDZ+VmMl7iwO/0szaD/oDaa0WBZR6hlbKgIKIUXxysfQ2eqgGFuEEKZ9VX1Bz9Lf
6RJ+INeWP6iaOYjEUd/Oi04pwGK7G1CuDDJr70L7+YaY8xWK7lakX1nRT2ZBD82+po4MZx2GZXkC
3mgTdgCKhDGgnP6AJTCIpvpTZyG64KcAiMSJsQtSqT11tuOvC62HYKpn5s+qJxlQz7DJ33sK1RN3
YLjDfwWIOF/wrT5GkFGjbURtWfea3YAlUsWQqdXoIOxMWw7bDdjufWcB9kG5zZDlfVT6bTPONfAe
EiAZ9I8Dch/AegPCjHFfQPYNZAqR9mJl2iFVcHVnsO5bwBie3bKVSzz8CZYrYC8PWuyqPkylwvWD
iuo+bTX8wYLsQIC7CKE5uL1qaDYodF7tNtoB+frP1EgH4SPJ2y5daysDu716CsY4bRyqNDtFHfZc
oQIG0KfVqfp4fysaZZTsKwOkOvTxpFYsKkGOg+2FgyhVNXYnkBTgFT1Yw1L6ZXfC+xNvY9VqIc/o
U5FHyORv7Kzo3LVuM32fF117tURfIKWn0VZxiCzieVnyFTh2snPfxtgaJyYgNrr7g0rUYUS28QLs
ptqK6qQyy9HJKxEH1tN522v9Y9rxZm7pxfsv/lFHrTzGf/pmR61IKWzmf7Qb8AELQKMz1PbSSYG8
XtC2xY7iVIB2c+h3qiVoO+RS0f6ma50AclAawnYleFiRhB7pB70DTSBW68jPUsUSFGmQzqJ2qtBS
iGNRexJDt9WI9Gp2w4jRngaYCKSP2yeqloSjRHLArYpwZX9ZdsoSWa/+OtHrEi4BhLr76dzTWdOg
9CE2c6SzT1UZN7XDp/JfJomGYNgwxMtK2trWzpj5bFTBUQc/2RWuYPOaJcEuV37TJuXpLke+F/JG
YCWlXy/+0Gm0R/NqwKEOakmxb1xIVR3LxO+3ndPJo1AHd2jEPPV6B/kQqTzSIUEi/vSLimQiysAB
TWO8aPh4YkkiQTum8wsdVJUmbHGIoXV1wbVvLqoKycviMN2mrZDIXhDFsor6Hjo1lvmsFWAEBqj0
ajhmdbUK50DVkJ7C6y+H8KLhZ8DBdBCqABNvsP3oxNtQXAPe11f8f6ZOYHSC3o7KzjNZc6WDcIxv
ThC2eyoVcvDwLgacURnUkrfXENQfqyyBtuM/ddJbrm2wYDqzzP1hi6p+tbFZXWAFZ25dVbxySwIE
V4I40Qb9zEIMbvXa+vwn5EDlXZMW4x34ST51HQC/2JLVp646EkMCrjcnhCKaeeIi/ZtuLjrQPfhb
A9XRTShl9rnHtGFPxMmwy2ga6TcM5G8jTR1uo9wehN+GH8adSOH1SAZk598OdRI1B6TDN1Od0VdA
SuQGMqdVXY27DAQRv9pA4QtKvbX0Z1ZTwdGASOoKrD9AUNW66RzBwbTQrQwyyZMfBuzYc6Fssg+3
zIi9I9lZNvTTwFeGHHg8eJBlkfpOq+pxBYEv0BnIvj2AewYfJRWyguNByHLYSV4kC0DSM23dB3a/
+8tZgOwWcDCAud9JjH2kI0tjUXArXyBLXsd9anL/WYJ5DOlKUNcDH+94gJTtt1GW/KvM2Bv9UDVS
1agfoMuopx8Aqp2n08hQafLi5XVqmjZcQlXMf0RKfYokmbb54SI2o+KgIq6eMhaVL6C6ixealcR3
KpVz0yTgSLn1jqGu+Fh+9I7DC/WG7MvRLrIDNMzA+EDJRoh2/vQLR6zpiadn2gSUYpeK9E6mLL1C
tupClwhiT3ydSx+EegrMDnm9rz7AbndGO05WVE1WWpaHK+QnraBFPy7ZCM/4Dl8CxFZUeXByWywq
a+1aTrPMGrd4cWxtYw48/5amgzarTaO4ALJa7WqLJ6sPi250kLJmtDuI3d5B+qK/h6a8tnLyQan6
WtnRFaICM2+UP4X58L1rquDHoL1ksq2+a1jHg/Y76e8ZUzKJSFnbd32XHUVjvPcR3TmOhnKVaRw8
skJg4R4ZojkzWxumykQVpZU5CydOEmhi59Ww4noPNqckzFZggxPGNoZK4gFsC2W6cJGINBt1O125
eK+vstL/4WW2vWIR2Abtou3D9S1L4dZCqQqmy/Ft8xI2Z4Ad7hlGGWa94R2FwbvpJU1/LX/EWRcS
DRDT5itztB+arqqeQ7sulyAmjDZTcYTIfQV522OWeOVzit08GCe0R0Ng2QmSu/tOdYK0XLSD8Ic/
p04uYJzTGNTat3Ba0RjUmtk/HSncRdda3pIisoCGgOmwSH9MjuiPIjVSwDU2037HgvzH5MrOa1Aj
quJvHUA4M+fcFRdwoxcPnmUvszpid5aRFA910yM1EcH57VSMdG3dgWYKnwIzf3CRl3sCnvQC5iVs
hD660kBRzt+7al6f75gdDHO8apoLC5FZWsKTPesDn19adagbsB3C4VE84NtEX1bgFfgxccFi7qov
KxL/mlWvMbai1trwylmZVkjIs4z0+R86NT2AvyKw57IDxTUtYukA0o4qSOwrFaSPSD4ZTGvg4Gfo
9faVVsDUFjeQWb51xnuOOk9e+Y/OhS6bbQnowwRthfZBuUOu1z25++lA/n2qr1N2nYLRZZi25xiP
N5Rt2fVmlkI4GFzdcLNBZvO17TT3nGmGfApLoJZw77RaYZw80K/M6A6LgmjcmIkB/ijVaiKctMAX
ot9S68cQjZUMTxmE1NVdSUPwCttM6mMgjQbhBhsU244hVgT6UZqoKpiG9w/2lB4AdSvC8ah6rCk/
15M9vgi/23/UV8o+/xiH6uM6nlnA3T9MG3TBHT6PoB6OQHbbrmiBTsXcHtsVrcixdHhvJXcW5EqD
JQQt31tvfckVRq2/9RWRf897RCqNTF/7VoMcT+UFIc9I0ht4Tf6tCsF40F4rXw34pauD1IoHAPAJ
Ygc6WHEAgxWbcHm9ZwAmDdHqDbVGbXcCY1t1xaJCuzilfyH0XtMN9UbLTXDAKvSekYcQrgIWHDk4
mvGMoQmfV1fV34ZupQ+Eh+qkhgZZ0KehQ0j54nMYg1g/dT2wF1mARYexvyqN7v1XGOE97HojeNSc
DmQEU0Z1mOxTSEvsppxrxEEkyHxANNRgS7GomeAb8sZZrg6d16rim8l1p1pvRVMD6qwU1iZ3kbNA
h0SPo6PTjbGYCb1QOXM+snJUpYzhyQWjLSzHznQXWuPZe2eMp5sua7ErhPzqsC2byHz6qDes7Apy
NG9mpm20wzLPfIDfGv4Nr/iKyJUxD3ofGXRe7NxlUVjPzI7lXx2NNbOqx5YfVKv10XOjcU4NopAX
oI4bvG+0cmfWrAK5U4uRkK1d1ZoBjGWig2gHIX8d5MOvWdlDEAAGVs265W0K8PwCZo0zWQwpGDQF
I+2cO2GDDgnyVQXI4EESVagpgPeqPibAFs+pQU0BIC4gv4C177USXLKg/VrQkyFtc9eWcf3Y5nDT
9mP8Xg82050QevXYq/qb/a/1Q+gDT6pSI/u/xlFMb5P9H+p/HZ/Oe7On+fw6Pp2XQGgf9UmBzHP4
lNdpgzhL1DdgPgo8BvkFK3oehwGk8objfhuTYSkaCa491nhzyx2N70yHKwUc6s9wwZlzvUeIZajx
vHdJAJpbDgxKUSZQP6mYPBXMLZeFjURZrMjwuhpS/qVN+wsI/kZ4zEGmC0qoaBbY0anKyvQr+AvN
GSsr4wHQqWDRczM9j6ORbJoxFyBOg9oLzRdO1uwS/et8PaBMkXNnftf87kfSaX+er41o+M4I4Sur
gNU6deBg+zRfAVncZW9W+lZN2kngYpq1xvukwRGLPAbjb5NOzeZvk47Atj9d5C6y/j9e5PhjvlCa
0f/5ItN88wT5Rv/7IiNsg7gbSN+eQF6y1cMy/gLEoj/X8S45g/q+2QqnCta5lxuXHkJX8wAv0Ld2
LODNyrUfRZZDb1gvn8Ko6EDD7ZgHv4BOgNHp4QobjfgRDqtkJkpz/GGAwRgk/d9DPpoz0RnWtS3M
cm1hx7vz4aI99Y3bwGlhWS9GCjUO1QeaQZ8mZYXpeG5ZCFh3JYN1W7v6NKkEocK3wcUKSHXiwFHc
JiUS+T4pS03Krob8voBYTQthGPC7Qe04uGSlV/wUwolmRtU7j8wPqmWV9/zoOqm1i0HhtkaeRHMF
VUI4HyGh8BbbzTKNm/Ins8wzj7sUu+SKzTWX+ecUF2sTMdffDLo9ns2mSKGUCORykY7vp4pBgQBl
1jfo40D4vMe1kEHsgRjTCrENy+MjVAD7pRtG3ePneebqjDRPiIX8bZ7wZyZrqLu8zzNNgG2SJl8i
56n8CYTh7/MszA4EX2qeo1cPxxri13bdgtYOhEdPwTDGWzDF5QsQFHZPeQuwdW5o8YpakZapg9G9
bDbUmmR9MsdfH/orqq/T1T/BL1CeqBHEKVvwHLiXRg1k5Fjw6u4jJEb962CCn0f1iDWeg2UxeKEe
NTZ5+ziR/zKVrO7iFQ1IU4mbsIEfLeufjAiBPJoKtaqp2OAqPVGjmkpUZBle10G9hmZ7hjcX/I+g
gYi/DAXuy8ocxhPYaNNLkwrovRfxlxysLXOtwpTKwOAPY4acQWWP3Q9fhgYXW91g3nPkDzOyT9Mk
Xfd91kJhAmZO8xa2Vf8CAdlsG3PkEpCViI1dk2Xegx2BXsAvxmRB9Xgc3rgRDBfgFbMToHjejIbx
A8OcgdwSbqgiSGh2NGvWud4cOgmfZkfj0OySAMT9NLughKqGmk4CpZU1hKKidZBs/cCO72MdVHeQ
0+IvY2Z8lwhMf8dyD/k7YF8AIWMxywXH3zOoHszRzr4gBdmZjUFpPMjSMxcJnEPnOKxqQOtSa2+U
zbBzx6ba2LnRQyjI65d0FjOEB5TO0nXjd9DuV3SW1AJ7JhK2y5lbu/XPyiqms+TIgJ01fY8cIb38
HuglyEIN23g18/ECqRS8tJpsZwSYWONUX03kmD0zAHvnxahbd0batms7a9jOVx+dQI/FCr6P6krj
SDXOkMlLIe1/H6dn+CNaCTyJt3EQmamuGUdqA42j5hP/y3wsJ7TvaidopvlA6yaf5vOHcaC05O0k
eAbXvRXNS0E5IdHff8mP1n+3E338/2CU/3q2/2qnZmWD/j2a/Wn2/3sUrD4RuhqwI43uQPyffu+F
X8xLx+J3DvJewLuqwz8+2u6DCO3vWOoDRBf125pX8StYDtkCnw3zIAUIiwagVxZDy/tXsK1uyBS7
lXAG5r3+obEhFMCZOW6RSmncxQFQgWQSX//9tEVlfA/9qPnH00bdaCNjntVbEfQMMRkQxTjJ1zFv
3GUeu9Cqagz7kWMxSfW6jv0l8HTefkjT5up57bc6MbFyAZX9HJsU7dRWcXkGNM+eSQ3rsCLEg9s4
Ab7YVdEdwKjH5tSQJ+bRMkT8CHdggHzgSizpDBboRXNkK7+IFPkmYKGs17Yu5StmRv1oZswZuq1b
Js6jKAzcpjiRg2S5TzMrBvFtVPVNXofzOBm1U8qa95nRiWhmfVObF0QplaJWzGZ5Buk1PBfsNRwA
BigSJPE30jPPaQAQLcs19mrFQzcH04YF0Kbd3ndJdKH6akBoMu/wR8f2WgLUA1pBHodfwOedrlnt
8jWZmaKG4kQYvoA7dNgGUVwtqT6Q7gmPmwvWGtEBb9eP86jA6W7zcBEXneZB4zINaROSx/Y0jzZh
dzRQXSH6SvNANol49uII7OYYCBS0bW2D2gQ0C8gLV3FagWXzaPHhOMQsfLbZkSKxepFHyJEAMRXF
WIGSATFGCzx1pqK5SI3cm77jXU2ksV9Su32kTkFfY2EWBsZyCsz+OrShH+mMoQto029DxzLeQH+u
XHBF/0UcYLQ7pV9pmD0y20+2t/qbGSuKR2607423euquGmNLT7YAfzWbXh+hyKzyKsA+dwSVWH83
hflE9qlk/VUiH8JH6dd+5H34aCNPxUfpo1+CcMgd9Nz+Z1e9LD5N4D9Njk75f9evyBBhqnyn3jAP
H3hdeGyhiJ3fxhieuLJ/QyY3nAJu4O+7OMjvhtqEY0I1MKinCmnWT1FrGOsuSqNNNPbW49gnd2Rg
GI0Gru7BuKOhLRekmxGYbf/b0FYhe7CxKH5AE5zUSCqKIIluxOEzpGpMBAnH9iBbnT31KdtiFVhf
zbjXH8ADMo/JCpnTJy8E5zewdeGz12XlVh/GColGGCPosOmiIalVuJ4xDUmtasgh8qqrC9EuGpLO
5Bo/3yGURhnOCJtXl1yfJ0ZoHUMjQ1AyT/GOV9C7kZcHvTLKp7xv000MFuh1rdfjs2Tdmgwyr//c
E8SOeKoUqi80kIw5hgDmp2a5nRJ2mKZjlZGUO8rO8RtNbIAEk3NqFXIQV7N7obY/2TtaIzZG3S76
EWtKzUxsQN9Nb/pVDkgzpTpwDcJBkFrWhX79ux213vrSeCKshw1iBQE8RKDRY8DPznvJc22Nf9kS
1FhQh1SPcmPCeWq3kAqccoAMvFGiKhvWNze1VHWAHQ/rCWJ9K1MXM4GYpqxsd50B5bmChh1WbTb3
zxwJaGf6ZYExERjmNtreGkAByxB/yefVhxl1oEGy3G5+b4Csxvsg1MMLsuvAAQxvF7py2SBwyYDY
GvlOA2neY+OEO/KAQGAoXFJ9DMrczUQrMEWZwPyP+1rxnki3LrZO2oJJCRhfqqJfH/UKA/1+tiqL
HFBNIaZLAVyEb5BtVTBAQlQ8140BJwUbOZLOJs6E0WdzF4TXS9HCctk1Tz639FU5Zj8DNvBuUbc1
QKWaZ5bHyjLuBxtU1kURoC6rdPDgJUIiHItdXEaVI1biR7KmX3RAQuh9CxagjW50yAkzNwFAu8hf
zsZuxrxcP1CZDaN2kLHfLiV0facGqqNWOniqHxgv2q1CCveW7kMgImjXBB52gso4h3q/mkjhNB+C
HhrPurWj2NdA92qcs9yZp+52YP4e1P3VtgUHj4A7fgyP00+R1nAqamwf5G21BW4oPFIrHRDWbWeh
idzxPonTK0u6VW/1xqMr7PRqARxeKxZIavsopQ7Swj4sP/oBIwLsbI/3hg5vb2fU+QtQ6tAKFGO5
g3BVebGZDzSpYnf5sKgqN1n1qVkjew5gCZHrAs6GdoBOgAyL5VQOGmi4NtxM5mYAJDI838Zj0pTj
kYq6AjdSMU+Dn0bvvDeq0q3t1hOMKt8mll23fqOLwL0hPnQlIG4fl65Q1+92meDUjg9N+XC7eqZV
ljM/M6x961gI4LHM3EwZFKW+BhFH/dAHUjsxieURZVyUBtwVAg68DeVjVDADST3+nF1RL+wAAexa
F58PtzoVLOKzsU/jXYFU2T/ZtRBIjhbU4qqxOt/td5HpzqBtW9xFigsEb/MKKYV8R6VceVgDRf1R
9z2bFZApX98aLB3aXlXX7sjC05oO4cLQWt2uSKgFd0Dejxut9OHOvjXcLtHNxO3lKrIzfyUl7pFS
ZRTLMP0B6JBxSVhXHAfkPvyp/lf70Sze7ethtGfM13PkfUM8h53p5dCWKWDv+tgu6L0Q1KZ5gsrY
A2RAmzMR2dGh5gObd3VfLm91bc2bs9+1nxuojkxuDfpQe9ucQe0kkol3BDIakq5hkn9TOgBeqQOW
FlQLF1Ht428GWBzXNkvmjVtqu0zlR4VpefDaBk40Hew79eCm+Cbr5cpTiVncQoaZoycvmeeBwZuD
/qANkStLPe06ypbgCXi0qnQAh0DNH+CWgdSY3jnf4RebB4U1fO1iyK7E2OOAfMrMd7pVeaubbaiQ
lvAYz+EL6O/A8h/NinaMtgOYpOf0FFHRgEDYnJ44KkL12/9UpNab8b/37UJxLitnw0L+kLQWYuMc
BEEcTyHc4jFECnlwCbkt17HTAYxXuf0p480ArIMNvwE6ERnqrVMK1RwBkbqpE2LDi/fHOg3c7USm
LBy5CZtRPzLQFkTzj2IlBn6xVeRVVSFmox8dSI6Abipee2DKuQICAb5Pj1u4N7n9VBQOdnGU3jg4
CyQua69jwaHQ7Cf53oQKxd3NIhqdhaYsgGVdTjPCss9ZVQojbcLD0wXKl5an7JAU8NjT66CzBBRl
yy7e0cvC897NhiDLdyC4XLZO7s5H5jRfowawIPWHFo4Wz3wQfj1ECQIMZl3UyPJHwhme5XdbONY+
2TKssnZJlxV1CO6nfoPoOmL6XpbLRRdl1nwCSjiqXPHQgnRxrC9r3fYWVttH99oQPOqKMRxJYsho
Dcv0wIHEvG8r77FRHHvgnwjmDIJVU/0A+1v9r/aZIhv7zf42jh7UM1A5bUAsaQFcavgrJK7EB/B4
dTtw0RRgXqmcU9IW+bKtkKVUM7zCsP9lrxCKv3cTYf/0xCVjbhFBLrPbVr05vGlMg0ZI3JdPrcby
BY0dd76/gmstmcZGsLXAEo7ZiOC3+ZKrsX0GQTtkprLX2HIBUnbajeW57tIDGzQ4o6WzIdyJNWTg
sy7EQ8iEOAWaaGZUDxnnYulATHdD3IrKTOLOfoiVWVG3zYzALWTmCzwd1EvibXwzo9HIzNTrYjly
O13A8fh/GLuuJVd1LPpFVCGCgFcb59DuHF6oExE5CET4+lls+rb79D0zNS8Ukraw226DtPcKEEZy
++pWarAZh+lN/y2BYDyBTtrIuoAzq7+EUpZ+0A/iJkbBaQceVLBx4BR9m5fF+ySsAOZJhnAvwCyn
6zpy+KqcNI/g4Jgc20kMCW6h/IDCAvXQGHVDvaiH3YtlgOt2nUHBMoe8P67RNBxYKJHypV2mYCiH
1U1GgP5qAFCzhGTO3HQwSs0cDMtbOdWWpwl9k6aQayjWUQQdJ/yELJ82mtS0QCLxadtHTWZ4n5s0
ShtNGgWH0vLFaAW7WoNtKwkvxR37XiNtuRXcA+pqavIK5V0xwEwzGRIIB02lcN2KsHxCSnGmIvSJ
BD6wSbEI+oeJQF1K5XdUFNcqiNcZGUcqxsweU9iq3XWtiG+SopYLgLqrV62F6hpsETzUmGP17DYQ
IJv6G+zigEQK2IqaH9NhdPI+XVMdGCUQefCjCOrvqAxovjYk2gI2t9UpyrP9daEcuk11Go1kPyMd
KaLKYoihY9lMgEjqmiJoEh0sU9Q0iVotHrLABefmqdSMG54JftfA2P4GBvclUnBKewEgxcIXDBvz
uPO0F1NdvLK1n7HCLg6tZjpLiuqgNLWIU7zFXGoQFW20NfWjiBNuTTDo1jS7H8VznEmkfeOsvMDl
+zd1D6VXr0COcsGDw0taIwDLQyqfzAjPUL0DNhEuxM0BazK+dJIoX/aOyY82ElEPVqW2SARXr4EM
k00Er6RNCKjhq2ukO1ZowwPDD/MInA1sb6Z+mh4Mwpmng6yOu41ury1wodKzpqvSTMGcg/FCobQn
2rJgGeLsVWC9C53SXkbq7K4w5M8wKeWl0KEvT2e9MbyfjdOZEEF9obNrHLRSYfQOGn2z0xiSZQHc
1M9Z1nwX+GC2cFWA2vt0mPtHG2cBrBA8fYOVX3EAxIpfYK8lFyxV47fES6AKWgbhXQCsyiEfGxB6
p4FWQaSgNnCPADxmo1ehwKY6L54dO9tQAB4niY8kmDpm0yWhLfD5kmGcjOfcM/A80fK1yaV55+Rh
tlQsL94KE9ht0LJDoOCfc5Cgf421+umCvf/sQZvQj1DKuiTSZbAXhuuTW9f9ka7jwtv5LorcdL6O
gNphC0crv+5tbROQtCHsH6C7ayBrOAkiUl8O8/ctchjYeU198NoD1M/Ij0XEzBuPWmU3hkvsueuN
nvTsCJA3cp9e843g8XSAg6RC2TnO9tTUeAquWlV/I0w9dXEHgIcvEX9ewymlWgQgg++wkETF1Hou
wgpIB81zT41jDM9sS1DhUUJC34C4IZikE9zYNMc1By9k/WWOyVoXfqalsUy4qFYpdFKmtx6dRRCl
Phjd47cBpcBQZPHPwYLInzJi87aPinhXF5basEQUD7nbTAZpCOm0FAsEe3zJA6f8ejVWqvYZmSDI
hW65k0X3YalZ9yYT9dLlytlaEPO8r+LU2Rlm5Cxg6Wvf0wHxMVx750ZSe9VyJwHJ42+Jy6FSlleQ
WyIBYKLnmv343unBLm6Zlkm8JV3ZoBwXpuWas6+MARdgalkgfdxkQEfrvQTtODCdteHKFvt/kwFA
A9mtNS3mugkyBxNefakXlbOmtZ2RL/EBouiJKvuUi+vDM5wKf9B6VTedEGpv1Q9oYxiPxtT6c2za
JsKmDPqPLXt0QV06AJHZ+7SgGZ3yXLV6+5CPQ3QIGqC7RSMeYYYYHej57QV+atdgvNaRe+CSNcv5
sS4avqSoXAbVk2sFnL+BnLfoZOLdQF0thgzOROQFZN4NS/cVIqlyxbWqPsSV8oDUDaFwPBF5/78I
YyzjSzXCf8xOFB7nYxj7TmUo3CPRpD46WPBPh6He1Pnp9BreGMw5tNjXjO640KrQOswqyVMzH/LB
hxkmSF3RAk5f+ZupvB6iIE2+oZ2e/ZuFVn3jySBdk2OEay8ryEI/Jrn8UcBZALJC0gE7dmJx6I0R
rgZQLVbUpMNgJCc2mPqJuB8qBL4fMMcHGqMumlTzwljpSfE06D0K+xNSFgwZeaNgRuzrqWb51Gzq
3tiwEDjpFOzLI9EdYHW7rG2H7Yn3QFQNOssDCOotKI7ag+ZijSx/h3af3xQFcLvjAC8GOus/zkII
U81917MCAjSf+8L0TQUl2zvAQcsB/Ba6rYcqrE1Uvd/7oEcCz5zrDR92q3Mw3f670k6hedbCUZD0
CopaGSC6V0CpDY209zEqXHM77Rzgn6ltVy3c/3JhHUYTcIdJrhucPO/cu2omD1FXWjkDfjlesMEK
DBFwHD2HbQt1SsTTwXW0Yck1hoiJcvRxDRqkrus1qI8ipmuo2Yvm4xVG3fmV926+TYIBwjuifD+o
ugQ3Jo1cGLdhoHYEvE+vw4mzLPvRPX6ZRQHUpyVa7hexkS2aqL6LZKLu475T99Ds3Y5h1d9QK/aY
A/BVKVcUgX1nA2uNbm5RBCCK8LsS0Geem1Up9xYY6hDP0OAq1/1zOZqfOLEfayYkc+1cPo5ejqTG
oMvHsI/fz/qpb5xGi0o2y/8a979H/4+rhF04AvsydvsWxi8dGCFpXCS7vM+rFbE8dIdjtSma294K
rZvBijJI8YAjAolV5RdBLvcO68oXMRyp+zrbGWDCU5sZhJFtBq9VEyXauDSfJTJGdmg9dbndnx1l
pwuoGZjPuSWzTRYk2ZqisAx8n2R2Ft83rac1KHJW1hLLK/YsSiwo4MNjQyd1XzPNWw6TtLo+Yo9j
jlAJh7+8/mz0+2a0kL8x+nLP4nZY4ekkDo1Iy4sloKEU9Xb2I0qr1YjF1CtFAOoj14ap31DqdIAu
L2q6STqbU1CfmW/NyK7uSMoBoEx3pXfDqhgjBxCPHsobeszkWRb2ilbGtIg2/umaGXDUBNh1hVrj
ubawOIW5a6stZIIHAjQ8z3OTexBwcuNe7GzY+FzsvHYuhcksvwXkYpV1BprTwehstQ0hsAN0B5oU
BxA2VIWBLEw9zZxgl958ZYqASUl/aE35OEh56ccWXkGTvnsFSUn4p8Ekvpv04aGl7py8Kpl13ynC
aao5nuThDW1ySU1AihhSLZtkEpA+rDvd16xe86lJAxKeCjdQDaIeOhSQ6dlBMP3xqvJRco4EIbVD
iaRpk+Td+hNVrub6My/CXge9DgivVdDWNqS+a3tDfnNGG35uXkdp1QDA0Pto71jFXnNR2Rg2OT7+
m7LJf9qu5LdV2oPjLLDaMCJWJi8unGUXYF3BoXas07fy48ztFfo4UJE9yrSn6JYIHzrrhB/no3Hy
WFCfIs4z0ICc4Pu/xnVTr0+1i+TC38ch0vQMBXgU5oSA7rheQGwM346B3dwydrN6O38VTG/AaMrH
BTXp8DHB67puOxSC+yJ0l1kpY2RjknIFD0J10PC/f2PB73pJb/wjgpdI8MJn9JS29cxdqiYbDmIx
AR0m/BR1mtVMbWrNmJ0/4nSuJeDFpTD/pmchPQZbp/L2RlIsqUWHmcpID1OJyugCP6HftlM2F+jE
lAABITlkRDBGgRWRPNMACM7FgrJAOWR75oECpftLYnJ4bjnSe4JGI9Qf9ffBDvWHT5f7MgtoSKiB
/OV1rm+AZgjmvb8Beh16A7E17iducbIeUYx/7nU1oFjkBrXf9217UihDagV79VzdgSJUAuWuyXZO
s/7abXQ7EXD9tQRWcgWxF/hgL6Ic66QKP/ptUGALq5Wgh0jWRfiaqvCn5667IOM/QzNnC6uXzZ1X
Gu+hedRDHF7v34akcFduzvNj1EMd0/SscM3Cij1g/wBb3961fkFjaCIcdaCnLOzUCh66aY4y4+LY
JEIcWyONV6b2IMPC1cFOk8F6hGQQoPWddorwTYODjbPrIW0XpVWYJzihoW6TIv2H1V6coHCme8P6
r9PkCOnwoqwXdD3Yt2orK00hT0MKS9OBpJegp4HlYluHkEku+7mPQrRudDej5r3Sv1LY8PHIFvQf
Rh05ymlYkH1QVGmEoiT846Xtl9h9hNPSL5oO2M4/yirWdjAxg5a664bGAqpm0BJJjeFYZTrKI5UH
Tn3QuatRMqxaHWU+OzFy4Xosoxs2WvFTaf4yeGU9XyelYZBfkiyGekUAUz+I597R7qiOCn0p6rTe
0saoDIZmPzTgfVljhxz+R3A7qHjHbKn7gffkNnb9UzMb3JKgtXCfJNgLtl6eHaIxS06h3uAhZgzx
E3LDvygBbsTzHOXomCOREg1LZkOUNOuHyEcSabb4KlKgcUCle7YDy9lCdCGa/2/r4L0/AHZwW370
T/HIwzjP5hT/Z//1OtRv1GAYRlZ0y2zPQuYlrqD+G0NhJM/tuUn35qGDDiKNUvM6Ogf/v3MDhSt/
Cf5oNtOowlLRdu0KKtFetKF1GoMc9Kl3nDuwot5XftDr/wUL8eg4B3hODk87Y1hSc14gOifIiPTz
anFUaQ3iQRJvaIwuKOLwnlq8kwBjBSbw/W0L7/DYiH824w+R2MEvGNz9AOG4euoKZIjbNC1P4OaL
QwC1mnUkqvr+jzn0o53mjI5XPbXTHDtS5QkZE3HAJsFc495W3bOP19GjmVn45+uYJdxfRGcDmz1R
6iGOUR3r2Hq8bqMqUFd9V1b809YqrLSD4syZt1Z/TqLrDAN3fTZi5XC9UKxBtn6aRF3/c5ITi2+A
msuzzkxzM3LQI5GLt58Y/s19xkMAM4rKfuIu1hvmqMYjNeOgOuYNH25LrUme2nJNc3Il2kucqTuK
MRXXD6NE3pMG6fqRVoFa8Of1I/AmIDpLG22vMZZhLep1iHLGgwjjdgGXNe1nFu7oW0hx30VBRR+A
h8eaMjKleQyifDjQJBHBAocmAT6br40MluDzMgZLWmej1cHzddHjTeJnszxA26l2DyPJC0C2hmeD
a1gjk1YIN3vAtrBY16I3DoVIxyNPPX1lC9E8Nim+TaqR/TOJGaNchEUYP7ADIMXakh5C7oiNhNsl
91CwjSbA83s/3K8fgYp/76d48v2b4nNAEPchfgy0FoRY09kAme5MCz9IndUQbkM2lgb7MFanzmaP
NEhdnCVnzbFQ2a7g+a2lQluaECSCkVvy8Dc3wI9BYXgJsiQwaRM51DMUl/c8T2EHGwTtEY/78JDn
fbrheTvcmqYJ29agsl6TtL/pqjD4rXO2YNio/VR9Ui7GAR9SC3rwKo6lOGelp++QQKu2bRbZN6hr
QRbSLIbn2Hbe2mn6Qy879/cY19+yzFLPURyVvubU5s0YJEiqmuO4G9syPhujG68gKqIeXYAnFzI2
2p8N7rP0HiRWu3DLYK9I+3TLKC87KJ/BUgk4Vm1vu213rIs0XkM8T907IVyTbRbDsEY0G1F33u86
NDZBwrVvSME7+HfPmnuHB/H8CYB8LA6ozHz+BCphz58ATVdgh9In4FZYU7HpE9BQCVpFlSHOwDax
3egZ1bZL5WvJOuPIwTZFzhzst3lv4v6tbTYe910uCpTPxvIh7B8gfpRiFfzpBEDHLF4UFgrW0wmG
wiRpb3PaGElgHtediNYuKdy2Bl8W+H2cShQmb0DlwOZgErCd7H4hF2M9OuXYbL2SJRsI0kEDBzMp
ALU9zJRtfBhbkPFyNT6O+QuAk9pTaA/xjR3x79RqtNbZKXynS2qmQcxXrhvlE8gScLjShYIyVJ8P
1CyFdSo8p72lCxbsxTY7DZA9FDCmC1ogqNzEvHHNlRxBCYEzwjb0oGCn65GxyyVLQYjy+L5Lk2jH
Wvg1BFYstgWe5iepQxzdkr1xhmt4upZ9msCyp61XsWr0W1apEZoLWXYPJ7xVkQQ/mnIMUSrFQZbl
oWrr/qwNVbPk9YCfXML4gbcBP3Rg+QkfEGisLgd76059NIBHVbNwPcYOgYWtfeta7o67mfPAxxIu
wSB+SWeHnxA/JD1qdTCBAM6JV9GB4aPUscG66UbFHnH5Z9ZIEyThiMHMy3h1VNGCTIExEWjfGhQJ
OqRNtrUT46Mc4gL/a0WV7ZI61y5x08IXpU02kPHJtoVk+xispAMDbWDhcHCTvJrDWibQfo1m9Nus
kx72lco7Y1OgmwugjnEvt1B5FFZuX0TZo0wpWQbsjTqhshSso8EGHAkF+31hi8+Hcaj+1eynvlCL
9Az3g4/TeWKSoWx1vUYSYPkHUV2AXQZ4peTOxW2RKmg4jHMD/mrV1ouhWu02MiPg8yIspyBczV+x
XI+Qr7WHU1eiMNGG4UNbd/wVXofQYncb/CPCAfk5hHgxxUNeVd8kngXa4hSWS7XqlCieeoig7IVQ
EC8ukAjk6fAjC/t8hXxL6F+hbyRxgXT0+wBUbkBtauI1EDaAo2KHeKHDkOSA7rTONxhfu7trfzXI
fHeNhTs3PAYApF5SCHAc31SP/L7XFpD6+RJ8vcp0YYrrs27dOtkA+evQ2/B6HF6H+EB7LIEdPlQv
0N1m4QukrusbafESwgnmeASuPShfIOBlLmwIQ+6heFavImBjVgRpa7ESuAMRlFIudKCAUWvZCm53
i5xZqMbHLF12gHyuIDmK3TrJKl0PU+4TlNSyWCnHO4VDzfYuCZ1lo1SbwIK9aUcuSV/b+Bzxiy2A
y4RePdUBYF2A4qGA+hObcGT49wWUcmrSKAS15BxMEBjGy+NATvWpcvdRJZpnxxlAghqzH27TQecZ
gqq3QFjbOwMI1/VHhFZ2xhJ02G5Hjqsu/66DSwunMbDh24Tla50DNSIsXdxTn5DwPI4WhsyWoOfW
B0pdQ+gVu5gy6Q7U12pd72Ovojb5wuJt99Yw2Wy0Fs5bXQif8Wc+dVp8bDZGJd87obXZh++h1cjf
e1+/zA8s3T5Cak8BJnUK9DR/AUqr2Ucxb+Exo5evHQRDF2POwVbLyvbWy5Bkm8rXdeJWK4/H8W6c
mpidoyIwz2Zcx2wsh+Hbp8AvMzi0frJJzIDb8o4OlVNCRLOR8Pf46NOtuzzTytt2Esn8MsnCBhMy
XSFoUlFinbMuX4L04xxRnLTO1IVHs3kehYEfotC7JfAPQE9TJ8WkRbE0AG0AviE1fVu3YC8IiNPC
xhe5o3/O0DTLE3c7iOKgxkVd14g0z7tFnGAlCh5i4gsZdKdWFtARTtPEJ0EROoQZSqlFgfum06px
XVfaCLGACFKcKMwy+JzCO5lNB+xfID8C47R1B2BKHTB+hMADBGjGDpCPYoTY7ATlI/AerBGTda/B
hjQhly/ljVDAily4DAZQze+yZu3VjtxJhu957jOaokMW6I9hXnrBIYIf3rJ1AqCFCBNk5VkPfr/b
nSxLXUbbiHZ86qJ+2WjDSqfC2nuCo2sz3VcNIJ/4Hx7rIx1ynshDZTxjcVYfgUmEag2dIoNbgYcB
TeOqVmwBnjk76VixPHIufSqTCVupHWqKyIdO2jjXMBVh22AGlYPndV++cdNCfeYKtB2Au52MI/Kl
pUA9wj4YOFyC23qNbYHbP3JkY3rLzNaAW+dLHmrFulcaVFavbSj6wF4t8Jr3caokVYn1oofc2ou+
c4+11hyp6NhORUfsH90jdirHlnFgzEI7m5tUkaQwmjRFzKC0j2vQdArDW9Dhvi0nNXPTWpZKF/O7
N1Sl+PoTZHgatusAwxO0uLBAIsrgMr12Mq3ZG1qwuuIvCfhLwMxrn9tBvqaJwxnJySUqET6NUrA3
XUTHRb7McoL81epZs62gLHBGoQlusIkLDV20YKMACul0BjvB4hxZqzQwzQv94RGWXatca0yfmp6J
HXVZ9c53aE2F+1FCsiZxo21RYPODn0fsbHqzkMfhNJe+vEJ/kOWQ7ubmjHrgsbkdgHmxNAHHdJWI
xfzvP2NcO/t7kMR8N/fhLlLuWmh9gEqBn00ymSl6QWyt6QcEjPP33OKwDZ8G6UAXpQmaGvGUpE7o
1HzvJn+8uoMu51mTDQeSu+iRDbcjbI71RN/8tQ3EcuwzbcRPXE+Go2VpCntCCGrTzi6EqnHp/gpq
LL6TWlgPSmTwXdVQ5JBamMF2dfRW2Hs4IJ9iDuV+AH6WSb+0QOeENCWwDh68z+E/mV3E5BF5hUTo
oApzFYdHAkhAGAGhsJOAZJSClwYBKabD0MIJcJqu8EtDITscYhRnkyg8KIhgg5+AhHIHbNTOge/T
JkplcJ+17WS6ZPCfDY+WGTjF3zMe63Os3kO+xOkZxLUdCFRFCZw7SMHFnqTfSe2lwqNjHggZg0ky
ihu1i/0T9NKHB+h4nWhjy7t89GFsoe2bXv3salPBCBziPnTvolvWMFTBgZotnDZUUGcAVuNWdu3/
W+y1z3BMax2z4LsNfRejq/LDFbb/CcY/n04x5TDmB0LrGwrOlu6gqZXZ98k5sLH0oVqXADRqPUQm
xNum0hdMyPqFXTftiePx9Gyjdo+K+POXSZX3lKY2pEDHchuOnfb5Yf/R90kO6qMvnnKc10J3rFWf
5lN/AlLt4v1b1aHzoIeB/uZ49wKwze9Yvlk+AODjAQjX7BasJyD5GgyYffKt6t323qxdLBfhubAC
Dpe96f09jbdWVfhFox6b2AL4xGvZwUwsdqCz6+G/9nWo1FeLCK5ZcJnWLYiX/DFZ2kG3z0y+IBx0
iN3UKvUEbisTZrpHLfoU9fkdtehg2NFtBneZGUb9Jd4KqwA2LPkdYaz/Zzy9HF1/ih8bK4JoinGw
1GQcC/jNxtTdEjQraALBkgryCiAllJOXWjToTxYSBc9GBrKYJ0V6dpyk3I9eARbJNEkXQbCwSP7A
YEuyo58mmR2gf71p/GtS5kIhhybRK3X/TLK98iGAHURoO6iQhu2ybmJ5h9tSBlX3yjv2YM7urE5X
23ZMrTNPwbxEEnB4KMvWAIqStd/4II5F7XH41xm3glfyt15y6Fr/c0UjU/IuiaCozqzROzZx3fhm
5MEdDcZITgs92w52hSBLoim7JDvknYEKT1EiwV0pdym0sbilYA7Ioz9MwRmDZ+uQ1Ta+djw76g0v
+KExyuLe6bXhRrpY6oaT83hnuhwJPCW20NnGg3/wDrgJ5nNYjM3soiGxvH+H0dUSSx+wnUcYTQ/L
bTIEAR75Ii5PFfkvDaG2qFTb3BjQIIViKZpxbjc3tq5q+A609aWyfjdPHh67v6sCFOHas59aqKD7
btl656xxo12spzZwXGZ5o2u88WMLdrYOXB3hnQmjsIdE5+3vwHA+zRWyOYZV6pxqoLcAfoF+XlDK
b0oY7FcYYqNKX8hQYNug5fF30yj6RSPc5DGsdY4FDzDdKnWTLUfyEhkJQx2Flqu1a0Gv4c9LQhiA
/Ronrf4MjmMmVPQ2PFJYJbWNpR/pIKezxg6WKTa6e81yBshsRBGbR0Hp942xwr+wUrBr9Ptce8tV
uBuCeGUFAzDZik0Wmw78lkutOGITZj+5Wn7GQj+7hcNo/xQ9elNMmOb8UiXFhWbEGYOfJQRsFzSj
gtPVpgOCf0WjLIZ4JdiKxZZGmREYi9JmQC5MVzJT5CjDHphCz4DXT8VuPGyv4GjQR98rT7vAgz57
7DJhg85a8LWr2caL1XY+BaicCb+XlndMp5kRtIcWeqSL7xB0vxWtghqj9OK9qGzry3RlR9F3LdaE
H4ztX6fTC19ntrnGnqZkErD/fz6OPTCYFihDR9sZjlj1o7XJB9gyuGB/BxBmdapL/p0ezEliFMGC
Zii7W0tDeqvrCsVOM8Bq7XFer1z7OyMaFsilhlui7MQ61u4jzEPyUjR7aA++0tqA3ha9iuFEG7sW
2N59LAbyoYh8AITg9fcBrdRHC14JSHlSGPUbI5RWIe4ZQKvLWHK9xMZLONolr7PwFkqnL4UTOvty
alF/65hi2XN32FCTDrHEMsSNRs2/9iWW0jdgP4RLuhIN5JHmArmERODHK0DCiZ9BKVxSF70MxTPY
vbFE/+ubub5I6TnvbwZb2Lf3HYHipYHdPCyIAdqD3zCdXg/j5DQcgHOzSfTgiU0tGqT+a9i1z2Pq
V8s7GxDVgJ9a68IrfEjudEidwJwPuFlpS4F6tE99rRloIAhOEzJ1S12yylO/BEV5o0wz2uH5LFax
5w0vkQeGn0iy9GxBDxNmHO7cfw3LPDC2Ir3je/h8qzVvRbYzw6Z/yOz+gTK1WlDAe32wsovTRu0R
BWLs/aZMbRilYPHL5pVmWtPMoMMskdwUaXeLhxducjYgArH65UZ6vIBbn/aIuojme1aDfeyUSzcA
HdpaytUg5CehaSrL9KXl7AmanDQb6Y72F59mu6z5hpxqUed+opzipuS6vZcO/pm9Ls8fCnTeudVb
GRtcLoFL/VEMo3NMEid7qLMmWQ1u3a2pCeakvWfIby4as8UoA28jYQayH6Fbr2yzN+Cxmneez8Mc
tIQgWtugUmpY1aLmyap6NyJ7ipvfFB3GKBWh+mxDA8nqrWOGRXc+ibMVPRiYeepGMBONxIn64BnQ
hJvrCMBH4A2MLmSS9dS9rTvnjkBMygYSSo/cYU0Qp0irX8WoOZdQcNzGERUz9wHyCM5b4Xo8gp9P
r9h9HKNwgfstlGT7B1U6yMwaHN//QIpx83kZqQcDOfCtFCo8JSXYMI3D2SqC2dScWNBK2e9NBjUb
dwCokJINNDoP2PaeWnSYQ2jAwxLRiCANOTE5PjE+/trWy6GCFsfwRKPXgz4lF4TsxQpvGSBWp4/2
qK6/pOQBTn24q0Gyq8mH1ThZjSdhh9o8vCCh61KbR+qjuLEq57lsChuHWCx1iNdvQmZXW0g52tCK
AntkPlSi/tRHjBJH6ysU53MbnwBcI0QWYmtKXgumFhYTyrpYE+3PqrrOhvVv+t7JpEKWYMSzdNFC
a22VkNX4fLvI6abx9dZBd4c0CP2+8ZzdHF9B6fYANcXGH4aQ+07Qj5cQa+yxYtGjIc3qwbM2aV8X
3RIFKnCGR+8W/yHiUcj0iRlZe6YWFiFAYjSiPlCzdsAZBu6abamZu2BtNaqFsRMroscUFoebwM46
P5yanTVW+8HSoJA1XdjNuwIKA90vegvO6AwXy9F2NAalqHp6QzG9oSqGyVc+CTYawniYs6BVibWW
CQfeTeXZ8d180AAK9ZQ6UwtiKKjAJMWBWs6YJnfQZ2o2EVTvltdJSYed+X+7kLZMhxbMWFF4z7q7
ohQRpG/FIY5DZ0m0Kkc3JPzluDdHAQkbO/VmBhcWUaPtiipBub+zmuOXswJWFP/qM1izKy2ofOmS
Oeuwzsuzk7vvZ97HGY2OnXipYyhXEpA87Fq5yHS7PlLC2OSgR+EXDHuhKbtMo2JqUnaZRlvLrfy5
BlUMfEswGNOT4SG1+hUUCpH9pj4CztAZIEzhAXK8viEc64Yy923UA4+JWoHvtBUq130wpfhLGw8c
+MQ2H6UDFWm6n4OKt7KJ/AiOztbmOVwYp0wWJWkA1S+2gV5/7iuSJtl48QOKmhXMvUDdgy88fN01
717LVHuwp34URYajV6QmsGJwgg7NAQB3ZDGHfiiwfOzZHYNlNOpUkFn+iOA9lNs04Or/ZxRERL21
w3ix09J22MY89pZRPYRbTZNv1w+GPp0rougjAj+XZA3DuG8hH/VF2Tnes5Z2+sISZfAsMpzlU9+X
0Wsc8rE+YADpkU1cgcbJbhtwO27sXDcfbR5B7KWzbkgCNHSSL2OC4Tv6y7yPyLpJ6rOy3bePHrru
x6t8zP3Lq3y85p+vwhrwx0zUVzehBwVOD/qf3+JuWKrJPwI33RSFaS996OtJOhjqPPt8bPsbijX6
nn9rjR5QoIWHPf5PIx7+Fd5J+z38b5dGUQokVruEYEMNNepmbGfTZi8Y14nWdk/cGI1dpiBFSLqb
bsLmfooXbdOu3JT1jwPEziOA5GwXggFB4ToLrOnHO4dZkA2SqtsLSICeKgMCHpwXybPr6i+zAQwm
ZS442TSJVe4IyMghdCuYEfzDq0RmvDvreMYtyPcNRsr/sDSnjWcXFRvWuNCPJ3pC00pnSRmsxBUv
TuewHSW16AAoSX8ODGMtgaA60OKbVuWQRnM2rupBPPlIL9IoF80NxVI/pCaaVeZlyneRSIU2Off8
648x+Oi75orp50txdqwlW1MzeiiYIGmbO0F8NMckPSqwolfIefOHsgK7hFKHdxzZ91+2C3Q6fC7s
B2OaIhsWH5OoTY+QBA8XWQO0j55U7rCUVdu/u9XlfGUqCIl0tXfBvTuFpOiHHQOdtR0DbxyjENXv
T40Niw/IWT0DCHjRS9P7MZ247pi9wpFnWYFvieqGOSzHqY55PYA06BdJwk7Xrt5pi/UwxaJkihRt
Ane2IYlrnzSivTpOTnUb+/Q9UFfYZd2pRvI8xx/q56JyNkQP7QBXm5vVpHVEo1KPnA01afTaHDW4
abL0R6wn4xtA1HIRgN1zGXOkVLBM5ouigqE8lEL+PlAEuOd7wICemkxUM5BG56HYsRSYWYLzhj0v
7yHGcwX4pjHzFvA2YjuCBFO8Ktmw0Js+BK5+soMqgU86VkazohUKsmbpqks9e1t43kMoSve73tp/
ObFMN9mV0LdeIr/RXGpV+knfTwubfHJPNSNtTYVHgFWaS4NRSAS2y7ZriskoGPc7rBxKkT3SA42j
wOLk6eM/I/WgXxs0Qg86BcreNBIX/M3I22JPBUwO95uVAb2kJTXng67L9VxMgh87aCBptAx1IEMG
GVlb0IrSGbaIVc0SFgXumjfeOOs75Mqp1rqJEjpB8at6+hFiq4XbR72Gge74VI+JvmMlV//h7MuW
G8eBZb+IEQQ3kK/aqM2Sbdltt18YvUxzJ8ENXL7+Jooeye3pmXvOeVEQQBUkWxQIVFVmrqWIxzev
Ap8JnyDM7jDQAbXOixOOwZMhJ8fnhlduWS2LpzTrvjtJXPy4GkBVCiQEHsf+bwW51/TYd+q5TpeV
qQNYhfDjkZq3PhPgyAMcRrKtsyTblb3zBPFiQKUHVl90iHtDBCEccDKT5X2TAw8Sgq4QhDgAmKqK
4JstkxycL3n8FZl5nATC/kflNeX2U+6FsjCSjT8kmH6xzRXREvtY4BxUiuZmqywa5X7rt2v3kLVm
taccznV+mpAcyTTFCvee/06NZNMDyvcjDZMHiPuaP9owe7j2/PMCBW5yHYFhZTcABLwswqG7t6Do
tfM8e/QjjaUX1LEBKqhoKbj8hlxz/ONmOhRA8OWu7qHQLACytcMz87qr0VB1sp4Kw8XigCXlNhB2
3mLsrfo0BYa+5REokcYiGlAAYiI6Mhl8D564za2ugAZ7ZTFKU9+9R86TLNZAwP9XFLbuiXZa9Dag
1OrXKDdCorcstPJqURleezejRuZt3XuSFPUfDFgjw/T7bgwBaa3ti/R49eD1FljKAbakLifrqoUA
VucglAU5oFAtXBU8DlSsFyko1kzhxsxEg4c2qJSSNMuXUxbXm1g1IZ9u7RPIUwAJ0ZlVfUon/mIZ
OWS2Mx1aNU77FYquw2ryEvvORCTuMGaoFNd5X31RpnkdTt9mAHLqWuACU1UKNhLk23IKsyU16cVt
7JMBcp47Wj9QbwaN8e4nhVLpRXQQeHeF7QHNWybHGGCpdZ7qCzqKVQrhP1TteFZdAaqHoG8i2YZW
Fmc0EbSKwgdadDgKFlErpd1fxxyXfWg1ePyugXdCSa7KNfdJWoEpoH+95aKpn5oDFALa2Y7aV+PK
TgM/c9yLTGqf4vrgTT/nIgkB1g8zsA401dlmEMXuQUe4tV18OhYhBp8AR/Gt1luf4vqWlZ4FS8Kn
oDNXdGcFzgT4STg36Ob6dMMNmkjvpmyF3b/ZfQGXsXeYU+8q405pd2rSi2DmIumjYLYAgnGn9Y3m
12XTPES53uLUpa9pOQzCCDtxYwL7vtrbVw3kUvPBGt6ZUfhQqaKl/re27YCab2SKKaXlzYyfpFXa
LdI7bBXAHKxyTmGM1OnC1LK5b26iniJYYjVuTOce/JhQZKU6ozpHrY8ONMT29ttMMiirN8x6vv2Y
TMYjUCEiRcXximL+RQ20c7rwQmNugicZTfTPFzJ7vxiyhRuDZG+EBjueU4W707ntrfOh1N8i8Ayo
GK4QYCgA/F0/OP2QPTgC9bcU3B2z4A0CG/2FQ+VndtRyZ1KOkAC8b3VTLqrMCX26wUEjVN07nlwl
UOApQVBlgnZZjVZDCpYuO0NpnERau4vbPeH35kVgtJsQtM2g0Ro8+9UDBOZEFFt67b5qqhVMg7Mb
p1Esuj7ofNBbII1yLQUKrGmj57Z+pp8cWfAQvFFtHfdQWzNMJFWSXuEcb+xVlL6H3MEeyn5yR/l9
40bTFFf6vpBjtEPlQ30M8yH2zTT9xhKU+a2oT9Ru1y7oUsfyeQwy2OhG/g01z9XifT1zykwebqfP
Mq45Uht43NzWX/DNlKdQ8Xxc1+oa/PS+GSTmQuKYAsLfelrcKnWoKIeaMe5xYTvmnrqoYof6oVAY
bDQN6CgagM5Au0eJ0+Ffn8MB9kd9eARnNiDO9Himp/Xcpkve9BLldYB9cc4OdoWY59Ib9PBONTk1
rToI78ZC/3MTMXAPX0X8I580FFhRHVllImqomrRmhVFkz805SnBt0mh9Nf7kWxk1yJcC2/SpHioJ
6zfTYBBGdFAx1TQhqJuRmsGRCZpSwDPkm3zoRrBPYZTKpXRZzg4CMkRFCF2/FIvaDrBJd43j+vBW
eflKk6l8mYw0wUSIJBNmW/UHyGO/MNX/uz31l1aT7MI8QzjGMkeaJ4ur3O8Iz8lN+Y2Wq9vqZfBi
GTe1OS9ct/4ByBTE3of9LXBn5U2ymIQW7KiPnhZTIZKF7hjBblKELB348O4jd3nrnklkqM2U69hF
+Bo/TZVpmR/IftjTDwQfVSm5pw+1MBHApT56kdDhWnd88gcXeMVPJGE8bNJtaGbloujC+vxSK8hQ
b2dfHZtn9xUSJk/A7KycOjZfILg0HiCeK5aBwhkNIijWXpIgBPmbE4NE5qZxLUTDY14/GBmKwEpI
WmypSY9S6gM5GNtmQ9483PpyA3zEYQGZZtZnoU83EMAD7dodA21+mN6aQgO3jYY/YNUiFON3pT2s
LJCsPBWF6d5xT3sKe0DvAEYMlmHJpgeplF8NhwWLLKrdHdmWoil87k3Dikad2taPdfOdaeML3c1Z
I62TatGtfm3RGJigrZNVs9mSWg5a9JQnSzV2a13nTNMACsBtom8o4n57oSi8CSEKpKURQqSBOSaO
KCWksd3mPORhfZDqpUvM6sOLAeWWA+ptvAW3caa8jdIANVHBHfsqA506RnfwAq070NWtKTRQm0OD
9e/hXO+Td/YWPEg3clJq8cb05Aax/pTpIUiJa+tMXWM2chyxkWCjJgPt4TqWVrGhZiGsrxLBxcWg
lfWrdJxzEnrFY1og4emw8iVkRv3ajFbmj0HToxAQVnpW/lXJzDu3WBYvhVHtAx1WcYSaKRzwc5Dj
BdZD3hnewZuAIBHOGQJxiBwSytcEayc0vJHzVc3bAJ+WwAY4Zy8qQn/ScW+VY4jSZ6P9fnum06Jf
41e3KHKGeN91I361nTft/bigIkK9ShXI59dtJZjZyGjZcGuzOnbeXyhUXwhwe907iu4SVF/g+QQt
55qNDA9gA7wOgz08arWo74Ig+pLlcfaS8+nMoW/4wGTYPOMWU8eG9AVoOnGKoVKFOp4CzQhEjGnG
jRU1E13XV1mfOluF1zuUqJBbAEc7HXL1QldpHkOjHgVinwcmFyXA9KKJbpqvoBzeoMQlt+y9mVwY
HjN3E4vYJgNfHLhYsviuqxzUjtIIIFm4jBpeId6L5EzWnuqiOCqZ1KOrsrNAIw33klsm6HjCaJ1W
yXBPA7GNBbVtijNZUBcNcgtVFaWOp1c25QES5XEMoIxlrGiUjJMCbJCxYS9AB7KxeIgShqgWOHNk
Aho0aLYloCnMSSOfmshUYudpFOPRUKNMDmutZ/xStLx49GxxICv79zlY3vmZLboFx7nyZYyrN0oA
MhDNouz/l0ibX8xLpi9IMxkgRw7BoGREYIVF+fdWLyZ5NiOA8K7OlHuE6u9QpEjihm1ylA1Yomwk
6Apsup5ZMoWPE3YgDWPNM+9MfvGGv2iIelp3EeM3/EQ9k5MtoXHyiC9321SifRoq0I3VURK/ShMp
r6YPwu+laZ+ZycUvIIuXbBAD+JShPIFShwj7jwZ76cb5UVniW43ilq+2bZ4hXrfP7bR9xXnLWGlT
JXfYa7WvEerfhVPzJ8A2+xNXtKCYs30tUKy+Bpt6tSUv1wEvS8miS4wi6nu9Dn+Gou2fWQcAcTiK
u45n1R0QbJ4l7CP3uMCqjRf7ekVWoyFT7BsAUPs0QO7k4UVJuota8/Qn/1sfsm6PUcWMLXXdPgJd
UR9gsUAYyKNogmZcYEM63mV93kI+r0FGWKsIJAssphoAAna6o74sappF7fBp0xYG1JFvhmTTx66v
ZS865HXPtHUuOx3yc7acW3IwHmmMNtKqdRtTlr/7jWqWq+Uf/GoVE0zq8U9+ldlEO09EzjLMrLce
NPh3vY04W1q3NRirwZsiGm6DZGnAEVSX+WYeBeho23g1iJu0wnkaI885ov4oBF4XxnFrTg/Yjq3J
lrqAFFoGZdA/zrMZzv/nrbJc5BvyTP/wVoPofobtOmzC+CcOMme6gEw2IgVD9LN0zLnnOnS9UDZk
zP++uA5dL35zB9bLWgeGEyMQ++g4lvnLE5CNyfPqFR8REsCQm73PYjvf6uCsVjBh1OlZIlpLBxI+
DbaXixFlw38V+eXqHQyWeAXW7N07lwNy3qKKlpVIho3bBvoCpz39izYycwukglyhqAzVdHnG18jS
hD41E9OdwFwF+kxqOnYXLyaIT51m44L5EOyeHp1E/bxKdX7Uv9TID9+nPLgnm3EIq6OqjIIgFeb/
37+dxdL4NOLpBO5HN157yKkMec2+xEy3j7UlwiVxgiY9qJVQ91S8c39iaxmAr3o2M6wWzKMjH157
ZLpnM0uI8RXQ0Q+zWVczzbI+zyZaazhHoX4ZZRg/WdnSmnIJ3BhemBQvNh/sO2qBIQ7iLCAK3lIz
z3rL14OgXFFTOKCkLQ32vU2d7ok7Tfw0QRkumT7MFQLY9WEuMFKWW1N4DbTVTTx6r6zKoGvoV7GX
DcvPm++xQOUWjZA1SkwWjZcPL2WRf28gIfVNXSRsnC+yvy+uQ9cLsrGd8uZ1Hbpe3GzKNtwOQO5s
uwgVfhYYzBfCqNZCtNEPVNqA9GCox6ckRDarj6fpDkEr1Ma2TrYF0pyfQf9agvonrl5CK/tRtJC8
cZv1PE/NjOfUDfXXqDJByAv21Ht9aKWvmZaxR5bZOOIXEG2w52gvGaICC4BH9G/qc1gW9mSLkAlQ
keJz1AbqAotIGz5/jjGMgcZTn6NLWLlC0Ld6SZJk/hweOGyyTn92oilZ1CCBAJPR+BjkBb8DGRa/
o6u45+9XCCskEEYuWv/TABmTf9r1jzdXupJqJrpKkxZvUxdQPpeF4YOkKTpoY9ns9DEDOxq003dS
9SGd2exwT79flQF+Jl2Q7tKkn/xiEvwhjKBIbBoy/w6arZWBqNdfcgQKNWvDV15qPUJy0L+zJxns
IHEy+YbmObMTUJMfnBzTuYRcW+ajph8Ag8O5UA+nRYls4lz3OZ+6/u66HboGPNCmWLfvJpA30wMk
TYthCa4Vc0dPpUjHbkSmufWh+Wm06jtr9z/1bdVUN2OaOcuzF3A/mMm4K5ym8VGNoB8KoJm38fVK
g4TU3EdXoBsAPODa93+00xLe+ABiZ5sx1fN7Q5EAjUlj7LQ8QGT+tyOC5/FfjTm2CO6jn0xNlETv
Yi/8qdd2u0fEu17YrqxPKCopVw3qzt8Ax0BtiXR+Jl75vUSS/VkMsthIjrvDKJx3U60uZ9PCkOyr
4+IAa1W/ui5kl4CH+jatXenrQ9c/2133NHM0w0Cyhl0AQpy22Gv1fzDo1QxRbE/zDAwJYcDcm3kG
MJf84iBoOltAEvea4WHTPdrnT1d17tnnAem3P46Sh1SjrbK7+VrRt5rp/FDqoKuHlshTEo3dxRXn
IWQuNk6mddEQDTwVHZNP0rWNJbcsfVtLt3sCGXHj42E4rGh0Ggb9iLMRiDbVaJAF3UVoCMpjVnpJ
R2OezCqS6V4bxbcmuMuyEqhqF6ToQ87eqFWwLN5rfegg8su0LyBiCkC+b0T+bKvlyRKnGXmgUW3I
zwU3socxFt7zVJ5G5QPE8TwhtWjC3Ob2kpoCSjprDgoH32RM7G1LamMPhkeIojCzWjt81L5FBjZB
orD1B9CFmX5Yhc7ODQfz5MisW8VWXry2rfFIC8EEJzNL3510K2UPpXJC6bSzq6IY8sVeNS27jvHl
6ECvxWlfm1qLf1a24S0mW0YPgQ2doQ50r4j2p+EzqDO/k4XtlXc6ntAvOKKwNXipukNYQFq4UXMl
zPw0VwwI0oe5RhcUOzVu6ClblAPzgOBFNC5BlfQhlMkbheWoq3WncWW0Ub65xetA1r4TodGd/s0J
ELM9ziPgTzAQcoxRQPk4WFryyILwLWorQFFVF1SDQOXcv9AQ9ajI2y6MkbG+9aUCydz/nKftcu9e
JPM8RxPaVT2ILnscGos+SN5RuTZU8fBYaTOEZhh01W/JDRrRyyLboLzzPemGWKbVA/iXYv1N9ew9
90azGTLZoIqtQ0lwzL42HcoVc+MVzIQTqofsZF2q7j6xnw17EI8InJenNuHmgmuT/rW0e7E0vdA7
Rqbj4YeP6K3q7ySkk50h7be/zRpOxbSrDe19VoY0dzZ6H2etax1EwTUPfdRjB0vc286+Ft7wmoMO
pPfGF89ukfgFo8mysKzxVSJJ/LuVjpDTLsshtwI9ee9sdUl6DhAOdEPvbNq1d4YyoXdG6D7xTTF5
i08DBWqbFlPtpdvbgAYJy+sc1E1TI36d+FVhegsHKbRVr4sYsiSo65nsZFoXbjEhGrvmQRO8FSnW
87DVxA45s+Q5L3twB2AcGfEasnxpcuLQfDm7OUjrUiDQvgWaRI1TrV0EBC/3Bugb5glLRBiHwHuL
R/ZxQlF3ZyQLkjPE0SZghcV6zJPmSehiuM9sAztsiWgp2F23tpkBnKKa+CG00A20xIGCplenEbxM
96jp/OiEGNCqLe8p8tigjhPqjGDUT4Yyf5IJ448MlepShTClG/8ANxI/kim4xlNEdFm/IdObp6Gi
n2Em+KOVvNEYjzvDN218OMv+YQ2F8SLq1tpL5Ehn7LOVQzJLz6ISlKad92D27RfCRAPRr9KbnoU6
w776qvPv5J3nhrXPJUotyKqQyNe0vC7PdmRWO5wRc/Wj6iDl3oS9XBWlE/thqtsXE+CVw1DKCPhg
gG1mAE7ONghJVuBeVPibq0MzceuSuKk2O4SBE59sMT7rqAG80wbkzukmnQrprHoBVXa6lQcTOVeo
lc5meib0BXR6x1cyc6BJv3XTYkE7Hadj1iLicXOg7QlWaWuR6X19uI2OuKk/NGmUTtaW8qXRT74O
xD8vJn5MebZIUNCw7HQoNtKMIhHJnpo0RaMP702a4tZsVF7t1vxv36Hi8bIHGPwUddpfDY6hz9DX
6RFvZWwfabZ9mgCPWtWRa785ub5uCs3+qUwhOBM9hxVMPWWquThkQoFLLupQAwa/7oIvsrV+OMzS
f/UgYMIxuC2n787I0peC6cgYBkZ2TqoUmzbOtW2om+G5MARyNX/7Qk9G/zUtq8SyfkHg6vvUe9Mp
ScpuwRynxxPLGn+6OlZ17ILBzvmrqyrvuRtEu46cTjsiiFIdEtx4G9Z6xoV8BuVji/sCSxP5tKXp
oR548paZPsyHysbifmNr5dNY5MapVLc2HTYRzq3WGjfYLGqjzKJm+miG9XHV8Ti7tEE3+NBi1PyJ
o7pPb9JDH7TR97CyxdIesUUHZ2NwN4z5uKQBhhrsGICtl3/zBGBWLGXeOequfR6UOkprpf6E6NU9
tXKVfcCWH4uzAgVayHIfhwThFRqVyiEP888OdtWEfiON51DkGpjfRhwBoESTsKraAG0+bEvw9r+G
5jD3V2labYIpHuf+CFGqOTem+n+3T4AWXk+I0EKOW4jyhFX2G1BeYERlMpkudYlou2dy585pRnYy
IgSvC5JJS42DbQz1lwD80tupgbJ6DabalxQl2/Sv+ldPwMTxJInDjV4YhuNPbGC+m+ZigVW1fDaF
DeSPmbE7rK/xPqevL0j0ew9h52UomwD4M32O14CwHZlee/g51QIZ6I4Vz7Zyr2z57p5oPSoZE4m7
L3ebRRqImdg5zeqHzO35BdXC/aEKhFA1wMMbz9oHfSgQPE+7y2Q7/V2g6gWhCpHkT55pPLpxKxbJ
2E4bZhcpHp1AVKosYtwgfpYLaWypvxyxMP6hX9nTNzE57N2eg1940YL7aUUoTn2EXG2j2wAIE2iU
W0hxg+B8NQNANU0AM2Zs8FzDekPGdtmDMkHdOOARjX2AA6ulnQU/QNWW+TN0MHOhXaRLlvmUfaM8
3K3vw6nRQFFIrLvlutVA0KAORHSASsvc2oPp9omORzlLQetgT0G98CAotqVOMr7aUavNAvD39069
zQLXPMUctwwQGb7TFijuVl3MleC0aPRAAzShLzfUaV2HiwlZbInU7GwH9g/ngFwU+BtlcKryTi7A
hlz5oxaO3kpaQeRLaU4LKSIFhmlH85R+dXgaQHRA9TTKIxDwmNsVbjh/UB5kZKtZE8S7wvFYWB5I
GOKhFsiEhPkmK0OwN0ZhxI6ponBMUb5yzIlXFEy2MKqmbGOkOAsxQBwvoKN4Bem7Dc6luL/kYsQd
bhbBkgbp5YyE6rtxHKTasu8htkcjUu/50Sr6V2oB5T5PJ0vDRoUsJqfpiqkJlj3YFMTyLdEHUBUA
pLIKRoQrfE1r/+qHfsQJ1RxKv0/Mt8wu64Uoyn5nY7d535UaEElJyr/3CKxodgEKT/CrAQ8xVJeg
rKRPttCKebdFYswhW4Cs83UvxuZcpMYyllqDbEIFjlUHZbYL1aeERT5fzaNAmeEHrDz+206NFqgA
B/w3A72F0h1kNfYXHUiSAfQaKnP1dgG7TbXXTTAYWoqIll5G47vZGc0jNWIBJnCv4+1WKuJgcGRW
+wmVnbM99fXv9ti44MdjglARIabusz0qVvBT+6ctzU1vRZ8FMTbUSxtMHGrdc0DSHkq/NDLnEFpe
spqX67DHguN1lzSZ7ANYrMCsopbxirdzP9n/oZ81rn0A6HjjCKCxaXlNAujKBV361ch1KDDg+bCD
cIH9xNPkQgapDXkFiCGE95nlTUezAHeBUCt3bjHoI0f/8ESd76WBRJhw0mEdjXa5RH67fqAXK+86
/9an2RBhwSar80fByuWA3ZwqWFA2dfVmN6BZKMbKOsWhtO54pelLxKKi7yhk9aOgGF/A0tf6XR+l
29QuxZeoiY9k0GQVSi1i9u6Jeix92akyqMru/RR6Vy8VqmQ3sQWur6I8h0FVL9vJyX9onbUIWGW9
hVUPeqsUaBrLcYtzqE/10lCwDWUhowbsgCWL11R7SBWHZQemQfDX7qmLChOv/RJFMHtQqqCAWeoB
tMj+tiUz6qKra3/RNqA5uva1TK92XdGAEHw5sOaQZSC3ASVtuU8iULT0bnAwbBEcTCfl9QJJJ7te
fLz+3ZS8yZ6u8tQSG0A+8aCJrOzctuYTbSGpJX9rdTmbx8CpkJMlbUVd1VJjGchf1kbtop5UVWiM
EQq1TQCuV7cnQwI9nrnPoygk2VTBaIHpQkfR3c3nc1vh1EtHxvcaKHAerRjyn0bggrbSNpJHeoEc
9JIXZgC9FHRJUHVAT1i/UIuc4iIGYlxritWt7z8nmozSPicxSOrVI8xGLNQCVeWJHlT0QMun1Fwn
Luj6yOI28LstDcaVZaw13dJQovt3MPH3ealFhQhDB7Vk4NTe571N7ljDwnR1c/N+O2ix1azp+yry
/hUl8PqJTgvImbzqHiS36RtSY6ATfB+ra5RJqLH/g58Hnd1t3iO0LLTwogVYS/pAgD+RGSinL90f
Oet01MyY0UXVamykxHGr5aN1TjuQleJ4ZkPJMwqBZZPaOSqTaoWtU/RmCqhPK0U3p2y+Qb3FfG5Z
l22sUksPKfeKE5l6tv3B1DTEN68ZEA1NkZou9ckAyz9Y7oQ6UbcTom1GFGM7qZqjg9xXKSz35Aad
+BKXX+mgHVWecYxNx15Qs/TKj05W+M0unzuDg6q8B9kPqpFbZMvG/jwE2RqAk+aRXtIcEiyeAUx4
q0eoQwtA6bgAZAMQcOVhu25/drx09sCzKHmo3K9J2sRbIXDyDW0lzBfoUwx2g8bDPsZpwFfdvniQ
KoAkiq2jEhT04W49DAstnYZzN+YfB4CzxV0xev25QwncZw+nLgfoOnLEkLzaj5TulWk0R5Q7uUda
lCtVOau6Ym10j7QmU7/qEsrq9y5ynJfqq5PoAR7iIAcFjxxSzQtXcb+OvK5ASJ40m8Qcwzvq+zB8
s4FUGJgi7X47zzpCoMcvQrD2vb8Li5y5nfYC/ykI8ry3PUis+IPX9n4bQQVEKsQAosALPsXldy3F
g7jyWn4eIW+907Qsx3ZkcC4WR92vpeh7OqCUybY3HLAgG8aLYTZ2ehdEmon0bJHsXAvVJr3SX6h4
1S8sztOT7QBtEpd8TRhmzTPfzahJZh0L0nWKeu0l7gc/jB35C9hUH2oZ/a9rzz8vfrMpqyReOGXV
bjQTxdNgLkbpBuAh9w6PUbJSYl9GTaF47BHetQ/KjroiZuf3c7+yZXIE7WwJzQF5nEoxPbaycpeQ
vU53zAvxS1NNfIEfm2FkpTsj0oF9UaPm78YyTIt1XtVxBERaz98goW5BHAeKXJC5fpMAMeNO1pSQ
ixLuCoL3PpC5AUpTlpe+xZ2MeHf/UAkeIxQ+AuOUQeLSAbEpQHv5j5uFtEbgnRE78CKtxZEJucMF
56hxB9P7LmOQcAUfbX4fKoQZYCyQuIp46ne6oozTK322o1GeaQs5P0XrXN8ZiuQ7L1L+IkG12yl0
TK6owC3VzxVteAE+8MANxrcWebsNc0Fc/4d+si906Ycqmm4FWBpE5jkvscmR8VBQDh3VaGnsvDRD
la8Lr9ehepmyI5my3MIHsPGYUWkgZVr1AVgTJCp8h/RpBPtM/qTrNtJNuAmhtTgu+RANhzTt5WsG
AS+QIZhthOpfHZucWAmHkJFhVsNhjLriGSIWC8Mql0KAdxf8o2wJ5SSwgNhM22VVGftaBypoc1Js
oaXp/Lza1m4JYj1lawuFHxYy9qMs2OCkKe+BmXi3h2Tjh7k5khuzPc3tqbnJ1lToi+vcQC/mCw+1
l1FkFCuUQWsg2wnjSyfb5j5RjGxUYJ4pfFbYmxr2aiCGhBhse2+JGoEPkPBO0bxFum2gYmRTdr2p
v9z2ZQYDUDZIcF74O8wGqN6lGKEQAfCcuc2UoA+int6dyxVUGC1LKf7cLCwl7wNEsHenFfUm9ZjP
I1GjFM/SQKtUYzs4cvGVSfyzKkjjHsbSiiGKx1YIjFdfBYpTfdCp1RsymyB9YWSAPpF7ZBcWfkAw
M5W7WUTv7jI1Vkhe27WWXeLalk94i80ItORDjJLnp8juGFY7w9zToF3kJqCPQ7ihURFm9b4H/G4x
8EY+DbLt71GGvqVBchjCeqMZZfRABnFa/2M2Bh4vkLvpCLINgHWoo9EUJQO4T8HVQ4cV6ssSSFW5
Fb+nrmrQi1WvHOgk5HK7PyQlyv3olGR3vbMpm96sviP2Fi3aMg9XUAUMtoTvHevovUmQXhpFgVGw
peZtdAYDX301K9Q3Jnjz1l054MfTdA85kAz7XrW8KvfOY6+DCxhlq0EMKDsooNDXoR5+XZRTt6Im
Gf/uf+u/+lNXgCjjwrFi8Ac1ebEcE08cTWesX9jwQJRL4D5i+4DX0YqImj5ZlflDnGUZwHhZ5ehr
fQqqPR960OPhWwr3gLSfaM2kxTSxwAAM9JaLf5as7zwohz6wDgTnCJSWwCjZIdKHw/BTh+QjCI84
xMMZ23QO1k8ZI5qQOFnyZWRxt3K9MbofvHTyoxLMdti14nHh5BpCTUH4UI69tvSmSMxzouBx/JlO
1vucjBsf5uQDtF/mb9HDo/YxMssfFWINR4q/T1FjbKIKMFaKzo/JwCCYGe8omk9d/2af4LS71BuO
TC9XDBkI8NPjh1p2Ut4bdosKtahzaYweXE2S37UoGrqbnOCLnUEiTiqcDx6NqCCX7pdUgDe2/WcX
GViNaB6AtHm3Yji7LJUTzdNClgREl90vMlXT01zU+sP09LZXZ2rhIJOsgxB4N5wfoJPQh4+VArMV
kHFblpOXbanppdW0d1O3X1CzVCZ/cDBDI9sidijOKGnYIbYanAvobtw+T+ahxnsHrg0sC3//C8gs
7ELsdfCnku3vnhLc31hKwa6DGmJd7UPHk5DggDYb/gK+Cf1rj5w1RFaxfbLCpnodzEvUF8gvgRF2
CxqfZKOBW+pr4kFxidnlUyJq/C5ioDip/385q6bxbOUkGkMuxDLSBizGIHQsKzc/WmN19CbUAYeK
VIr6Cy4f8MhoUcaN/rmrKEBeC56pVUCKl7lyVWyaZHJ7AU0sGIqh9lwnWOXoVurTdljiHjDnLRH0
ZoYlgpXmvAeipqlGJ7Vh0tTozVibtH65bXID8KbR4eC05OmsDkjNGArlH5o0GkHLFmmKtsfPDp8e
KaoM94iZ7ThxYaG8w9q0rAShh/oX0B9tQcr8VDbGwomHCGc+5WJYRbZLiCzr5hIziFN09fTFCcE/
P1Tg76bYhw0iHBvnz2etdhBsNfIU4fIxeTUNbU0Gk+M4Sy2Y6jvyhDBPvGxU1CR1xexZsvHdkw9p
8iqDaEPxlnzSPnrqpRsta0VNdn3PmyeUp+b3pKn/5GmPPN9PEurTkEN/kz3rntIkTnE6SDW/aVzj
KRLFV4rG/JcBBXQ6B7tTNQMAZglIU+sPM/ybweRI48kxxdc/GPz+GZDeOKQIGAPIDIY1buj2qQVt
PvhjR6TU4j56Hp3wF6oJ+U+g2cAdkzhvUw0trU+mpeXOpo46lVxNaVZPzWo4NtsLHVxo11nJdATD
Eaqp7TcylWlzb6Vu4A9KjI7JnYGV5QtKB7tTO/AcMB4wcoL9P/GbuAHtr7JKG4ZfPtTZ7/7pZLUW
dJQUb+efnCTHSSlWU/79TrUYuhM50VxWj1vs0zvdnPoCd+7ofvmfOv398cipu/5Nt3fiSE+jTivB
16xY3CQUC+5Q4LbtObh4O26B0iDg+c5uSu04NxEELbA3dGOfbOjFaMCP4TRmtjTjxLqnPquW6Z2M
5bauIrNdB6YAVjEIjjevOE/KJXKPIL4JMnPx4ZkTFDo4lQK+ofV3fujU4IqlvvnkbygbcGryzW3t
pj6ygdyCejJd56G5yZBf56Gm0zlnNlUxymdSJB3SKY72rWIWqAKZnAazhtRn4oTUp1S30w453oI7
TrdwB5RW6hW+7g0bg/CHFZva+AiVLVDGaPGq1F3XN1WZwOj+P9q+ozlyXenyr7x462EMPcEv5ptF
eS+VbEsbRnffboLeALS/fg6SalGta+bNYjYVhURmglUqkUCac8YEWGhatawtmT+UToW7cRdvO9Uk
RRoi1MCJHLELjYrE/ZN578UIgyuDLjCGW8ASbIMwqDcGqEpXhlHhnOuin4g3qXkB5eAbPkabAwRV
pIyvCBuDwDAa1VLJoKtJ6M5ydN6ARCbm0YoTChAp4+QLoNYWGd4RHwcHwV/+KhprMcjw/BGbSS7i
OzptTEcOvwRuqYOPHaoTiJOY4uznoElQI3oBuTD42ZQGDZNMiHNQ8skHHWpGLQ0WMfM+arBfGrOP
FmQRezL43QdpuOo6yEcGCgkUPoIdgIjZcQwHUWlY3ACDTVx/F6kcyrVWXeZKq0lQckEjUv1d9G4o
lNYYgCZA54m7aUzZHmWftEcXDYflgt72ntmiD1RDXzNzIvRnjQa6P5WQpslmUp+UUKtZBssPYlIj
07odflpeA+BGdGcdq6IFfHFWArBPA039McdfKQI3H7J7rh2G6w9C0p/G4K5ZmqbFKgmEgDWK162L
o5AGvR69QVqNFLkS0UuKU4+1ACJPuORxnYPBQY0nE6XtJtpmslUOJCESknYE4LyNNwuFq0++J53Z
Zvb9YUEAND2JKZ3TtHWwsgH5LdxBfYlYZr48HJTkpqwK9OP9PgG0QHQNwqpGDhcR0fePqNTICvhU
QHqwcONz9QQQroDqN2wrWIyojNo7qnnMDR15HkLzSpMkQn8Q7ooNAl2zRgcNGs0asw+Ht/KscXvS
GBLmLySgCo9tZAGdr0geE62KroGXXi3VI2W2nTiUSBEjMTkWz6UCjJZlam9pFvAcaG6rvf5MQ+Uj
BwbzY6lrqCeED2SGymdb+agA7LiM9Vh7aITqm0aWOo9MuRsyPiIngmEYukDtFd/CwEcSTkmk2+qL
uG6rAw0D2/+oj+IKcce9b2DKYYvOKcYzSxu2DfVIRaLd+NlKtR2259E3hvZ4RMBkfBl1S14i10FS
TsFHjzVYrdLQeqrt7KNlOIZ7UgiUJeo8ANU+lfj4ndV+CXiwrhRqskiNayOb5gvoYuuV5UkfZaSR
uY+Bhbr1Q9FeedmAqWPM7a9twGYjBymHL4VmomNTN7UtRw7LSK3G3YCBwlr7Q90vfHQCenc05l54
tESSLBrO8+8GYDXQdNSDGCprNonpensN8dFrHdjNwgoBNKU0eIN+AyFksxmLwdt3fuFdA+yjJg3T
SyeN2cesIXjm3nlF+D0xhFwAb6c80RGehiHa/T8MIzWkEz3n4A75NEu2ExQYmhA+z5ItmMOtR0DZ
f5w1zJ+6sL+pNvuLDxLg57TZVioJEI28OBtoXVjQsJRdtSnBa7QlCsSxcvLFPxkNTewC+i2tRLQt
SvRHjwoYwMVe/kTv6EXdMQ4aj5cmYQnQrBULZmxoBgxqAH5ZS79Frw4eQnV9046jf9M6Q74IwFG7
Q2MrhkqGqNF4sYyfJHFstBou3LixN56H1jbcTIAP+Ve2pE62jvHT0R3r5MZsI6paoN4OBc8u7pQo
CnHQ8vdLRO/e5aQFjBWkK0kGcPdJdzbgomHAg32Tk4GlfMdKrnznSRMtxwzkwSinY2DsDNipx3mw
XXi2zk74d852bWDc04hewBE2tItJh9TD0kItYS0OH6ZndXKLHEqNfsXWAE3pu29HLTAr0lLCGe+n
BdIhHH8tMynV9lrH3zOy9njuJCeUZeDFLctk9eFt1FXrPmsBUpEGqHmdFZW2TcAKpD29bft6rTuZ
u//ggd6W5Pz3F/mbcltoaG8tPJAPa1F81AM9PnpBHR9pGA92vLN4vSc5iWiSXhylNut+MqWJT2Z/
tcSsp4OzmxabRfOKn0xBepwiJY72LtoUWzp39r5VISKldt/0MoajfsvWAVKWco0wyA8ZVcF+ng+a
gq3KCIDI0+58KBz7gw9DbcdNN9dvObbrajff9IwdDZ5cWSk2YxwPX2sNHNk966sr6rYRRS+rYe/3
A7/RagGyu7LQvyAZcysVSawySnq9/5qVYONym6y6BtjJbXkFI15w71SkPqiGAoCboPRuj6wiQGwB
Kr9AHj/77iIEA5Z78TRrxAETUb8w+9jcNiCeCjLWbG0cnZ7KHmGBGhSKJxp6uXZkWutdGzDEPfYy
X4BOVXuyCxPP8nz8YRd1+AwwnwFIRVG8okmUm45rPzTQTax0dcN880jDADDx5DHWy4w80kJVIzLg
uPnjoTDyE9hb/CnjRwk9JeJF558o/0cZPyUCKisqyFWWkER+VU5aNCLVd0PKBI6oRU5KGR90vXNw
b8PFCV/T1iKwwunTZ4ERLwc9ao8029XtTWF1ybXNU+3Rzs70CSoeyJvOEq80Ioe1X4M8VX0XKHN5
c0izhtu/OZy+KTiM0C4P6gcZL4WsurOb6jY6nIDlnIT9prRz/7mxynybNm21a/0qeARBIRCJoGAB
thUcHgW/IcuW2fbSU0R+Tjp8sCycvNq5XbFLvTbf4oRpPORtk6/yTg+mIX5Ucosj1LjiiWE8GKmw
jqXL6wUp4xQdX1uhbyLLN5qlSBB4ajT/SpOZxWIg2CTyRMNBlH9ynCViBGQuliXHog+qN8cm+tOD
pquXYujc0/xilSB1omHDUxS7y+iYlaxskQZXr/P0pANMQfRcAkDl0wTNzrJ3X7NcZkw76Eiz4BqD
S2mawQV1gvEKxcIMZD4miupGWfODlWhXUjEiC2V0ldnvRdMgaCvQErGgGVfZCWU36TBEpQ9u5F/J
q1c8oEu8OHaR5CeGvG+8orfTGLWt+BcfsqVsTX4iWf3+jmSiRu/9hmbMJERVceQfZuXZYpZ9clCP
OKLyCmvEI88EovJYaXprVM7O8WoEaAGS7Kju1LwPyr3lmGyFIwYqym00fNQW98+OJ4tHxGUntQxF
I5MaWZEaEEnZpCaa6IO3KAfSJ2IQb95K5a1JePGoFgWIjY4sempsXctYDyIJbmij76dusUWxPnqJ
1Slg2uhDA/wOwQ2N7IKXk4ZOqBLv9jSLE1K5rUEIvaqs6IM9kOLUHRQ4zD2hf8cKDdxP0Rwat8Oh
4IMuDvrdW3W/FsbGMU90HU15uT+9i9ru7d0sC/9CpsVWfUgtsbKLsVpTijOMbWBLhNy8IB9VPtSS
bUletZW5Q1V0tW5VupTUyt40LhydOKiW4uUSdGvALDCbMwVkKHJi9u0kovAMyd9F0lCJAQmIQjKa
Ijb1ryHpulX/U6vi4QZkAzWSIwoaE0+Feuk5kTjjtoi+d63bsa7rQfjogfto7IbXBv81C0vYxWWe
AKC5sxQWGs8AGZfHWw4C5rPQ4JQSkzkgYE6+k3+TZoT6ac8Azbxj8PLw+2yDIqt9XuCJ10kdBXVa
WwAPfADRRITg7vRuloV/IZv18ipx9zaeF1aLVpq231JpLVqdxhUy58VqqshlCQ7R9BZU9cgtyYst
HNtbtU41rqIiLCc90jBkw04JGCiY5PyMfqpuHcW6s9BGCw1LuQ1cd3pLL4Urw7ObmG86kY7W2MVn
pVb56JnloD4M6rP1B0XSccIKID59jtg00A5y0/P2Ya81U7vFPJxncwRQpq5XmtVl0U7KrcAH87zq
Z1qA0w2hdAV0hHe9FGxPQyeqTomTy7sw68Sd0Uj0J/TWMzrV2P6TEclo9t2o1TxxZ+J08c9Gbqrh
VCOLaaV3I7oA8hpVzdvlgXjsPgyy6OvgA2ESzMDRQr3D76BEcfX7u7z6JZtnZ9nf6eWg6PoGOrtN
GJs/bEszjvSLTMpMPyDFiagR/WB/n42j9m1Wb5HY6JAXTkBdSfB6hLjnmqFxARESUIxwslAvs9hy
UBPySzKLzWiijvJLcPyUXWSuKS1jAeZqwY3KnfIwzu/DeZaU0fw9Tsr/bOtwf9hESQX69yRvD+By
NBfCarIH/J1B04isH41QHZ09uEX+ih667Az83uyhEqC80IH7vSGN2Zxm8Zf6K/Oh/25qEht/F8h4
IBjM3AEAdUFgA8uRBJNUoT/iaNgcWOEs/6QjZaYvUMme7jItv3oq2yBRCJgFGrI5bgGAhrbyTh0w
+E4IIFWKobJ//rOqluvAVMQWMStR9lVlfCruYqrqa8x5sMiB8LWm4Vz69UkPgHFgOlV6mUy/9R2A
lYa0cpZtyEDvFzlFsgJyHzBmNW4Ats5J2uTkAkrj5LHml9a7jGZRRZqgwKlhyxZoPCuq/4/DzNtF
ev6VmgUsz3a8VZib330gne/mDgGafded1LoaOU4z+enpuqKniYS+NR0L6b0aQW+QFfa3Ztgmt4W1
pIHMAJzRqpfRcYAPbRbZ7rMpKZIOmfKnsmp0xAHqqGZb7Bmcrez19Kmyo4uFSvVvtkjshYZynVst
x4+3sz1nRRPRxi9Y9Q0YnWhQMNENn1jZcOuBmHtB8zUIkUWU+I/1gHOQ8Kv/xHPR8/YbAhDMMx5N
v90DYNu6LfNmCb4A/YJWEpy5JDLjC8bKckezDs/sWy6QzAwL6S8H0kF33XAEp8C1rAuYvLtp7Ua/
TDJyg3LGNzekQm6Yw20U7a/pU8i4+OGmaX7fdQAxzksXNTCGzl/SSp++BjTi6kucM6IL93IfAFgo
H6BPAfCFlYe+7RdTQ07DGbi9x6YSmxet+fl3ri0n4y+A4vnsmhk+O6dJ9Vqk1VVL/fLF9O1xoduB
uOg+8+6yxL0ledWB+jwUPRDJI6d6CROAdssE2E4lGKVRleYhpwS5afVv5iUr2J2R2LdFUlcvHGfq
Daq3rZVZaGe6g462dA4cWdTF9Iin8qQCKX1073bTTZaNpnNgYwAGXFWoRHqWrMOFtLHq7EUESbFo
DPA1obWi/+ghFskm7B3giosYlUKAYwdGL95FcaUQrpruNlTv/mr2P9ADg6qfP9iahQ2bqmRCEFud
i9D+RMVH+FLLO2ZHSw5Afrn0xXCOTa+6oUlAzxdAUUqbPdUuFWlpbRgKNtezJ8F7tM2ooqh3T1OJ
kyp9AhLdebREtsYGo982bgy6PTv2H40UuzCgz/A/DJct0ZiLr6sCTyyPKvdrPoT2wgmL6KEtWb9m
bQQY86I19xlr0UMdDckN0s4mcrjdZ0+j4CJcaKKePLmeVi9G8Wo1rLkDgEu4413o7/QMh18z8YEZ
hTrv77azpbq7FiiCi07v3lT1pvB3+NH8rersdVCqeuvEk9fB9mevhYX8Lqmm6KfZpnzAGjLbVuoX
h6qUXYnC4YcADHwn1gr8NtQP3NNwJjaBanVGVxL+ZBYiEUpudU6wQQNItqUfspFp20/mJE8YDvyo
YrkbgHx3gwQvglmpjH+kP6I+bn5UpSEXNnbq94ODwukQLUYHtzfLi4ZO9xX4N+0vDjjI2wQESfjf
OgqAmb+kuoWcZgF8tNpS5QGsTLc1jjz3macDc0v3ox8h6gH9Uf7oASOI6jJEF8l/XjrDwcpFeak8
DiB35R+Y41sXUXJe5cD8b1C5F4D3Z2FobM9yYX1zI9B04MgSPMkO/7bO6HrXHqwrGxnEDQ45IUp+
0Zq/r8zIOsnMGjdFhUIq3nRojgGH/KNhIa1qJK7+VTDrXEUWKnNS98MyZe2b3xC4f1sGVATutIze
1B+XAeavt3JkN2zMSAJRmHFALaqusbmJbHqnZNRTRkNSbuIURWCq2Yxk9GIX2Pn5PksuZcRWQO1F
O7/02EY2sbmLSqN6TCr0VltD9C0PUJwO+HgAJ/kJPw8yCVcUGVGWzIuHD5Y5j+rHsS5u7aItz6HM
EZuOvfxkiP6JhzmK4m1gIa8MEyjbKPnDuKnkMWo9QHHkjbwDjEGOM3v7piyRPlkByAIYrah/x4lO
gCZOAYMGzjrubed26g5BSAwHMvdtBNY2GlFvYphnLpI2nB0bu3dXje92lyH3xb7yuxZ4ArV1g8Bx
vmJ24T5bxvjFtRQvV71FL6n3ozIr4KQPZfkUuOzNugTu4h71M+3OB670ZG271vjQ4g7Umx2OYaFx
ZyGLfdMq6Gh6p6MD+BCw4S4n5vJZ9q4bqm1spF7IR1PZe09DrYaXoiu0BlGkyi90aAQ1NpRgMGSL
HZ+atsUAHGHKLegSSBqithXKS+3vZFqHK8JBBeCRv+uiLlyZLRAeZDe+zeq/D2n2ky0NB2VLcKSh
iVBGaxYDuABxBSVCtWs55NihTUDC03sCIZ4xhrHTlosqZ8OaJghsmGZpKKWMN+WAPrGw6sqr8Np9
HcXWY5XG+rnWnK2Tp0ejqJwnMSTuiaGEdFG0lvPEuW7sYgMEuTQLdFa5bko+bH38zz1ZDiqX/Cxv
Jtu2DB86X2a3pAtKgtyPvUf0mnlXhug6mcz+SWn2T8u5YFlHjVQ7bGlW8wv4L8xhF3rxDb7s+ji4
0jnWqWNvHF93rqOPkrC+dOIXHAEfJABz8cDNF8j+aT/BbIY6S6P5AuouW/WKFNeW9fE2i6L6yHF6
/uBHl2BdS2T90Y8PbCmJGqK39kCG4uwNz5wRCLSxB6pb23r2NemvXZF3Wxr2HUqlE/SK32Cznz5F
+ncS/62R73PrTsoW8U5E9YRdupuSA6AXjaL+i8nj9lhnTnA1exlcR2cV+Xl7JYmf4L8YkC+4KSPW
R6IYJ1lQPFjdktRpYnY7+5Fl+Gq/uyY5CNUtyVDPq5xFqRy3YkS6rBx/uKhaAYBme5NYMrs34z57
APxVu3B4zo+y87MHbuvI7blmuaZZL83Gk7IsjRHIGHiEf7LUw44f3apNFtNJFIjF8j5BqcpKd+J0
S9soOxXJbZgAF9lyEX7BJgp89w5LptmxALuW0EApqagmJsrrJpTWDihDX2YWiah2x28BA80DTqeo
cx3iWwJweB9RUxY6Rac5ikW8j2juXbOJQUuT5EzDQYbVKzCJJpc0jcGN2RXxxkaG4BG43q/UgwAs
zR2gj9kLqcZSJpdcqfIkijcZ79gx091y741gEKCSvqoOrqBZDR9HTO46BEw2CS/9L9yKV6SAPplk
VZaZA/j0yL0hSyojxK5psjTeLfHkBMuFFv0AnBPIvGRTMeT9QVFm6HiM4MFY9udunory0lzjruAA
Wa+uV0wdK+mFDpNTCxE4t67GgEYTmqCzpY9nGGAihgqxOlucdLTEbgzN5su2Kju+HtQY7M//OE7S
9ilsjHsL5ZbPIP3ttkjBmGv0NJXPAdi9lqh1NQ40CxqFm0J2zRUdoihJtNsliZNEz88N2twWZNTq
TbeNhsJc0yz50AEnjaYXrFCFyU0Wj/my11Czr2O/tAHmrHUEbg87lk2F9HteaHey7nCOajznaxWa
W0fxT/KyBZ4xcl4orQ6XLErtOzI3MmkdqxJkJgPqlyfzUIoAvTDMfkI94KmxNRAr6nG+nb5y+vbf
/hCoeZumsJuJgB01dct4INJdTcfw6UiexVZ6sC2+AiY3zuZ0LH87ptPBnY7jcd+kB88LV6WORsDp
36pHs+52VMAtw5ABXq/gxVQpHnZ4jIsR/IJqksrF89ZOcTF5f/xkQJXmCYuSs7Cd3YjjACkQH/PQ
e38yciMrX5FLWuXdgPzoykCAFGFaxSvie7cCHRrLwli112b3zRh+J6iKoQejV+AYONiaujgGfeRP
ndBIAcd2qakiTHs9G4Kh5Dt1SpNhWvL2Sv3V4HFafKCi4clTZbjabrplzFQzLSYETcQIqvZ1/Wxn
QJGpXEu7x3ZgWGs5H85uBiQ+jmDdriqt7KYIPTSe+BZ2oGOcgz+zif9Ai9EyqR2ccQo5Alm4sr7+
ladxSG1FC/TmCQDTBjbc3jd9ZIj9h7wIjk2BGjyhDd+G3LKA3OCN96nXxKgikeLk+nkOmDDX37Q1
T+5cTc+X2Dzar/moHVwXgDAC5n7ejJM5qNXGe7PBrcrIrTfzuKzaBRt14CugIO2OKR+jptmvdcMO
gQlgGHDfTj645lr4QH/2QZdA5nXufDD3bHBTv19CEfOX6TdZFMAsitMbzQudQ+LG4qbuG3Ej1QvP
40lOoqK3iuWIQMi2HADs2sVc20p0hTxkjPG9i96yJQ3RztgC6kkCv83KHkjkewIMd01wiZSIzMkR
TeZ+En021zuxxXP37T+wCNkEuUGbYIT20b4W5fmCtrqzrEfB0WLaGpOOrnQmuEf06ul7P6t+zYey
SEE/7B1Z2jWrGPGNlzDVswXTO+PG1fAjjzv5QnIwwlRr5KVw5snM8kUrL+noZF9SrZWHuDHQXaLE
szXqVVG5BGuS22ZUr5N0WLc8yFYzyOaMnpnZQ7Blo/fdsy0JKgwFyxlGAoGmsbafI03vdiQj20mH
THhgfycvfaRbiyEZsh0QNPl9INMDFyDopREo8qJdbzndkobUmlzJ6ICeC+dSNTU+mh+VG791GxS/
B2j+tBrnCqr2PzygrL2WAikAQIomZ61ynavfFn90YTG8hkHQLDslj4LUJTnpxwYKMwE80eZoTqkK
90C5dsqnk6h1vUNEbaxDLCeNafhuMDW9vg+n7HxpA9N36hlqAVK1qT0XPUOAzf0WIzIJkCon1rdq
WA3ASYnrKNW3gtXTsEMTnoHjbKuvgxSplgw/vaOsK/A8FyIDAh4K9idhFzAIad5ivnMUtpX9eTwb
VRnYXEmdXjxktqXthIaGPAswD0YfCbeUs0Lc17ivb2SGIrT3xqy3fqoWHUNCHQjVREA9Wil6QBbW
mOq7WTuSeXdRDshslgfmLwfzhNDEfadHwz7TqlPmlyBwUHtE1vI9OFyjW9oiougUyKXdYO9oEjBF
YD/DQxbtkTAIm6K+kWV5mvaaytSJjOh22k4q0wKU9asmCRrAg6XeMQdm8zEAV93GKEL3DtTq4VJz
2fg1jfNdmuGRnbZsmwM/4mvPgWUwMo3d+V7fbvKKuccKvA1HX8t6FNz9Mo+aWidzFH/XR0dPs430
zGdZBtp9jubJvZ5p6SbwePQKUIMFlTPE4dCvrCQNT6GILXALhqhIUXUOZu5MlgO6VyZLzxz5q4vI
YSWL/ouWlmCsQ4wDrAHJNmrr9tksU9yJraY501Arv+K/THvEOdS5MW38czC7fcZncHZoccdBQNlo
sR+uhjgPDzQrhujW8BPsktoseegLJHCV1jBwfhoqbF1oiBzn27pvLjkeA+/rDt5rHmtv6xql/ko2
n9blCdY1HIS7wyRd80ToT27Mf+bO0ID0wNERVc83bqCCwJEdPhYIgZKYI8Z/m5fjPY1wXEPV8WA4
06QrBzwO68ZcTS7ScVy34OjeTqZa24BfKu0PNFTL4Zv8f1muGs235WjNEUe4XTQEHMGDkd8APvGl
yZnqNkCp0aqNUTSS4ykF3r6yC1ZNw7udHuvhYpq3/L67aOUmik03BJpS+AIkLVVbUDbBqgq1fNV6
tbPSepHZC6Tsm5Orlfs8119b22P3Re2k+7aUBp7fCdDHUThDofKhB7GwdKR+QWVdfc6iXJuC7HHq
LWJhha9e0Xpr5iU5IK5LcYemVhyjVDKhsE38rdq/9E0Kjo9z3P9334Nb1WcZ1B+uW+Q4b6IT+O26
0bUs7hgAqabrTvGd9L9/J6HmZycRhgN6nas1+C37KxppzIdCIlKoOV106lhlPCDGLFeOU5s4N1gG
2nYNY4ugi1zRrD3o/JS7gLUh2ziquqsu5ZomyWB2rrzNzmmyHgOx6hvX3JJBn6IXOSgaOEc50akb
VFjVSvlW1rmGxqycv4g6O5dtVd8LLRkuCUfpY5A54Ysv4Sk0fbCjqCEwngFe9wVk8BKphLZekXTM
gU/LRd5ewMrX3FedfSI5rWEWDVq2f1uDD27/eQ2ryuoDXQrQmoyyuI8AjETANmHRjLsyqiN0ZYyI
likqP0LMCbBDnCZIRi/U4o2avo8Tc4/3PPHPrgRK4RayBpR5+dJnbrBhph5cDHvEYTEDUURSBRd6
ITm9G1j0WpkO6uPV5Cyvw7Rf+0wOy1lGKgVAHE86ai1IrksXpU3vnkqbo8OjE9pSQ7XexgMGIghx
qq3hIcU3Ai7vIXRLb2kaSCHRpFZKfT92IV/ScLDD7k7HnavtZYJ/nEqA2Zp33pFmW7+pga1SZGug
ulJHv3GOi/5RV6P3tYqgqG9JpKmHnQdIxmmtCDu4aS2afV+LnKFGm63eNqNW7eabPOYADBms+sS6
MlumGeKCpZKVYMCVC5oZ9OpNh4Y0PWuTrPYdfrSZt5grDlmrAXOQR5e54hBE9ZNo2ioFvzRob0Vq
SsSU0ewnRv2hJyw+iUj13Q+NSPV30bsvcKdHFw1lPwvdyM19gfPOqTPHpzkNp2eluUhCy9iTrPVD
e9YYI6tcYQcA1IFoRE1PkEbAohrH3Zj1ODmqEb2ApAVEUfi33PgeSkQ9L4pRyQS9WgvqYzEWLsLg
ajoLkXl26hZ1NrM1miV2QVSIY2GUqLaxDWDrfPLD9cDfsBw3NgK40Lm2Qu07yH+Eh2iPHIFepIqR
3uUlYOf3bHDe5B7Hk0Pp50pO+gSI4UAOkIsEhDb1Z32S91Ze4HhRXRvObOAHI+PV6SXaKJy6fkUO
+KiXo/iJZt6tXVvdV7fO06XLeXRXCCSnRIEAyajZ5blzG7G2Eq99xIkLnLCJb/1IytVknQ5/oI6l
f7Ldyl+xwEeDBioZ9vOSWtx8WLJvYvHTw5Lm+5KOJaI77BuzbYyn5rQkEPsEau58fZ9o2MOBa0As
hRnxhxiN+qsWwAjXLMeDQ9NCIA+KUiL+l8pTpdnpPqnK8gD46vQoEl3sRBHU516LrA12ws6Nncti
3SGne4cTB9hMA714rHmhIRbmVl9YmYNmHHewr73G77MGCTMb7fwhai85SCAPogS/3gINAIso77Jw
YXbx0WJ8/B724jUYhvQ1L8x2gSpk7ek/uOjG9sR00XHQ/+mio5yZG9MRbxdtOAKVTKhZ/MuLLhJn
uDQ9Hj9WjFhDjRT4KRza/g4wbC/0u5vlqfT6O19EL/Q7muWkDyjyST5IhMbJz7s+/U4jF+U2s3+l
T/JP+t0v+ew/1lEbIQH/A2QI/yc4feqjHw02LhGR4chgj10Y2Hddmtl3QYSn/GBZ7nYahjK6liFo
0tXkZFQAbyICUC4ITdIIPaRauEFp7nAzqdSc7QYg0KChQwKg7W8WfDP9i8UGWYNhEhdHi7leXQM1
5gQMlmINSoPhfmTgN8s0xCbViF7Aslcj4Mj9Aw1N37V2OnMq5PqhUlXVeO/aO1B/eneFGmhjwJaa
hYoTmgOpO0dbjvjZhsC3WLqdfu4Kd7iQtY3az000OMWadBH39G+kCbwb2YgKCEtYOc9t9nnliKYd
ILSpVclTC+bnZeFfm3rw9yG6pL8EI4BPgyJ/KoBAf7byiC0INkNPJYAaizjYE6hGXWkf1ACEwBYk
H35XU97KMC4+eCM1UEK2Kw+4TXtkWj4vio/35o3UfKVG1/D7tdGijNfYSRpIL4E1BinyYYhuysZu
zr2NWnXKmg5htUm6WnsOOtzJgANZ79rUYo91ZqIWAWnVDpBYny3p6NaDs5ssgQCZbW2Z/V8s3RYF
95SQHcDqTZZji1tZ/r4maknOpECV8XS1sayRcufYCDUt4sClSrcZdlqe4waxX8q+zUMqgAvwUc+k
LIL2TXm2DU3Mki0pz7bkmWZnZZqdh/+pbRJWis9bAaZEYN2tKhvBN+TFdwRuh6LGaOWL1NtReoRm
5+FY+B+VZ1sNSBOHt/or4YkvifndAa4notnemJxQZYJys/cXb54xAuxYoDyJJhPSTsE9f/BLHaBX
urbpzcDYAzHJv8XWSFu4uRn/Mdr3wTDqKOuK3WWEIouLbuJgn6XSWndRDtrHyj+3IJr4A61rX+2h
TB4B6IaNTW0a+8qW/m2ufJEGfHlNZHzwZeFEdRiQjgWxPUNIvKue9Mx5ptoSoRt7oxHyxfb5sALM
t302gcp0/F2VIJoqqA6lTI+mLJC6FS56b2UBJNUqN8GCi53LqDYt9M5r+Lh2wO8ybXBogrY0NJuh
rsLWOvME4gA4SW0UOwx1kh1rF6UM6yn6mmce7uALC2UDp8JDmhQQft2xUQCCRTY4B7OOi4Wmwnpx
HUf3pILs6ZtK1+LGYE+9lUONLuIuMNG2huaz6GjY9XkC3aRTwbuMDhSf9EijQEf0doKKMhl4gBOd
1fq3mBnePnb0nZMxVDG0dXlnW6a7GU2/Pgp0+Z26oEbfPMcRiaENbVGjVP2bXyQbpioKmiE/eFzT
Xsm8tbTiTg6+u0lG/OXjDLW7ZB76gZzMNeBHLw0tCSc0ALtxnU0re2M5VaLP46kUvYgLd5qnWnSA
uD4kIk73oeKb6BWPe88a3N9wVl2Dd7M/f5igWfUSOQMScpXvrIJCLkUskOhyRXwMGuHfashRVlub
1Xz573/9z//9v773/xX+KG4LdNIV+b/yJrstIgCW/ve/be/f/yon8f6P//43Ay8zYyiw8h3T8YCc
Z7iY//71LspDaBv/I3P9wjUz20fL1CPA6cQFRQDWYzEarzTS+hZMB12Pe2Hv2cusAvwx/QhyX9Y3
CGVsmdkgEYsIjr2MAmTG6GcTSZZuYiNFr7OdPwmFnFgw118mVpidXKFpd0qeghp+kgMSPp3lpF9a
2kf9xAiBcky4NKOFEAi+QnNnZ5rcZklkPFqddU9oJHmOHEs6iP7eF6imIQ1UJukP//y9GUy3Pn1z
QEx2sZ13ddNyPN22Pn1zKbp+weoBOFj7ytEsDaynIO+0vfg/1H1Zc9s6uu1f6drv3JcgQJCouudU
XVKSNXqMHScvLCdxwAmcwPnX30XIiZz03n26H8+LihhlSyIIfN8aZgSrM/D9d+1QpQdLS71jgwR5
cKn7q6tsmP5F62XEpR+U/wiZO0QJgSdBhrdfu7QRi5hNSb9TQEWD4bxUy3knY3i+qT63Q3zPUJ+Z
SsShcaiCTuDS0sMRLJRKoJLXUCJScXM7YT0AjX2gh9GQvB2nvGoh8rkyRaivQQ5nctemZKjeroJp
cCH5+wGT0s0KEP10PZDKPUx02va9KJ+RrkyBohnqPaSq1Z3g8NGL01l9/bWHcnMoleX9zvyeCtuX
G8+PJHyeF4NdbS0nueT+t0bzyzR1PzqYVau0kvg82rSZl7gGoqpI7s8/5r+Z3oz+l+/9P06tK+ft
L8eBrg07hPw3zSKDbbSwQVqvrix4wgbn4s8GJ6tLYOXat9bLCNNwaWUgyQamaCbI5yxaT8wGMIP2
442lPnfTvNA0SQOMcAY6eYv1PO8kuzUvSdviS0r1tL7UTQlI92kNnoYZpZehzTIbZ588uCEhr7CM
/znbuQ4i480qFvgdwEUVFnu1qBc10oXSntwUcEbyQb7sEA2gCmZ9plV0yQtUn72dmroce05raA/R
PFyfW6GdD48A/BTX5/IQn+cCqxBz6Qi+OEhr/ZirFNbnrIOpnJQfhNvANmbMGrXmQ8KQH/C9W8sb
vNuuWXrkA27VGnrngc/gkjBRtjoXTce4AMa8qbsTDs3o0vtAa5Zd1G3P5azJ1XqOBV35Zgrw9pNd
rmd4FixvY16iZdrR+OT2w40GjK3McvcOrgTJddS02xwYzjtT5Q6F2jc+blhTNA0C4f0NNBchUbaM
Mi9x7HUr26nkRuYqS8N88ea2LD96Nxfrq9uhaObjZSq/O2rY0QHa/OPtpW63l2nLdHh7+8uf9Nvb
mwbz9qlO5caMTRDOXs3Uh5a+h08HXDoErelC/KROcbCLbjy5tePdsXHybyP7xhS8pQaKjuJQW87j
ubtX1d7VPGRFqGjt3Zl+3UBhMFxDe5lFdZeGso7G81uYGUwfO1UHGDS+vQ2UqPxbXt+e5/z5FqZ7
rXggmcsQEsM95yR5v5cKu5+fNxqigXDW/NkA1jjE+00xdYtDJ3ooqNYzVUELzcD9QPdUpdZ9nNnu
AzzpNexthQs+HYodTOd3zVzzwBTNC/pnUMO+H7Tk7/rbC8DC9R2xU2CoY2vFVRO6sJpa5jYDzdzc
y/nW9NU/584A929C2u0H1Vv3qssg+ZH3R8RoxhOifuOpcuEoHOkG51QoGYIEsZhemBZzJbJUhSCi
leuE5Gg2LWa0aZZWlJ+bIxDM3kbHI6hmJYfVIcV/Aws02q9FAiSoeUmc+K1OLYrj2fJi6hoGLwPT
ZUT85l2d6WI6X8Ze5utmTVeXsb/NZ6a6vK/pZ7q0paiu9Uw3KsnAEGunBpjLsXmIZWkf2dx+gv1d
82CqJjZ/g6FUDNQwqnwfn7KQvgpNo3mBb8YKUdnh1o2y5gEkNbbmSYYkwTJj5LH8rncKfPdoNFXz
AFaaS+tma6aEXth8zKbpk2k0VdCL/eZpNz6aQZbbvr1nDsRUtfh0rKqId6uazMXaPKAglOFt3G6C
vsiyETePoqRioa48+9Y8tSrG+bnH+aGobCdkcGC5NQMurZen4tzR8/iWYK21Oxva2q6+gVYpNP57
/1TCeQIMPpm1N+NUn+v0gsGwM4QpcNxvAt3m/ulcNC0/x77r99vYrvuWNamAjUJtJ/ka6lzsaNUF
hFvxSzE/g9Huz1WNEaAHN4odZVqdKlM0Ay5F0zmbIZa2/KpaUL/jxnPvEw/6lxTUnRDRweOE89HH
rhL+jmVWvnIXkl43CAVrmNnbmeJfDUitBuAv7oVVe3e5cS63h6lLpEuOfnz3W/XU0KcodoDnG/N+
VWYM4Me6bO/NSzurLSTVHTzcUAVywHSI6/hL2taAKvzdAGcW5Jp23lcBKRLsfHpQekRfrBnz1ec6
dUKIp6ivCse5sCggEWx6tCkevA0+389pBS+PmG1EZSU43g1FrW+HxT+DNV0auMCiHcrFLYNkdQGr
00yv3EVjNoId7m3KorW3lEzVZYAZXzs8Wcd2ybNTZtk0OxlScTHNAxwWGHivyxUOA+J8JX9eXVov
VyAFiF3i1cP+0q9w9Dc1jfjyXGs4pTgIpwiun0um6h1acWm1oQux43FVHtq634K1ZT3T6sVEJUsx
zBuEvIptu1SXDCw02t3aJYH4CtTGV35bqHtzNVh9/vdX/7ofgJ5vY+flCuqncjVHj+YwpYehXEVj
M24hwUUfL8VLK3gj47bXzlurKV5a/2osBYngA2fnH6FLvC/ITrig1+AJ8G7dN7/XpRW26PByWlp1
U9dXwlnMVnqab50JUfCYJuDu0Mo5QabhuVN9/8G8NDGkBwHaMAWp2EtURABWLu1eXRerqlUQVl6K
l7lM0cxVNvmz33EwijAPXeZxAB6/6oDo8+pNp6AhRaN079lAPyAdkd07tp/ex3GLvMZkIclfFkMW
poP1FSHJ7GBahQDYs+VXl/7/7hxdRdxN7HmnGh8SgipLnixdcmfmBVA0fezV0OwLnq0u9X/VzdTV
zQR+DUGIvG74o7lLzAvSR9dDnRKIdeLuaaWECo0P5XJTRD6+O/3aP0ni627pD1hGeoKQxTU3cS6V
KHvTe5AjXwJgYBlk1UdT16IOBtGQxhHZJ+0Sej1EXrJN0rzdDb6CulwNrvpot/4zsSYo0pXRKymg
xk6s8gWAeRwNsEG/m5ZBc9W2OwRFipt2GdQvg3zfvsmL6opPor5pl2ij18L6r9SPrYK66o+CXoKW
PwrwUzcFsnT7UfhlDCJaGumj8R7b6fy6zeprPGnma7Oc9MgJrdslwG0+JCnj4QSS4KNpNCvU3/UH
lQHr9aCHddUsObAIAWDz9qZot8QNzR9tirmDUO2ltfi1aFovnf9qrPkwHJUCr7GMpcConqC7nW1q
O+4OFc3qtVP08nNOwPQwIl4Aq4eOGN2b33pI+DsltIFKWK6vDXTQw/HkBEeUN5MvABS9E0R6rkyj
QRiaHpN2rxw7nmGy0X3UPiy8sTVHbDDJ8BzoNOzRhP3c6kysJZxR9+M8+rcgSUJtbzlhuzm8JwbB
A29UTv2lRHZvHXEaHVL80KA8slyal7bvogNREAO81MWtTddNBOqTaYjNEOn9GHLpWLjZbQJk+g5e
vg/n2LZfdjczSqRP6jWjbrGG7Wy8tRROYgbteXn5qwa2bFJiCBy8G3HBh4KeKcLZ+M81bQVxeDUe
cehOD8SKgcMA+fYOkIkqHMGj/swo9AUNDnZMgUZv4JolfRLU2ew+2HA536ifwyWQ0VcR7J/uAFV7
G96msD2DkMqtSyCv4+JDDuniSDSTbEV9bYFX6kKkqmvaA3xNvZtfe0hvnG7Pf2nnJNlNhR96DE7W
xyKWEST6YO+NzWD10ebMWw/4rK5M64jkNDxHyuhoWikvVlOsmw/plLn42/QpS33o+v2cwxTbxII5
hvYqMLr5fJASkKWSNzGUwa35Ju3zGGe52r6RGfJm5sq0Slih35irskSouGB267pQKcielS53g7Ti
BgKPpOVr44dj+15ySjx29uY2VcZ/Jy/7Ggnb3n5nPNfQPD1R2OaYbinvkCfrqc2vAOF4MrjQegIO
nAhi7efF2QbgufrQQZs0wOMKMUaxgNFNc16w6RbWsovapDszuYbKMrQ4sDV+zAG+OF+ZOrv3+aO5
Ekvrpd+lVXMODXfFWf1ltPwPZg2AUUm86bOu3pgFI5ZYnC7FSyutWI5cKNIbUALEb6+dxj3uSnYz
OEwj7zfLb1Fg7JxVC+MxBXLjDQcWbD+1ud505VA99bALNz3sdHpgeds9malA4xn3MMNjN24CS9KU
2NZXEl6molMtbgZfDCGOcVnIuAUIJ0+hiOTZcWCMLBglqzL3ixdCpAg7S6c3ngO8sOnbNQOQUhE8
AAw3BcH1VdYVDIc7PCvaotoXGTIMhs7MNUm2EeSUQ4OyOPNwHLhppbF7dmuI/RYPkx4Eows2A5T4
fWJDTctUuWLRzRwABTBTXuboYE4IBGWFoFIJ3DFY+HfOUBb7lsX5Jond9NmWyS6VqfoK+fMZqXWn
voN4hNpDfiWHt9FUIv2JH3czxTCTy+dXnUELoV+MUKLF+UTNLmI8mkxrL2k+CjIncGjEg2yo4+YE
wiGKy0Nu1LQ+IVuQBOYbv7SaB51pNWNNKz4jaJxlwMnHtgCrbIydR0ieD+suJjAKBD/xoNWkgamd
ood2Il0AaSbvW+vsOVaEVzMIhmLk0fP5sJ7rxj1OVj0cADHVGwqXqJ3AXnBlA/lpSIFkhr1oCjrL
pZSjZCiBiT/+3vZzXDE6Y5B60CuMuxnbleVT9OEdYFVafGJR26wbFutDrCLv5tKjiHBg6mIYwSc0
w8HBb7BFrESF/N/iz1LIEZ6UHuhAmkV3WCW+ohO0dAp8/S7Gnew0ju6GSZ/7F9RD/c/+DeaJCKDF
kxeLlZcg/GH+DQ92CgeoX/Dz/2hlyfsi4iPloQTSi5n7dMrzdoV9jr7JZgmawHJFSj8LPUE1oDZA
wwZNE0B5s1nZMuUvY3dvnpGJTpxQRnF/zWIc0XPfnn92iGKSf5VcPZVUjxCEKOxI3QtZl6G/yIAO
HedXPOEEaM3Ovy4W5c84nttnpuid+VpTz8PBi9EXM2gc5dugEeyld4MQ/ewWwQnYU7B1Fc3ylDEh
cdbFlXlRpdJho2pndWmISZUMgSmXEMC7Oj/BpYDqojs1R6f2m6O5Mi9ClVGYtg4Nf2voIabTBpeO
ICQ1R+tnb+4jq+srGPR1fSeu6UT60HxuMLUPeGWpl8mx+ArMQHW89DB7i6VHywf1UuQcZF2gEv+N
HvWoYNHY+8Uq0vHBT5TYGz0QMIUtJxi6lm9qRUhgKpmRM4KBzt6z8OwwQkZGM+QsIWIr5AuWztJz
txWf9cfK04BzFZ57B3n4dpshrbQllNC7Lpd+wFTsfjvmIxx/pKz+qaM9KLgzumBFGOtYBkrvOp2w
10rxXHb3pswqi8ISGc6yL0Pq0W3PwbK/wNooBa69iBgipPPUxQjyAP5hygbiZjq6Sx/iIV161jSN
yPBiiHQQrSCQ7bU5wNpzu2gRY1UzPLszxQ6M6jXsoOO9gfAZJKANd+ogd3wAEIcWX/MF8GeuJlN5
xgcSBABkCVcw09JB1/lqGPX3s9mJ8T0pETeBt4WUG5qBO37VUmS9rZxbaz/LkSwC/aQ826SYFtPT
uKbMhED7j75ARBGuUonvXUVDZd9GXPOwB+38uS7ne5OW1Tj3DQQ+J9KqoTXOveJxBhwXgjeSnHDA
SX8fPo35eXjsSPf7CLg98DhW+EbCVeXshnaZ1CHCb83bRhraKzWAHm1z3klHS9TS1Jk+Z/9DM6b2
vOYdvedSZ3bgYpIfpZfMW2tRyAJjcILNCdiFRgvL1BklLXN16YIHy1lhi8eTtZohUXCVYye69upI
3MrEqtbYyr9dQQ9R3KZLa2lXEQALv/T7rRVptX/qZ7c2X/W6XfnSYeuzy665R1zStEeWDytPuNRb
jWJk1yDf1JCG9dn6rLPTTiBrLn06PalTGqnQEGKVZXH8jRDsM7COcilaiF9smiWQgV8LXzeOGDYG
AwLYCwB5v7b+NtYUs97LH2AKDpmCBB5heXvvcVffC8T1Nt3s1ytTNA3FKL5mEW0OpmqeIG24DIq7
FmG+ywDTl7t+vI8i/mBbAmoeVhRD6WGxsxwhzvKvyvByg5TP7ITIGlOkG8AN61hu3xSTv5/KYqEq
d+W+mwUDdRtEszIbSDgqb9yeiWO067a/DbWzaH/hnS3D+x4ulkCiPORunh2IC2px4yMjWsMgs8X9
BKkG2el95zSPypfiBhhNwMuWK47n2mqGq8v6twYQAf9pfNNVj2byVMMxvksgHpEB/IcAT3avndH6
kE2QKUli0HVaB/eiyuGDsQhtksJGQAEWckfKcG4Bp4qfuSyWk917cW598IZBbAuXOJvBw224jDSI
KSKhtlJjdD/Akthgu1ywWGCpNj6mWUxOlYzgrLRgvgY/Y+duBtv1sxu+/ocaOAnsNWDlhOC9zHFi
C0AUye/LHHa3Y35vDghNSqN1kU/QyDqfCLwDWRrPx4VWROuu0z8aMdIZ8vzesM0uI81E5kV4B3dU
CRLXEkbL3WeYdM2Hi3yHUfgoXQkfB6Pf8aOHkfA4m0jzjH5+2yRRHkXQnC5fjbBtXz+2LtPfxgb2
7h7Lpoc0rudNBrr4AYfe9MRHCwyGyk2ekjo/j6npo8rK9lvG1RT40TA9xHcFDArrA/AdkFgWBV17
BDa7g4cHUIYg/d6Ranumcyu3GU4PuY7mw6jABJmzXD9lTn+GHvmjt4tm1XyixAf0SI/0pHLyt121
fnBgdPyFsQxHCTikPxT9yLY6o81VAUffR7gSwI0NCryXHilT4xbmH6XbjCsDgzEmGVPqkfWlzog7
Jn5H1iQdx9XFa8P0wz8xrgbY4wUlTcojsk4IsGRw2DL2QDwX74umdZY+QLiLRWKlivH3zg3CAO/G
XjqnA0TvFcCimyiWOb0yU59797yi3y/litk1TLHj8dGS+wV+BWAEzkbmAjWyYKj52YSL5EcNrAPF
hyopXyr4G1xLuwztrNDHeIIFkO015TXu/+U5qquwmUVzLBOCVKNpXuoWZb1z58UejAQ69tNrg2H5
P7+Af7QBA30tq6mBFmf7W/G/T8nXptTl9/b/LsN+dvt10H9fvZbXL+pV/97plzGY+u2tVy/tyy+F
ddEm7XTXvTbT/avu8vYHQmnp+e82/uPVzPJhql7/64+Xb+A4rRLdNsnX9o+3pgXR5CFi4DiCuoA0
Mcenti3eIXuW93vrvPxD//XH//v2ol6Gl/9xhtcX3QIP5f7pUMqJAGBKMMJsYH6GV9NC/iQ+ysD0
UubDkBU4KyAe2hgYqz8Rk3CIoI7wKRXQLv7jHxqMIDS5f4oFdGVjHIE5BmHuHz8+mTfs1vn7+hss
F8O/9g7M5Tk+Jz5siGyOtyG2y8mvYK4YORz8IfB6nfMZilNemkOVgKVQuPCwXyAO+ImAwgQp0fW6
4QvwR/CrMeLKg6+DK6EK4SAEBlHaPr+ehCzX9tQCmQby1KZmbrubZ1nGgU/ATRTuwt+FAcetm7b2
4zw52ZWXgFmyVtpPVi50vr4hXpMumDYyPvE6B567UFUI7Xd65+vRPsp6bq69iUisMXDjIVNGP7h5
YcEHvGoRhLA6qErFwzw8QKUWEKISRAdvTeKSvA5K91tP0fgwF1q6IX7+0RbBORAgcwe3wsrhUZoi
nzUAM94ungPYJZb8uiP5+A3uoDK6gbFYNL9mAmpz9A4QhBK8TpdfU6VAeo5jQr4uWBkZVO5Qbgjr
YaEI93inDoa58XuY5zCoy1I5QzAL+3thrWhR5zcDUkp14C+PqNnJhtu5KoYBCISOSuxw+26d0Zos
PApv2HTWCLhvZ4H73gwI4YWFhpuyFn5/K8a23/dtbOdBFWVjB/cbmq+hRIi4FJCg2lMgSUl4YcsB
mcXVnMc2/27BHsMHhWmGBIlOi1PO5voDqXR+FHkE7SvIQyUfofpcXKdQg/iiminZihhxqLknkXVq
Yrf8MqfZ/KmELG66okgWDTgTy7BP4LhrFwX0JuHwXIdyTsuVnQgCw2eVwvpak02M3d9H1/Ga79Qd
+cmdGN9G8DQKJzCvOP7mmDsHfOvOCvI3yXHOoKwei7x4jCCEEm/GqrYK+IhHydUk5fKxACmYBTlN
/fRkU2i6BXZRTW3oqd7dMMnqK8+S/q3Pch+btxFetizNhl1Zeyk22Q2ywyoCxbKDXsBdns7llYuv
/SYB8GJvNc4MQkBb7AiwvI89guFbakcTchO+i60Kwz4Tn3UW40TLYkgVabs7Rcpx76xU609YxdO7
OeH+d9ZG+WdYPoF9D5T397j3W5BrZKNC8EXKtSoRCwa/bzgCkiFPQ45nL6uEfhxlJ+4TMjovDvda
CMw180bih3htA1/5BSK6rAniGXwOroUEoJLbReDYeXHMiyx/6qKk+TyImZxYCi3i3O/0Uz8DDesD
ivQg/TTFvoC1ToCHNgRQa2xEvtQNAPOBGCz53AjasnBMOaAsniw/4BmfWIHtjHD5ZEmERXdm85P0
6/ox6ssa8TACGlHWJmM4eOVwl+cUNjB9JO14BUd3a2XJ0gJT3MqHdMULiAasKzAhrmC3I24F7D1v
8thZFPsRlHiJNBJUUH6Cf3uZ2Nde78g1wZ6yDgF0GOEbrHivVsNA6nUHKuxpgLHNUSdaZLB91mD0
IHSGTFbONlZHs4fGGefnpvP6e5kL/bGvuVjbQ1k9Mti/HEo5TUhTax8OSbP2VTDWtQukZP8yVfZN
Y/OWBPZUJTwkA0IxzQRIU+hrgp9a1Ba3XskGUCvsNLtrYDfyIfMoY0E+9DKBbuEoPtHJKZ7wuShA
qou+vq5zS64F9N4+CReLfuAAePGZweDsLofszzpOadkEvJ6SJ9wN8alyWgDZ+j617gDSgoftVIEB
XLsdkDuVYlvfmpzjDAG8U5ZM7Q1vqHVT1nl+BU/bGCBCbetPbgZVsvWUahvC7zni2EWCXEEMzHse
1P1YhpDUq0SYKthWBj5C1LtM1+qzriMouKcztFRUYbtQ42HZCM1nSWS7Sxp8Z1NvxwcKIYObEip/
ux6spjQUWP/sFexFYFTZOMlCA4pbLGytntk2q9zqmVnWvBW80mqVWjGeCBFpPrUwlV/BJ0xviBjL
52pmCSQgR4DccqQAS7voD0qN/XMyTOo2j+DsGHhR0d8mLFM3sPa2wZkByIq1HIbeEkxmW8zDNk76
8s6pPCRwscStWy7bB1e2bghPNf++gcQ01gE7ORZ+AyE82fUImmmf7Zu5cl8QZ4b/WBGBQqRZMh47
XdKjzud2W6Q+yGRCATRJWMQB1Wh5iIUhea2SekTRbl6tmRd4YtJqGAPosDkJDJ4Y3JBdPJQPnNnj
FdcNvA+4O9+VwlbXbd1FoArQ9MSyit9BtccvsasU/i1ADk04DUn0hJjj+ByPTQd0DXxfsSg4Vxly
Xse0J/0Hy/WtG+xzq0NsjU4XOL5VfCeNYtCtHOsPNhTzQOIt6bhOgU6H0g5lAayD2hsmoLIP/Dzk
bmKBnBEvyy+46z53nN5VNIWfQu2Ux2YG0ynTUCqZi55sYJrRQC4GB8NgjDq2ls3kXTcc+GV4bPMN
EJgihPEC5Bi4m+0jhN5YSGgxfU9bAon4WroPcRXH9w2tlAXC4DTBW6zrsucxbpJP8wQGblMO7j2d
oIEI6eFpzwgVL53y8Im2ju5U0OWz3KpKFqHlZckmwokAaoA8sQBLwWPfHvLk2e1ydZ84ug+6emJX
oKOIFcUS8ykRHhj5WUnaj4jXJxtIgPFnB8ad66kh9gaQ7uGuKqAY6WfNEs7p3bXPJhinTM1Mb/7z
XfZN9Vo8tM3ra3t6qf4XbKIJJ9hEs4Us8JNM8E9b5+C16F7/8dC+tK/vt8/vxp43zeJPZLw4VHix
O+UCCdafm2bvT5fCxkv4ggBCz7A1fb9pxt3CsT1e9rLCcf2fm2b+J2PE9bDD9aHm4vqu+E82zRj5
26YZO3Kb+y4TzGYOd5Z/+j0Dok/hyceUvfanvGuvFtDpM0/K7CttrUKuKKTysSBLalHwenWrocnq
ehDTh83NI2mFqo6JjQUuHDk0qldATkj9AUA/8WIXSg3ISFgpBKERmo122BglHVzUU78PBmWV6baF
oV4XpEVi9/sqLZTMAwvmvnIF0SUR7aIssryrMs0XWP84wGAiL8HFjX0oYkjbFddOUZR0j41fQk/D
nHX27cTAWQrSOhqcnUt4NB9Zn0D9M8gzV8cb2TCxy32ej1caCMjlhmC45/Iicl7iKNYR3GPq1t4L
koijpLS+zQrXhdqqij4zV6kgAuUmrIlIn6G26tthn406/+y3gGQeBqezhtti9CxybC1sRrc4Sbjx
TuWVx2FZWQ/jBlquNQ3xB4luTSyl6a4aWJN/Ak8luy5lau/0WCyqVdCLXqTSMEPgZ2VHNn5ekXsJ
7S8EHUHxmlbeACWWMC1nbz3FBRC6aRPXga4R9Yiswt55wFWPpyhViK4NCtv2nZXRYZcSgIuDyoqT
B0I7GHhZjWYCEjl2Dw5UxKFvKau2OhC7p5vEgq782k4b+MLpnPfBVGrgXrGnBbxBZreRqoBrieIh
DV3kW6eQErDgoZEL/x4v0UM4WEnzjE04nsJTIadP0Iye6b7Tln3fVHX6pXWi5Fuc9wy0YtEPGZ46
Sj+RmIqrTGX2NSm8bBtr7n7MCkXBfXKhYJ2raqvc1PvCh6bdRUU2t6F0YBu6SgsKWjIAd/rKZVVy
kBYtt8gxtHloaQsbvzoGCj9ETDh+Kmhbnjq4VkM1wK3mftXDGs8JRZzMKvTrDtZiSPfgYwIPup1X
gid2vgH0m++1gs/qqlY+BzaeIRAPbxJEKW7tfGy/dsC7ric/Sudj0UIjciXcPB7WKfR34lA0npWt
ZD5F1ZnJ9B9FM/6XrrMUi9vfr7P7RCJC8bcL7TL4LTph/4knl40cpyDME0w4P6ITCEE4HpY5LHCE
MDC9MOYtOkHon7az0G6xI/UJQhSXhZbYfwrmOMhDYxmG/gP9T9ZZuizm74MTiMvAEAtmdTBzoi7n
3m/rbFr2QFAM6U4Pis8g07cpXC8b+U1j2zyGM0npMc0H0MMci+yyTPTf5ohbQE6mvfg+j05zH/U2
8wPq6HJFgVXaRTUCfynQOdedrReVAYim4gQIQAuZtZ6Q6AWzZeV0E4xqpLRbqFV7SMUEsSuYv55y
kPRzbk9+OMEkT+BgzyHuVIn5kw0Zju+e0/IW65ugI+iuDdsU8aDWWRIDTmVppw25iMrj7BP2oOIO
dgNDVevvSOH3yEvpabxF4Lu/7zIoZwYlFMw6WMQmEDEheBKGVkHg9OBhY1Wt5yLJH7tRzVB+o5X/
rReQE/VLVd1n1MZk8TTMV7Scq68QF0qiR9LTUW/GdvTZA0SeypdhGopD39WxswHx0d6NeSseLCuW
R0fBWTO0kFATa5KBihYIF55ahwU2byP0oO0vrZvna8GK/qnxEjoHCrbx+HpKMr84SdRualJrhNUF
rJYqRnCMsJq+3COGDPotDIj3E/eRs5n7qgPiC561LsRuKLt12VSs/RLfrEir/FGxobqNxKCg4Zvk
Jchmo10jS+DDPNAHdTpwS2fYp2XjfAUIgH20bNUmQT5ioYHdZeKzFZzbxhcqHL4dSxhKIuDQi5uO
Zc2t7/Jp57hCIZE0lzeFtPyvfKDsEZjhIeC6Yzg3MrW2q5734Zy43RMiDAiQ1VakjrYXsw+uWyPU
0zixD87l4OyVGPjDqEhN1kBT5Rakmtx+D9R+6W10jFsNGC+Ypgb2TKAKykpSwF9FuXTHcUL9wNJa
PMLUZa5HmFnWPgk9POLUyvagz7jKOIU6N3BU09FmWh6gLAMFzqYrIOaTe62XhArx+iGwgcssA7sr
rHs4OUJFKy7krnLYCD3duVAr5ijxCnnc4ogwhPPS4SOj0JjEU3ZlQbOkh6yxLhbdbAf2OkU2yD6w
od+BP1RCisntYbWxo33czGAr5uVH/DaLGGndBN+dihD7SBIgeKJ8hG5nrgmsyWf88EupIBZb0Vl+
qoEtmVKZP8KpSD9hjWmAHWgghjZJnW0l6XCsQ9J6DZdV7AEQrOwEoFIUUk1waUuPfVROzxMIlI81
8ekjfpCMXY2pD4tlW9b6aaiT1l2pqLMrKDBKd5OyZEB4zne/uSITVxC1FrBYRRBwzQeSPsZOnrZB
l7T6RXjpiPR3ynGOzeAJ1npM3VkgS2482/L2mT2xjwr7i31TWjiBZzJaDtsKBCLp34xlnt50FPpr
QAxGQEXlEbxQLB598lIorXVask1DJjkGPQTA7rrMHaZVBsPf8ZDElndkMuuuxmoCztBLbHzwdtcH
JE7JcUz6tA4Y6CYfe2RfsiBKMxdeLfV4dOJh6ALVqezRimtojZaiGVa2r3MYy8zS/TaOzFlzliYY
FeXpygNTqL9yEfa7gxC+BU9YB1GaFGwlbG0in91hN9vDhjbjGtTtMuXfASijL3M25auhi5onDcfO
PQCPqg8sjgMonKx4B3VuyD0EMQ5nSDABY1MwV6zLIhn/P3lnshy3kbXtK4ICyASQwBaomcV5EMUN
gqIozPOMq/8flNpuu//PjvC22wtb4SCpIlnIPOcdb6JY2S8kkhBTZWbWYVBFjcbGyTjcQvpAEp5S
jaB0ghDJR+uXjgl3LbFQKor8AFtJ5Ucy7A5aULtXwGHWQoh4imqKlhkmOUJktW0nEyDFQmXK3KBY
Ky3imeNZ82ZQ/rtITUJ4lOeFLx2viiQrBPlXBk8CH1Aqeqkd0GWeIwRspTfNrf0R8rglnsqblkxB
my3dkFX2qBXOBLBIv8v9NGcR+ayy1/hJhUuZbMpSmT9aYEyvJz1npu/EdRjtibmzj5LszDXfQzLV
//eviOxfpKj/Lbdy9f6jL/6PweX3T/01tjhfcKFbzBi6rQSFuebvY4v9RXdsS7gkvymLq93Bgv3b
2GJ8sYTkFyiRyNnMKLySf5Eq7hcdQoW73rAwQEm+xD+bW6Bn/jy36FI3DaYj5iQCu9dN9I/7odA4
3Zd+5iI0wrtFD903w2Gj9drJKfAeQRaVR8loXd7HtbvcgwRniddRaoE1L+9rLjVipfzJWklcsjpp
yKgjzby3KSPofadP80+ji4PGG3UKOAi+zIfeQ3YAZVEMXffYoAnECD9N0aNrwwo4nTPI63boLfN2
caM69+Nm3VvNOeK4VGb03FW9+xovJbXi0tCqiLSXbiq9qM1akLSk+UlcKQJ0Eeoy2tlI80bPTajY
841mVK8D8QVodxHTZr6STTDtpjrnKQShL9F3MowQREwe/aMbDcu7WmcyX29nqR0R4i5QC/1yXvKE
vNkgi44BecybWJU1MRe28TJW4Wh4uDDQrI+pow6JjMB1tGxSOaWxaVzRDkbZ0FJI8CyS3OsV3E96
iu2kyL3YWpyXaiICqY+QNm/QOWn3g57OO8We/jXTq/TYJxXiutGq9aNG6BZrUBfdmnagfsZNunay
FI5xiI1S+95MldrKhjjMha0SGDOP9R9cyZgI4Pj7u1poeNNJrnb0rakRl8O9N9mfg+Os0k4UDce6
VOPPin++Gg2XnJcoPO9pXuTPKav+Lqjxmok0zd7a3kXDlXWFxVBjoLZMiyK4yyuzfEe1amv+wM1P
uJuGFYuzXTdPsRmqz7YJrdqrlly4fomFn6x71w3cTUZnw8eIFQbky6QTPZ6VGjyzMqtXPmPGYuNS
0jB2met3zQD8YFfTT/LI3SPZ6og547gXTwiYyrvEQUm+a2ifTL1ELjaeEyMoUfLhTD5QwJHuE9ee
djNZaqeQqZgEjo58FjKgeK86wrKfnRwAbz+R0/UUkNXPKg4Ps7N08odpFltmPxOJ9iZU6p6qSYdY
wZRqeNUwhfgdWorBYPD2jdY157ALJsyVEzfUYopvsRYbn4JeA+4BdtbCDwfU1Znegm2TYzLcgflH
8OIFBSUjSj8r15Hjz3bRPmGx6Z9n7ujSS8cClW4+jO8gOBr1CbzdmYlwjHmlbpU5xRhGuzdIAdT5
idVg80Ma91tbjzo/MHV1PdlG/TLhV/MhxUgHM92eQV2ahMVg/Ynt86yQfXtNO8wkyFh5cVs7ZXw2
+kU/Ad9Yrx1SmfcxyqiXnctOvLRWZX4dgaIfCiD6CLviXNw6gmPDc6dYfTaVRWfzRA1lx9Uc82+3
SbubAUGotZ8n3P0+oXhasE1bI088XJ8xnuGkPqLvEo9WmzE99wAgnpUE9n0po97cmC2iKL8ftemB
4Nre8qwuce8lvJncSciRG3dxp81ElTljjaRXxuPlNFcytsuHtiEPHRpvapFLuIxyFCngapodE1LQ
JH4TjcracZM6lC9mLoJcCqdb88Ho7fFA+m5p+KNgwAiUjO7CoaRNDWvRFdpkuOSiteuPkLjwV0oC
bPyrZJm+qyYrU78Gnt+i2Zgo6HCrOsa5ate7FTIknjebvxJJAHbOz8p+1Z00if0yLovnPNTSQ5ap
eFcVSlzrRChUUHpxP58Nhn7bsxejYtGqOuOr3S3js2WZBtF6sNtR0Pe3dUrg29nNG1PbUkhhXOt2
QhFT2olU7WQOBLQZjFrIbZC7A5YK5VRnyS6XnGo70jLfSAnaPZfkWcabQcArb7O2aF91jYpm20bC
zHSkKe0BhqDGnMI2j4LX7EpSGLrl3C1GTUEvio1ldWF3FPglTdofxtK08aY4dCZRhhHF6U44Imr9
NO+Gn7WlhdFZ5Vli7CMKskje7Wb7UBetMW7/+yeVfwHSK+z81yDL1XvXxv/XsPKHz/4NztZN+tIB
ssFZ8By6zAO/NCD2F8eSit4mA3GILZgB/j2uyC8SKGWFukG0dXcFbf41rhgoR8jg4Qu6QrnKscQ/
GVeEYFr687hiixWwcR1eiUmEwDrO/CHQp1JTaBJ7sRYO1uGmXg99e1E2b/nQjvZ6q0FiDuv9IMtw
Ae7O6tfocn0Qj53cAAFyqaTr/cL0p7m8wSO8TeXlCmou1xEAqfq01zuqu1xX/eXqysJFaT7C8Opd
H+fgjnh951bP6uRnmNbpj9idaDBZGvPWpbflxPRtenQPxrQukWNDEtQM0TxH4Wc/B0Pu2RnfI7Vt
Znkb8PC/iyJUV42bFNWmr1r5LHXLeeCiXR4HtC0hCap2+hlXOoL3nofGTgr1kiVJ+9pmuSr2iOUs
roIiSEevgY68d/pFmQhDyvFrFq4WbEOzgit7SscMWawNo6Q3fLRPxDD9hWqebyaLfTFKijTySey2
D5022VsHq+aB9iD1s+8m7Tuoe/ojAQV7S9wZc8hcWP3kFUyq37o+kKRfBOSEjBQEkMRVTmblEfCA
ydLJaCtsxug61NsABkARNuYZnZ73px7hy0vNbxvh+bpmL8hFnl2Cu79Vl008KIMMc1hNK6ktTSaS
CQeKFyNCOZNXUJZwC+z2SY3EgLakKcqP7br9E+zPkZ1fQAGEJPngF9oYwRs6U2t7FR2z3ba7AAq8
IPGerCgDA5j7STwB/HwaxrQxltqRsh+l+4vjRj+XFaigU4e/k2oxZwRhpx/EZ1ttkcsypL2AWQJ0
GCvmUSzEyaklMT5yCl7im8Qw9O67zEqL6Id+nHU/TaashhlF/rsiJvPiB8w+7UY2YXW72K7Gt90m
lXgwbMT9m7qPg2CzTMQBHJvAqM6A7y2q8t7qrICA8ynI4PVBsIXhOxlawa29dNPgu52YGY2Xdgje
Ymq+gu1iDNVPlY7xUXSDuhGGDD9sh/amzSgUw7BT9Ud7FU/ac5n0m6JpmgTyR8ViY7V9KTyd8LRD
nliQ/XO3VOGPoY6X+NZF7qftl9QMrxmb5F3Y9wSROHkx4LIdm6uJ4MhdVywd/ow6mRi13UQnfXpU
R419d1MVEZuoGKJTH/NNzlKvfpBy5370RVelfpn3w5uplujd0bvC9bXYQVle9cl1yoi+SwT2BxJj
zPgsaT9qt01cs2fYjiapck+cB/rg5nsnt0MeCyoXBdhdixmqwX32nlAhWPgxWTo3U61335A2IzWo
Y9yJfpg68201u/RJ67l6ji6DYZaEC6WxWqqTwdlXp3idIY11mqysfijQrDJjAjYybuIKHKE7iMjf
9+tAGq2j6f/OpWX97aX1+f17/NfEAJ/768qyvxi2tFzXtRkBbXio324s+cVUthS6vgolLZ3b6483
ljAt9moYVqSEpv3vBRtewNB1NmJYW9N1uA7/yY0lLxFz/46gQ7AJWG/ysiwldEtwZ/35xqorZdFt
7hDClJrdvujYQDehXsvT0I7WE9BbFvgEGIXfDT1rI69JwuYoK7eneL3pyo+sa4eXfNSnzLP7qA7v
EFYZNJYHrkYPgdKYH6NlKX4qFAsxO0viBBtmT0QonWY098vgyM9hMMNT1AO4YXU3jW81eZaHrgNm
J/WofxB5VhwXNxy+TSvpx+iLixBTbHRMyzqMN2iEcK7WbpV/VLYIqk0oOwQISWkoznsdnQL5B5Tx
eGqR3dfCysnaELPZ7/UiI1VnCcbJRGI1yQrqUecqZFyd0w3yjy7ejyniQE9otJ1sTGwHuVfImCy+
qBah7ckaUpNVZibIhjSD5S2g2ar2mmIRLy5WpWMCEhDuF871c2GF9lkupul3IY0YaOk656uJme7d
zMxuZ9CrudXV0jIwIxAynkSxchKRqWeRb6WdAb5ndJSt0Eawt5sqOoklH4rjPHREbFJo276JuOUA
cmqJME9VNgAhKtrdtARi9KmyLeAisR+/aQ1g7hpdYycnbQjW19sW5GBreeNSkJeK6F2pPHqddZ06
VHoCAEuhXKodqOwc7EpCDfptoqpx8sNGrk2YiMcORs1VH0oVX/UqHE1qGEMLnXruks0zhYuJLM9d
A2gEDaE1IdImboQ2jtyvoFPJ7djOCnrEiDJ7EyN8SnzcVmT766HxbSyV9hI7Q3AwyyB/UrjqrgR7
PAocIpohqLjsw6bPr/oyGHYJYjDXR04LTNvk7fMo0Mzt1kbU63IS+W3D2tV6gyFYobnmrHZr5LN9
B0xefnVr17ph0U0eEdVk57Ey0vtwkNE2GcvpLdUM1mAtn48KvOHKVB2eA0n0Z6c09xHHGkgJDt/w
LW3T7jDV0XwWoFtPMsHrtWnhvbw+nBx/4Lm/Ybidv5PgmCOgmoOPusYpDLAfXJXUqHylyqM7TcGE
NIZ2rvITP4F2a4K5Mpah8pq3lVswNjhtqZg/cNTVm7Rpk1eqPM19D5hMCiMY1WkpB5sWa9OAMB/C
TG0qlVnzzrYhveiJy6hbJkKoXRPdOnCzujX6Hzjvpw8bD47YMlwutyb6hx9WQx65UZnmoxtbKvaC
aMY5N84WKSRD3G7m1oGZkHDactMGCKn8xs74I4SdAWelJyRsEtTuBUpMPLFL1K39kS6XIP1Y0e2U
Jva5zDRBA1Hhzu1VFrrVbbgEON8Nij7ZujgcYNbqV94u0R5Jk9oXhVve13kSnUrU4VDcpCviEcVT
v/pfHMMzEDBSKGwGVuHRTWMjR6Q4epgSfpaTiwGbVW4DoWl8wvfZEJyRUW9grMim7dQoy3c1LvpX
u2RGPTZRUj+5+igYlC2xPI9QXP12ShFiekZvmkzNc1BEwOMNz9+UgNTwFkadeXAAtoKtMKsl/kga
g82UHmRp/uinrs9OYTrM6R2eSsfxm97upn3RrhKQoJox8evztKhDVtO8hAkMW4m/qmmlz+UdGy+t
voiYii2U5p4bx9b07AxJgbLOssa4xuPb1Ddpzjf+yBswvzKXeTm1sgiNPVRdAhJQttOyC/SYVjIc
hzpmviVuqyM5Tog2UkarDtkqgTZsI6rrgeja8KCWXm1rdDsLAx2BsQeFbJRI4sJo9Oss6PPC70O3
b/FWhI7rM2cYd4lm2jCpdr3UG5GrfE3L7WiUqS3bHx2igbDxNvQA6bHWEDQ6uKK70iowy23FMM2u
UgYQQgVdMSAuCFFO+Lkkmohy6t7NqgsfDTpACZnronktl0iegyVeNhBKpfe/M8ywiv7NBl6GfzPL
8Km/Zhn1ZcX7LRS0puMygdiMLL/Wb+uLFIbJ+s3cIljNV6D+dwuGArTCEWJx3+CyxWfx2/pto0GD
fnBRZ8E/GHzYPxlmhLGqGP4wzAiWbsHyb/JVLaFDavzHMEOAZRC22WYpujC4VzQ+nUg9EPukcpx+
X6okGI5FPi/XBL/VgLRGon2LSaiHQENQ+r1dHKbuRCbjLYRseORNaW/EYJTfc67na3Po5p95zdfX
OO5ovUr1strp3AEx8dZJc2fNCM9dtyr3TV4Wu3q0G9eLNZNPRYqde1ZgNDMIVjoUvllU5rVrt47y
jFCSB4PlhvwT5Tw1S7780Mym3OtaIbE5cG9C5GdafWxWeVV7UVrBrQKEIkjaOhcl1rA6qjZmAke/
bWPDeIidxuq3SO+iFK/smFlYLFF1tctA2yYZ8foRB096o/E/wsfSNSgWV0VsgXJHqRVstHEVjIVY
vMq9tEV20lPX6r7ReVdGVy0RF8ntrBsOcfXZnA6oRYsYjjvPUXfsiz4Un4hmFeFTi2AWi/p00XyD
geYHYRCI7uhwki32GFTeXhlzKey424e7vKc5ANd4MtxIlMprXMdEbAPFFjTjdNYB0bfgZoFGXbKm
0zcmwXl3KRUYVwkH9lNZ5slhpJwakDPj950r6zAm+kifR2n9MOsiOZAqOtwbi4xTX05d8iMbovgr
xxi6715PyB2RkwHXkQ2lMmjDS/EluHP8vR0NPd82hl1ej2Fn18+RFaBM6aY5bHZsn4Ha1UFWlV7R
5RGVOPMggr0i2oHrPjLiaGvjvs6vonHWviOb6L5FsstPuU5cD+byupdXZI5m2j4wOuTH0gidhgrU
Ur+zutadH93crm/6TB/ovbZBDK4DO0L9Rac8Gb3ouYbGF1JOsBKBuxVQu6BILBavyI8BYFnXK14H
O0jqL5hovjVpxPtqQCxj8FMwsoPeZI3YMUxzeNsYI4+SPB04DW1w3iM9H78lSZyFxJFZyRN6Pc3v
LV3dxwbpc/k09dcS2uqqaVRAB2ZV5ueG98RDJ+tsYLCW8c9WpsOPLrSq+3Yp2dKzLO8a3x0te2dX
CxmlWUV0bh2Y5Q6qrvgOIoXcnJSICcV7ZWrhJgkK461xh3DeOjmX11Y0pis9XV/iZzEGJiqfzCGz
ljQv2hhGU2mNZ5oC401lJSOGK71zF2/O3fllLgLo7iCu3PsuUxV9fYiefXuxipuxI2GioQXynFjz
sOfN7O5NOYU37Nxrgoyjzwmu+Ul7S0jyTG97TB7jDZ1fYbY+rK15ClwZnOy5TSe0C5kCigt58pLE
cB9pEaPradFbe9mAdUzdGVSS6Mn//isKBA2eGcD2by6o8b35v9nsX5/5264NJmzBPttCoSq2Vjnx
r/tJfFH4EvmLXCHBegmo//1+WjdqG3MgoCbYj+Ua/4aHHdhsmrRdBHhAw3xh4x/dT+o/7ieobF7X
qqlGBmjbhvkfqeVTlfXZFOHy6cvuLTBF+y2YhXlcTXOd59DhfsgSM1Jnh39DFEJqRX6jRdWz4gl9
LPEZ/QwuD3NwebCz9RkXAS3G3rQ++XiDpo/ochy4UH7DjrhTu95wTEccGUUxgm5NaXNjXg6VYD1f
WNY5atzLsZNfjqDQSHAuQkCRKKPl4JeFLhOwqM4R5WZewCWvuiEhYAlayDW2umXJYD8S2qsRQBy0
nZfAm3ErhAOCvsmcygc5yzjzwxULhZAu5CGJVPacjWhBNgJV9zcVOPkZPXI1E0Uig3u36woEch2p
v36JfUdsABjZGEjtmd5pUiidDcW29tceCHjC/IQwb0Pk0/KpUs3KvdwmI+WYy1S0NzgqIuU3fDgm
KNm3T4zU0vrRVSJ+qV2RvZqToBrK6cko08zaxP2iBcN3oMCpPId8aOaFQzN8FDM6vg2SJBkeY5ew
41O5pOX0IC2tjx81BJnFOTez/EYyhJIAGDnuS57iFEza3n4tcP6T3y6sc5eyV2W4j6/Y5sbvFEpV
JHvotXUGvax1b8CHv0PXVT0sUdLtF7ujyLxsSqyIy0JVtBb3j2k4EnMYm1jjqbn/GSTOdC+Glhph
vZXfCONCxh03Aza/on/MMj3ZDSIZA85Gme0DGFbi2zOWRadqaKHS6+8ZgccnZZuzPwL6+11A727B
CTjRPB6NR1WSjDnr7GnBEODxIfvJSdHG6elnLVApnJcF86mP4i66M1qiDTYu5quFWzAbnV0b5/Ub
ph1+l/R8k2wQkNKceU2lGHp0HU2+kSjzAfeJ/SCTBc+bWzbFc59Vtjp3c7zMnuFkstyaS5LVe35V
odwklBaRX6Is8+cYy/hpGBYi4QhInnlhtYrw+Ffl+D4qIwhosi6S+0BxGVUxEpANXLR8wRpU0rlr
Y3EZu+Kd9ak44u0vT4Ao5mlyNMNj6KOIIhPA0ph0jykZ29fWaIRbVJndrgcFuE0jMWFhwUU2Tl11
J1InP/aNmR7jDDzKi6elJ4OwrPxe9OaH6uvqmufVvIa1Nd5owTB/cusPh9ac+mNbJ+510Y/DvlLl
8NjFTu3V05CdHBKjEAdOlFAHhUaJrKrMx9rpsBoFmRVAsFrDvLGkbb+OTZiHX5FaBu6pXSCrNnVa
LT/rIaZvvaS4yxly+I/GdcUhMqW2vOBbWJYflmOnwRMtA868S6tYujQQOHWJ3YdX5VHN4TjbgDYl
BmW3IgKvruyqAe3gnL0mYcJ+rbjRHZT1c5Vfj01fvtt2nRAO5iTOE7gLH1Dq6ZUdUNp7lckpSbdD
DtHhU4nCPjuucOexq5sUlXqeuNlzmehqvh+T1uoe0jRZToZlixItRYbZtJwc67VUOf5MaO8ejSQT
ImFFJUlPZIt/UPxNl2MW2dfkDI3PQ8xqiGpCZ30MR0u/skrkuSgaivwGSWdmbC0eZoy8i5qekqyp
3qIK+KhPKVlBPzqjlsukeZtWpn7Kg6J8roh+Yr9Vc7zJxjS9HgV4gY/AZISOh1ZpF3TK/wP3+m/0
LXftX9/sN+8tV/vfaez59F/Xu/sFY9TK8UIBs99Z+h/YXxcUm/3PUAbOKZ773693l82UCx/Wd6Vm
qQr5fftUX7iMDUfXpcPSapiO+U9udz7+P7dPtM4mNZJSME5gAOI1/JH8jUXcAZebaKzj1i8a5C0U
eHQPvZEUz6MVN3cVbTJn4CTwHeGQXOYNJK2FPq4W3tQIY2OxZVotpr1WYxRKL54h+ctAZF7cRHLs
ZnGsQ2yU5IHnSj/Zbha+YtG1wiunze05RK5TVMfB7ZR7RR2eqnlfQi95BRGmvGkpEnzBXsl20lU0
wCV0dC2naSrb12WUc3Ke5sAd/BKyYNg4ZGccWos110vmuEWt4xaa4y9ErSU3Gst8e5QZ+peuTANj
W412pDYldCoW/CqfYCZdwiGbxgwPUZ8EtwXiuvcFs2mB+7KXOnpSEX5ag2wKVlMn2w6of7651SS/
mebicgQlHTx0HK860WAKyZNN0GB8zXW9OiNPGtGsDsaNYfUtUYnt8pMFD3IzbTgnOiGr19LtS9ol
4gbAN9cqEPG+j+WNFWW0BI+iNPapRR/KQ9Y78r5u5+xOEUKUb6ICTb8fBcDCgnt/De/OxZPZm+I8
JUJt7cmYc0+4EWLwlMimYA+2Uf+oIyufPLJGmifcTHW+jy9yEOciDWkuMpG2dvuffQFG4bdEPKQ7
2r7HcEPcDGbPpkKS5DFCZv2hmllkduxbkva8OJwyUiUsm75ZfujlJkLNSXzfKmIx66gIjty6fbiF
wlNcOi0Kw2WjlklbTQLayNJYIIYjs29sw+oHGRTWWGPopw1yZwaJi3xZmf0NYyTBbGO6DHdmYxhs
5Gyyi28NgW77lnXZ1N282GVWOWs+WBx7faMSdvwIp+/3rIuL9ICFvjC8VPWNse/hO7G+4SIziF/J
uym5nYy4jq4IULbCCRh0taoNF9uauljYAgLEjUdtUKRoVKvL7b9/NfrtCP3b5egmDj+bv6Yi+dzf
4LtVsGuyahm2vvpCf1+P5BcLHSwnq40/SEk8Qr+fn0hk+D8craSEovh11mPvX+oZnE0cdFiUuJ35
03ri/ZMElf8odVq5SAluQHSKUPwH/fCfD9CBZACpcWZMCBhXRk6/xgCdpLwHAW1Cp08O6gLkNM54
lIz6h3AB5hmthBxVNHWHonPlE0Z/nHetC5qkob/fcmFYB9sicV6tOJLNVHSy5hHqIdPM2Zmv3cFO
k5+zHsR3Wl3HOtFlDSGT0ENLbZG+jU00OZEOUJ2bOKDYuwEfj28cbIWSZ83N1I6I+IFZp5DmFSp1
tGvNRceWkbh+m/RRf3TLXHy1VsFb3BrmSyQlGZxiSi2QsDkXCzmC2fyBQGdCn2vpiFclqIwa7PHZ
uKjrsmm2Xs2L5k5f5Xd1CrPXrZI87aLO0y9KvXkwqV2+6PdGG91jkzqo+jQtt19LLe3u5oCwAC8R
OeASR6OXE752h04O/0Eg6CuI8BocQstkGr8oCdOLqtBxVt+KsYoNnSSQ2AhWHeJykSR2F3niAnz2
gIa7vlqMDqVlDzv7ye/YPpurvNG8KB0NSzr3Zm4WWOXFYGEhITFjG3JpmptunO17EubQTV4OKc+S
CamsfYKepVah80kz9BDu69GUup8MXAX7KbTZ7phAO8ZQPY83jV2OWBwvUs6wStufdUQ3jTetWk+9
cuTXZdV/ThcpaAUD9e7Izn5FkIzfdu5i8ufzcR80Wb+lcXBwN8svZekqMlW4EygcuWhPMzFH7wUv
+wD42bxoq0q1jmB71iOWb81W0dtUaLwsO6+0HKOqHVr7JLG0xRMAneYmqdZ1Z9bms03aWHfWphTx
6qI1MLF9TfgCfX6CiCyO88I5LuG0vPWTnpcHtKwwubKh8hb7G9oZ9IlC3smV9k1arX3D7orrAxyY
bJoEV/65qnSXAMwyGmbyMyGOYVbT68xKiWjsXCh0vzd07rLxwji3RgT7LFYiuhhUtwN/y941Qzy2
0LAnKr37rTmOjumZK4vdjLV91ldmO72Q3MHKd8soFy/ahQRHkVItb+OYN49LXUOTG9itbc91Gdu9
siq0aGNcaPXhQrEnF7o9ulDvGow6OPyFkl9GlRt+bJHGtxPUnOzjrK5i7hwjxplkRoeYBUf6epME
yjfqgViwmTevx7LtVhu8yoTugiZmBBL0/JUlU9M17+jpI3dN65E3e/EcAUqeJL0h9+yk7Q4jfXSY
VyGCMay0I1Qzxh9t0Htc22gWsqWVhPr1QXSwHL5pCKtV2xCuMgfNXhUPNURusJ9ijVBZGiJRRRQX
hUS+iiUwQBcfGPxQUBCvUR+tCjuwR5qhTWYNcPROWYn1FFdj8QE1alQ+gmDqdEj4GAlBwi83brhF
Cbwwxka+Dhmzrzde+LBipcYQycnEo3cZxqxM4WkOzuK093U2md0VPDLNMqVJttJeQ1yV3EqnQlqv
rXRcjvO79xGXw9KlF8YOTbpxh5JMuX6Q1nB6GMLg95A1Vvq1c+H91IUDdJdu5QN7mX+o1ee3aYkk
hTwM6lEPH6sLtxjkJJlyMpLGv+kXp2IfNbVdJQrjEcw4fpyFRXBJRqT/PRhx+yS6vCaNOnPjAyGK
enOKxiGvNhQnoW7SI7OWt9gI9ewqQ2tPeUGWXbm1mO+AdvDjFUxjO4Zbd2H/BifzUk2rCKDPmtd5
yfsN6fNy2uUBxfYZDXtvVWc+uyvY4bT27NPJ2CSI1HCgdTRD3KA2jraiGhBlr6BJtMInuexjskWA
VPoLusLPl2o9o0m3ScqfUkMfzs4w6kdkFJK3EviMWMbpPl4xm2FFb4hPim80W3Qge2A7BNQA8xQF
eA0y/m4/4Np8oF903NE+CjSkGt06o5oGMNLxa363COFbW7bF1gha65yvGJNGusArQ35+M64IlF71
tbteJqBT4oJU0TQDahVdECx8c4vzrPXAW9q4Il3IQEC97BUAC5WIObjjVb8vlin2TKKkvGpFzIao
B/4ph4a8n1TjN7QXdQq02NuLdhykYfYeAngJYnFB4LILGmdfkDlc7bW+pXVQXvUmvjQvX2E89Ecg
eu0K7uHFAefjjQzm1yIlTMmdr2bdc1dYUL8ghART5ucZAedClKbKnklNriTdBKCLSTIAXY4r5lhB
nOcECKxQpLjAkvwkF+dQjhJHqH1hbNoLe5M4WvAttUtNvtYrv4OJsqvQtA5Ogn4SAii9cEHiwgt1
F44oAbOhlBYBxel/ZkIVjIV/veTfZQSVvPd/OaOun/1rRgWNJ6RHR5GNxhs/gfh9RnW+ACUzvbo6
EL5Uf5hQ9S8SCTe6a8OiT1X+aUKFo5Z8vZWA1qGu/8mASgzL/7/hWzZTMAw3MzFpf38eUDttrFSb
azuieUPsETgMLK8As6Liw8Q8FK7ZHOlybTfK0SIvzuNIeGT+jNHeaItx3fQDkZ80Ilcbv3VKgcFh
bLSnNZSJxb2M0McySoUfKxVZek5SEN3VLKUD0l30t9BH4WOAePpjooXY3aR16CIrRdnFodcZV1PD
xTU48XLnxvbylAxWdw8VKINd7WrD4Ot60IsbHSeZwJ/Rpv0GjZaLHo0V2vbMYiL2ok4bHZ0Y3KjY
1woOmN1xKKqDGK32pQTxwj2EpPW7a5IBtKmGvH+bHK60TSNA+Lx0HkvbF8mSPJjVgAOt6Ux5qDva
CTbEwS7EuRtLNWOEd7JvQRiONjHOZq0Rs132eOcMcPXACIVH9nddQyWoUffLYuKxxghHQpJM53rc
iQ5Fypn+AOukuCSFJ+YChHjWijo55vGMN1lFYYfT1GiU2hikrSxHOkuTyg9x4vXeXEdu/ER5bfBV
yZK2eXLKWo2owFH7dALDPbShHnOnB1pVb2Zbtv2mhDFk+LdLPH1M63bgWQhdXlFYR8+hgU0YKZRA
87QQeVDc5CSNDHcVjq9TsroHwRfVc2As2puqo+4xJDO8RGS82g3HOkSLFvX/j7wz2XFb29L0qwg1
yZtAyVekxA6oTMBqo3E0doSbcyYCI4ImKVEkxUYUmSigJjWteY1rlIOa5TBn503ySerbVNAWFbId
NpnHrnuFgwNHt0lu7r32av7/X13l9zh0cvotluTEUPAUEValmp0pgr7oKpJujwo4c7dxSXDsrXxA
W47gPfbmOk1XgfPQ6iVX7dXUFtkLFjhQZqqRJDVQiJKvy99dlEkPTe2GMFbmiFGmmjq/KOZoQIxQ
7cviITpfa3TMNTUVFYF59yxzI+XCQUyPGnDgSZcFmpATT+RhNvCM3htlcsYpEzXbMmkzWOnoZIEn
XFDfzpzlb0uR4BmUuR6ayzpWNxQZoLzMBhH3pKYtUkQIPdgnfkGnWdY2OHS/zCYluuJqY0VfdaWJ
LBJO8zL31O1GCX3KZac7//j3Y4YxSV82wzfBkiT/l60wf1wVUkW2VIJmrGn0nIJtXBVSBy8keLgG
hhnIMFVR7XOmFTUTvkF5kzQrVlcXRv0zz0YhvO8BgtYkeYAF/x5DLEsY+32gDwOR42WPQwACbqQq
B0AfOseHhmPLEzD4mUJUsvRPomUcmYGAUOLCBqafOd17jn+fFQLUEvwGQiVkg1HNA4ipZR4o4Lm3
lG6TOYESvaKSk7Sn2b8HyXaZDmMB6dQ8lKX6AuapCsCnHWzyUxRd/VG+DZAdzNJQfRdLixV0BwL5
cO6qqCot+/4YpmkUg6ToxaDZnGX3OrPVrX2uuCFbLHBd45Ycpf2aIpAbTBDh9wb4zt1iOUFZ1cjG
cBS7ETqOoBdGCgrXxojoX4WDsVajs00aoFYY6L6aTXtrfOQpPfbm/m80JpIWIw7ID9kymhP/Gb3l
+5SeYJuZmxR0JbUBaVwDBaamxd1vfUImCQFJd64m7+JAQnMOyiZAVQ3nnOArWm5uUQxXjWEkedpN
tEAfeLhw5dV2lEM8BKAbe9pDdy7aI/iQ3dJpVy7k1zkgkmy0tAk8JiDPt87U725BZOhrPb/N88K5
HUTUXxUeaDuN5qkG3dfPgVUTFceTBflo99IeEHFA53XnlprGyW3UXWR4k11X9u5yR1vRK00rercb
AJdXWrcYJCjQJsmts7V99Eo0aTVBJX57vZ6vkjOo22449FdGH51XAo6ZvxwUr7ZZbFxsuup2UgzW
dNnoLuMrQrJ5MnFklJYIFpzUUg037l/M4SJ93KTbGKe5a/Aquu58OdsYiEbpQxQhjbU/jRRl07PW
SK1Gw64O5H820OYhAnfUVBcBsCEoJZcF5x5ymitWzHQLBRzmohzSDnalEMBCzI3VaJqgsBFdrPuL
qOAZcHiGc5dWjEN7uTBoFGgspUKZACpKt9nYKFywPpkf5CDgJajPIsOsXm9KYGpYglR1KfBOgeV4
F0oJYvVpa/c+LqGtbhAuVZxrAXnV16ryBjCCZKWOgQyDvQV9jkLKhZ6iqjmC5w2M1ishtVu1D7N+
3d325FeLVbw9WbureTjMvUib0erGmWUCoxtrKWhuEl/eh24Ohncp0LxZlizfGbSvoLZcIn0zAfoF
eOxcKd2Qc5CTPQYVXCKEFyVaeCsZA8vWtHyqQ185hX3UHycluliX0SUdIR63fIvLqNwnNk25xqGN
aIkhoMlbkNHucOvEA/ptAl2G3NR/SKOsuJoPwLedhSzYh6gEPfftTPLo+yc7BF8qarNTBWjvSMtx
A8d5b90jq6Gt1FOOauVsU2KrFQGzXg7m7od5ib0mJw8O2+in3ma0UXrxGxc4xgDkr9O9Qq8/sP5+
jicM+ZePp1sKgXdHUD6PSXC89ypIkF4Yos4GkIb0BqQWDqEdzsd4ISEyKCiYCqXCXYnwEYdK9VBC
20AcQQOZM8rAu388nsChgkBVwKEOwKeW5cPvSGRT66sfT0iBq4iUo0RO5VE0tDuoBMaUmkNJkqY9
m07FBNAYqtxWnMu+EOcECxGPOdZSZ4iu8AbtbUj1Z6lQ9FwWKNUFPbRycPvi0y70ykvOqMHEDVQq
RL5QBvW7DBxna5R8hG6oJhREUTiWZ+SRJpvIzeFvquF9Sqj02vW7D/1sfdldokpNY7nL7gJpUp/G
NmMnQK5Uj322SYBMMriYgTdbGilSDFLo9VP8cvRObThqV30U9m61HIiCgujgCU18iRkyKb1IhGpq
PtjM3xWCDY6Ii3E9R0cGiQKyeVeoXywvUqG+Gqy6q8tCKLJStBqMDHT6p66X91/56zAE0x3afWg3
/RAxxKInBYjsGSi9Joa0pf0F6q+K0IHtA+86UW17NZbjricPtWCRzhIhG2tkcXDu5358HnYlbbZK
gXMxO0jN6mR/z+AGFzPd36jXWg9ti2G4lbQJHd7SV3RKlLKh4gfB5j0hFJK9dqEvgTbRndEYDeiK
STUQjKA+9LR1uJ4oRdKNTlxPkruzBTASFyp/hAYkf4R0Gu1Teje9aJUpV7biSh/7jgOKAA7L+Sr3
g4ccmCZm0SODbHC6c0BfR1IXZSpnDfVmDK2R9M9yqRa8IZpwrKYD1FVxxucRrXXWtjAu86LvI3C8
klX7XEoTmliuEylMxigiuW+07Vqdo5bb39D+2l6jw2H37WUx2WJiTwdr2pwGQ6TPSaAP0vTjBrzt
nTj8wzfZQiMzFyoBFTofGdr7YutJ77dyaCwm23VqB7xoYFpDJ5v3rUgGOs0bS9BFz1YSwj5KmPXD
Wd8WncihLWQSed0QUMuWZibKCU1n/enWULNk4oqAVBehaR/U54kDQ/cqFoGr5nZX14symkWlrW+M
ybRr9/YgWV3oMHUAcGjae62MhudUTXgMESQPXF+SRsuBk7+Vsnj9kZJPT7pYyzDJhlGP3vPnvNwN
MXm6XYdnRtDNaIJE7BGBU1EMr/+goT/bH0JLTjxI2dBzp1nSd6QrxNukBPKlKHzr2zQ4CctyeF6W
xg1766eXbuT7537UjWBUiDq6hHpkQvfLHKbzwvOptC/LqjuQFCrw7rzvXnXXhe/P1mttcLl0oz6V
erVrkCX216k3WXv+Gsk8IS26iML5aV/uFuGJgw+0eEeLaS+99TZKAQWjp7AwPdjIoTfUB6Hnn+RL
1dmONqWiaREnq3Sq6YWyfO2vI7RPbQL9aIgCtaYNtwpKN7eeMyhoHtxTovd5KtMOoOiGXjiJDbeP
gBOKav2p6qUEkv25YYu8H2WdTWH87q7l3gdk2Rc3oGG8sSw5LoQsIv0Z3LgknBjZYHFusBxJy0OW
zTYoW/oqAfxIDXXaqnseu7s3D+UbdJ1QlFsE6kxWN4PXHP6bM2QYdABFAXm4310I0mey143P7H5a
TDhWNf80WsSRP6NLEmr3yONM88wDG6zBhd7g553Pl4Zz5Sbr8CSIs+0H38ZJIu2hO4SzDIBEVqos
1LPtQN8S5eIwv87QL6a6gvkcrZw48S7Wbry+A+TeP1W1rkrRQtfuPTaiPuzCffzgZH2XxikFpEit
Hw/nEvI2azkqTtYLBSkdUMSvNmq8mK1iioQjLfHXFx48yVerWIngAvXi5bTbhRc9tbdJNqaTC/gP
XheqrtI801IkZhRqD9FCnykG9XE08lcbejJmdgQnaunLQ8Rxw3wUwIBALSaS1WxEvXABXmq73l75
CsE66V83ubX7RXKvp7F0gZuyeff343twCn/Z9/gtuMMN23U5Ea1MKp+DP3pMTMo4CSK2RUlzgFrx
Jx4vfgV0GEDHJBqprfdIWD56HATEyBOhOKHQDhWXo/fZ4yDNqagaiCWdcHog9EK/KyDui4B3j/mC
C4K6p+AYD3RcGXgw9cwkJFU/SDz9dKX1sQwyZZpiCIwwzS51FYGcua0Ey2mx1YRsYkTdcSwvbFJT
vWBxUaCoQN6QPiMXztwmUAl99y4gvFmMkEWRxpFv6BP0DukazU5DqUnSjZN0pevntOdKrhZ5agRD
bSkHV7rf085lCDbAWJ3tGZ0gN3dhnNvmfLHeaCdOT/aX05R6PJGO1+v/pqihYFmm9hsg+hqaOX1i
em576ekjWBKaTgcJWxqcL6mnXjjUF6hA5N34VKWoWNCVNXQ3kDwG4XlfTd0NDQ3mwAfRHNCsQeKq
71Syxmav8OJ43MuNJDvxKMwshyQT54uhSBesRmicJtpYDVLvzYoK1+su+IhgSPnJSN/IQHQM5Pxt
amPJxqFXJlm+5Qrd0EEe3FIbF+rOc/2UWDNGhtqgD2ya9mdAcDaTeN5LUYrKk0UPzXjgakC9th5i
IDCIT6ME4JZEyNSbBrBzo+Eik1baGEL+dn6JpAGneIQ407mSLhRlltib7W3aGwzekcjDOwu6cYpD
UWjXm3WhLodOBJEfmRvlatVbGefFmqHQ9vbQa9fccT8O1wjwu4n0Cj0EkEJz2Z3GcKIXQzXOkqug
GETTfuqTzoS7K91S90As0HaDEdnM7UkvCdf3TraUOafSxTg3AMsOw3i9DKaYGaQ7BlqfZAvNQDKQ
t0ZI3+PzXo/+jK83oJn6JslDdMVO0IR0F8FQLuLcAXexXCmkjZH6pEDLBPi3KnZrOQ7DAp5K2FXt
D7SYlVHajLexDW1KyHrGKwxzbmjxdgRrRuvjW8+NwaTIeqE27QmB0F6eo3cvDfqRNKFblXqjrhT5
LBayop6toTBaCLHRSMiOZnkfBVIOk/SGYqANp0hIlKqUFs6DAYpsCkG0EDNCylSImpJRRt5UUfPT
uaSsr1HsoPtvqYMq/P8TeKxbUy51Up2cfSXSJDF+kZBSdYWoqmd3szON8HZIbdqPJp6+MaZ9ZN8+
GIYQZfUGWXi9TfTlW01otnrFwJ8YsEmug6VP0Tea9/PlLNNIfwR6N3rfW9hKdpr2/X445EAjRpB6
qeqO0ZxZpK9dF27mOFW0xWvP3XjFJJfX0Qc7MIwHvUsXXgoWPWKJ2EE+fahG9pz2sr1uD/1YpChQ
XJMHiXG+in3PRHsAaaQ1QYhg4ay8MdLdTjgDGa4ogM0Mcure2rXPQzlXLuZ2zlE7l1P59Xph5/0Z
ieRAGmcEcO9s1c2L6Ype329Tfe64o6WxIOUz7y2KLa/KpQ+srHhBPorsQoHMHbrQs7akgn7XUgHE
hltt9yay1N3eG/wTb62YQ0CI0qxvUWMpxt9/xj2vNdf/p5LXZF+/chL+bq4+HiXbVEcif13hyWBb
Kp/bbn3Gkw0givY0TkNSt4ThHEz7h6Kk094AwG6P1Gtfqh2KOmoUEj6WTBCOiNJ3HYoDgG71Q1FU
ElUugsQTcfiTch02XnEyfEXEoMljCq25YBkBkZQ3gegCoJJszRWCuqHspgMD4VIhWqciOv92K5Ts
dJKFBMIyjE9lri7Hbn9OZWrhSr8tSyE8IQhxRutI9FnmcNNgQfdy2mPh2f1mCCU9u1jnNwi/R5Sq
0ni26ve0E1TnbKIaJafvvVDkE9vtTPf1wTUpI90ec0ZtXqNu42VTQyj6OUYqD6jCSEu4CCtMfRgV
3gfaypOjEuqFMLRDN/1tIfRhlqVUjNwL9DfzdLmJh45NG5tJHCO3QEMim4YoKCe+oZtJ/9wJpXA9
3KoOod8cpOYrVxYiNUsnp+U7ghDza30eBATBbEYTkP3m96SUukE+Y35PD5H1w6ZUwhGaOLjHaNEo
QidHKOYMDDV9bdv9qD9KS0mdXKjrKI4K0Ugo7gwyJ1idLx1tLQ3npTCPh/O0PvfmRTEgZ0GfkqG6
GMjEtULNB0a+oAwCXZLHAodMK5xkrZKGXs+7yOjr/VMD3sjU1WKQJXQYtu/luaJd6kJFyKDR1A0x
WDxyg8XmRF2tnOU0SANdAyMMpm85c8us7kLyYigo2uqjq4Xr/oUnEsBumQumJkleGHHI+IpKJb3H
RNrYoERyEYhUcr/f7c40CGn5BGoCuWYXluZZKBLQCxfJcrfMSociQd13tH4yQmPLv4rWfu82T+ci
+s83hXfnrpf6vYRownuexbCCLCXzrtJvh5BxkaHP6Uk2JjMuM+ZdijzJNHbs/sfc951bQyTXgzLP
HulF5kxJB5F/L8pcPJVk+fUCWct0Oi+z9bRy0h6QTBk40+5yvni7ycRptYkV9UYrE/7o0WyoehaI
AYyjsjLglEWCjeR0x2g/ZnBmyjqCI0oKKOdRXUjndGGa+RB83qMnBuiMG/gA65+axLysT+hJ4K2h
MrkK/Ca/WA+IoLbUHMrKhlpWOdZlxYP69DyaDJapTpS0DvAy1yrtj7g4ZRKgb04wIWazXyeOM7+2
t7TXGG925RVRaWF1IiGQyy5qk3q+oHmcF281pLWk/oku5D0GoR++7wnJj8Vii/pH0c1yGTizUAXJ
Vo5/lQmpkKwbrYiDhYDIQEiJgINBVSQRAiP22ludo5gWCZkyBEgIbLsfY2++fJOFXvc1wDwnG65I
Y72NtDA/7aHtNUvDILQh+Al5k00pdaIl9vKqV6TG+7SUQpFSIYtCn7BiMZaY+MXYLqVTip2MSkbJ
aRbNDf1yS8ummSYUV5T1wNbHmaFvt6OBWvgp/KciQp9ytca4QSHEIwMghYbLJlTsD1IJPnR3QESC
hGzmb3MjO13KKLGRE9J98hLx5vr7z9L/rFNyr+Hl5LDH5afWjaJzznXg+slt8GO/VCWCjw/0GDHu
+mLeB6mfiC6b+Mf+fjApekXWQs/yjsqWnF8bANCMm6QPdMockLum3Y6M4777UFr1Avq57X5MoAl8
ViHWJPjkQnsz86Vn//pjvbEOG4U+Had2519uCcrZD2Tnec9/MMrn55dkoOZaScA9eG4kpkELkdDf
fX61x9/zmZ6zAL42AT3kSBELI7Lfe/PqC9wlYhrKGbvPL7cAHmdAULEbzYD2AnIAcAOUR3YfXMq9
idBfaBo9WMl//GpL4Di7/QsW4IsLAKF2oGzImlYrnfnce3wMhKrDzUA0bvfZEUZ+IUPwuA4Es6TR
OoCPAtlNU4gPPj1pbSIkAg/lk0EwftaG+OJhIAno4nOm4GCEz9aQjCOPTh8fmheXHwbcmwLthdgg
Ggbz8ceYDK73C60FqD4wOb/WJ/p7twfyv4QVcEyOWwcOSM5OJIpItO4+v9qUVGbymZ7CF+2EwM/K
6E9jC3ZvH0Owtzb4MdEwwbWQLv61FkU1A419hRIOLJLgB48uvZDp+omd/GVt4+7s2rWQ/+RvPnUT
v/zyZcjOAhAn5E323rrxgnOBCgQ06N3nlzskq9OBQ/05pvFrMwACkcRSZfvqa0Bjc0AtJDf1OBE/
63Q4eACrjF9E3QlvAWBjC1YA8AlpNJFd21sICLgp4GZkhd2x+/yiVkBAZhotBMj92HrOSfnzIbg3
EeoLcPzAdLTdgvuFzsZqJ+zs84/bAv3FABi0ru6/6r0J0F/IAqGrsBd2n1/WJOys9Y9PhPHCQJFB
dCLa3wnKCzi/ErwQCrfl55ezBI8L4Qmx5ntdI1oyKTqladGCsvzUTQLOJMlxIGu7osCvtxNE2r6R
KcD566nA7cCLP77rg5XQp0hBJQI1t/Lzq5oEgX9sNBHImYE26AuYwu5TXwn4hlofSXIg0ruF8qv6
SSIH0mgiRDoJQUSgo2RUxKfuJRBiYhcVOF7ldZ61JZ7xS59ykiOoMA9lNtK14tK92+XbvvkLVdLu
6QD7yJUeTXM+Fc7KXxXpyd3gO0dDfP3PtfCyjA73fvjfsLd7X9Z+N37yy48Pv3+t/W/VHvXoM1Tf
PHGtyIzunbz8k/zxqS7NFTnQl96d6bvmfl6Vnfr5Jv/pv9Tucm+JfHVU/yGIotqonISNR03jJKrf
q8SibTrs0PJsN11VAwl/UWbpNh42iJnYjuk/dE6sqLBgstCOpxq3vAqmp/FVLM+M0rgaqBwWP7fx
sEDszYO5FkmmpuOOLX+FQkY1kLhdtYW5Po2YBv+hNmwLC24SJ3QCrb0zoX7cdBJGhXXvHAzbwtxO
XeAj9UkQWplN73ZqRoHVOY3F2LV1JiL+xoNHpn9vVeOI5YBeWONRZ+5dZHqJGVVDiYFFuaTp7c5S
K/JjK69GKsflvG88rhWtTL8+bBvzEFlWfXZFa6+mNzuKAkpotV2By9983BN6HptRbRLgDzYf9/T+
iXEgRmlh3MT06ncrRG6bzu6ZFR0sMJyqFoY1/c6FmVu1CirVz+YjvzJpRlFfDYMWZvcVEvHpoWuC
o938hm+8YGMuD2+5hTl+5WLXE8uPE8utz7NQ52+6MF6lW2t1F6SRXY0lrA8w5+rLo+XyTx7919y1
i8B7YE6qgcpxadrX+JYvAt+8D6pxdsO2sEUuhG2vjSrC7Kbze2kljhU9OeUkkcxqPHYQZWbdVrRx
NF8Hhwc+Zevmd3sdRCgbml41UvnijBam+E3AKVffeCQSq8v8+PoVO9o6HFgkaZu+t5vSakauX1vE
chtRx01o1o1E2Xij8Q1vTAK6qOYJk4VpYSYy66F+eMhtBEk3GTz53a6r7lGsNrmNI+/tMmKKa86l
3Mb58dZ3E+uhc+769kNQDxtFo/emr/AdztU9627kJjWLQeGh+eBYZA4oy47qC7qNqObGiu4O9rbo
PtB0Ogg8rE7wEeelfqTC/mnHMCcOY99bD4eRHpykNvy5czobb2qzTQl1AJG5+dT88T+F+T8Wmmlg
lwR5CgAmxQiUnb59uWOppU/whqepsTqW7ft//rguxGZHd5oMKSKqGspUICzQSGmcaNt/msc83f63
JqIyWKUJ/5ynpCMTAXOVkttP6n0lKfgkJ/iV3/1JCcSR6ZsPNW+s38LSnhG5PslmtOGCXFhb98Al
FYq4Ta3UDSdN0rkm0RpZZcrvwl2nFpXBaujyVOu1cKXH0+cmQfstro0+aCFjMGIiSJ10Xq6siFOo
Nj44oK8db9zMs4KNEXnFuzvrwJwLcTo0kaoLHvEFd+Mf28V/zgYWKOG/wf370idPdi9cjmruxVKl
UlN9eeRV7Bdwaqb/z3kTKI38Lb4ID73xugPVwoZ+KVqc1V5tC9Z5GCRxht2vlohYMVIb4xLE1S1m
C9mCYRql/oO7f6/9FoYdOWYtymojsnhjhemd594Lf5dkRAcRRrvmOgp+fNOjamytgvtIBBmdb1+v
hRU4os4YBfWTUFA3mj4Hgmpo99aOQOVr58dzj6fqBPwoDkD/0xxVN1xaxxbSeSMztDrvrOihFqAq
LWTzxguUBNKktuKF6GrTCZ/YeZhUw4hpELyYxoOuUzMJsHteZ5YSrddsiujQ3vgCkZtE9WHbCEsn
iYOaW91cay3szlu2/cxcHUTSAmbVdCJm5l19E9IXtvmgyPLXXtm3A80d5uxr6einCwHoTPN7Hf3x
b4nVefiH003gRrVdB4qp+fDnlp/XpgJSSfNRX7l3h16B1EaW6ZUVB4lTO1zKzolNVxn3ezALgjvU
dNQLQkzbjO/rFV1aI7cxdB4kSX05tJJpMz0zc6v7Kz0kpYVdTO3jYNAWdvEFB+n9QVQsxGmbv7YU
63uY8i8VwBsPHRTCShJkV7dZTrHawmIrG//URm3DsJej1s+LkrPUdCJ2xrI7ROTKTGt3LeQhmo7+
Bje/nt2Rey34hDdWfu9YnneQwWgDRXCD6+N0XpbeW/X8YmnQubz68ksR7bdPphuRO68XxuQ2oAQ3
InFkdl5ZwUG9QmrBpUAIEqNRO5qgbbUwGelDPYkDEaz5qLdBPeRB46v5oDd//J+gcxus/vjXMjl3
Hf3xf/17N6zZDqCrzS90m/pufDDXgnXRdB/emn5xaEfpl9B84Lf2kw3eBnqDoHsJ2rEzNeOaj4G+
efN7BrnqHjjIsuhN2XSSJyQ1aKjnViOVZkNtwfNE/OfwfttALPzuru7Mu6y+ioVqb9OJ2NnQmyf7
uw0oxNCNOrd4RjV0gdJvwR69vMut2rvToGxKqNoP0DxC6QGQ2jc3zM9LLwuJZLjFtGBVhUaT0HJq
nOTcf5pfowo20OCM/MnPtTvWD/LU3z7rh6Yj8APVbirdyxZ87VEeHuC12/C0Z2YhJL4jN6zdr9DG
bGoMToHoVqOUk9CG73BK2wirZgIkqYXJ5V7XtXttA6NyFkQHjk4r0IPzNDPdpHa3bVjBVxaEjnqi
R2rDUbgCulW72TYOmtfoCEW1UYWyRNMVe2OmD27nJbL3B56YkJRvPHgeHYwqSP9NR32s6op77kxW
Lun5g9BIsLOaXuS9FSedoenX6BcIIDUf+TdrdQAOa4PVcRl0WHT/EHcOUY5AWprf80yAJzs36d2D
K2hF97WtOKAR+jedhW+fIYQDd8fwOZKgTmptYDVf3qWdizSuRXePo7cwR//yZnIzefNuMv7vHbF4
ID90bg7XvwbvfYADJ6GPodI7Qjgu31iq+37J5BGK8+eUjqHuN3ereO+ft2Kd8feTQDgvP9ok4lnH
dRvdQkD7EnTmneku6gO3YDJeRpiMuiVtwfRj3WzPfLBip1qDZRDXwkRc5KagrtWGbeOGnfTwpbVg
6YeUvOuxkGDdfl60P8bqpJJ7FzzU31kbyYKbyO284liqGbE2ihz4/PXqVBvZhxOK8p1z8b+bl2+q
SS0d4zYyo6cwZ33rIIUEzb660I/nLhm5/uqkNpKLZ2ZYNw1SG+7QeR7ZOX01DoYWAv1NF/El5AaH
93dQE5b6LUzxLm9yZOwWtvQ5Ed6SlhmHU9LCvn5l1mEUgIabzzOYapOmiAdbRGlhlsGwg2k6WMtt
5P+orT24m7rjLaktnHUMbOaHe7oN9MSlFdarEZLWwqu7NiMA8d5Rx1VvZXw0bw8Xchv03GskINww
BEYSVwu4PP6FEkVTu3ED3cMMMRvVUOXIoodm05FvHdM9jHBos9bCwObCfTrTJEXbGNqlMliNs/Ox
2rhjygbCLTxcHagqVdf68QPwbXFnHZmONgiU71wr8c06F6gNU3dFZBpsOqcJGMaw89fOBKhUkKSP
O7OaktL5UJBgq77x43P0eMHz1Ddjh0z9XzvVP91jF9UGbdQxbkLyHV5+zN7QhbAN3+fCfXiARjQx
43qUX2ajv7yBsSLPgrQ/ztqN49IJmKTCXzuf/rnTTahejHhTwMhFw8TqWz/+rspTxeQFRa73H//j
f8dLMzc7sygHK8MdnAD3WpnVW6vZQ4D8NIRooeJy6wLB7AIlquNnNNR06Uvc/Akpty/NZbXc47+O
XTPIiZfczmsgvWatsmggXitrLVx0HCwfAibw1lwSRrors3oO8fIMmssqbWSGzs3UjdxaJk7qkbhB
X6+63o+vjGuTnmTdezRGunGcVuOVZmJ3jRbePdRY+8jILdigV2aYOAduze62v3kI/MTEUsmOaUrv
2r9/8fqRl9r/1qROW/vRwpbluUXdjWlhzY0CDu3Om0MeSQsjT7zOjeltTCSl9hec1kJ+cwb42AId
U9/jLdhmkgR0PjZrZpfdXd3/j2/tSyY4Mu20dse0/mk+8jVI3rqxk0Qz3697t8dW51fWbIusUUTm
YC0/Z8OxaXye4htcyuAeSto3fqcmhfbTUr2HxDxBhzp4TY+P/Ez35TgFrOS7NRv3IOQtk++NRpyk
UVBHbUmlLl+jQXcZoWOMx5Ky22jslyke/BP0HWfFExvzfa/sEeX4lKVJK6anuM/vG/tK7IR6eoWm
jkifI3+uDOBpU+x5Wqb9vmtcU/i1Dxn3xyAwB7Offm4Fg219lnPOmjEPFqJKE/GBrAOyARUk4Qx/
tTD83AtdAKkP8f9X9bmjPqYYCrrRtDjF8VdKpfQvWtVnX8y0nci6qza+8O2O8eibT98num7nCwI5
OnqfOqqf6AFLWg8M6FfR87vn+3nHBkySHdH4OSfH3mp7cjLsP8J/mqv2Mkrv6id99cJ/3IPA2rv4
DyUQdmhGd6D8qkHFKnpyluxNwjN3HJzT1PXqTlUbiTJxt3iBLKHd9ikDmm/GBM+o0sO5Au2F91Mb
uo1CxsjMgTAcy2y0kXYaHayONggm42AFBLbOBm8jyVONe5xR2UaWHc2IQymKNhAWxAgPKDmkdb/j
6SH7/fvkBPyXW1vMbSRNzljHB+9PagM9dGFGAhx9yLhpg3MrVIliwYCoZeekNpBJ1yh2JoGIS2vZ
IrqXVhP/45Z0J/px7iZJXFrTS2vj1i1IGynZ3VVepfd1t0JuQ5zoFmkz98F8KG//NrjDJ6umpTwL
2tCHvCWnv5ufEesyiI8ZQ9oWVddt+jreuQjKosUilJEEh35nFZ6UhNpgJQ4ht7mx03nnRrZ71MgD
jWr+XG9vvnqFFhbyEJ3GA0qs3EZ6ZYTrTRW4moJySbWRor0x616RrLWQZqLAl3QmxGtwQNL6Nha9
xXYuR9PViQuTOH/8q2et8mpIMSs0Eqq+bHAF8QAXJleoYzFhQLRRa97Zod0p0PnLFFT4vfWP1V2L
h+jj/reQ4frjf1GpebAAfXYuzY0ZxxbJ+N2/zEfb0fnL2I3DVKjwmeA4Om9vXnZPXp7entbuByii
avCfQtxlkMvSv03w2nfqJ/jJQiPsz0ln0VqJnEDToOQXRCYeS4C0Ic1J1uZj4C0fV8T+OqQFjYyW
lKGqCO3pOkmcbxYlft573+Vr/gbfe2QLi1mH37VRyh0C/TnQm25DCHIYmUWdk9YG73QEIKVWaWmj
6joKvOCQT9gG2GByT6RTr7G0IY03JSy7d4S6y4FUSBtswqnpLQV25phTqbXgU85SYL+1/AhV2srY
NDiqqdlTbaktDamNfgoCukVyp+ZcSHoL7su1FaXVc4vDnj6o1Zc/Pg1vo/TwZuU2dsg7aPoF8ou1
F0eG8lt3/POOgWMJ9r/BQ2FXr4BEYq6C2stpw/8d0kTjMJnZhlstzG1wNLxrA488DNKNlRxxY9og
A44CEXD/5dyi5O/b/3jMSrYRCJcVNEEOIjoQVv7YddroJzAKgsrhqwVoSgtJ4DMzIntz5D20wXOc
ugu3Mj7CeraB0p0iyC54gg/wfgVdsBTJdu+jp/SBr8qqPjOn/3iK03Egf0JPaAN9MARtFR2Zfb1f
zduPHzOP917WTMUqFf7Cp5q3YJ481FZTG8clSeMaGvRpvTT9XMl85is4sRD2f5yi8hku7sckbrzq
e7WHoC7efOJOgmzPuarGK4//NjKbVf6sZKb4nbLu3LklD+wCc627MG10XDgLHFqzYMlfJoFX5563
gbYW/QBEreeNZX2sTVUbgcQ5YME7ElP1gVvYGyMnAm1N5evI3pPa6Ph2bXqrHG2jp5Pehl71hSkU
xg7ydVIbmi2XVtYZmd6RvgBtNEu4dA+Ey9rQpHxn+uDZ6m56G5nRSya5PmobJ4qY4N8tsHf1lnX0
LagW+Y9b/Gs3uSejfdRpA+/RwgXMkBK6eIQjYpXtQHi9Qzm3Fgw6/lkMtPY4tQd585ay3CeWRyn2
v3ZexpRiYheTK45cik2C19EBnj5Kfafm/wPDaX7x22BJzFdbqXIbLvothLP63bZBFrxN6dVzcLMt
rMz3vF78WDHh0zSBx1HNqzi2ASFVX/745nqPq3bktJDb8MKfBIZyG2B76B+033p6BAFIfIqd/H7H
bCRIZ6LMXNmbao7FlCtURTQNhBSNsEEAD5Q2Gn89yoU8Ov4X9KeKOlcpHBp8kMdXU/MGuShX7qHT
oJMYB8T3bWXln5gLOYLOa5oL2X8asfK/VtWpXetzFejbOKKZFVAIrm24NuiSb9L4AL9IW/Vqif34
Nr7949/R6MutaqTSPnzb49ufyc+Tc+y7ez24j07ps36+B/U6BqSsDfz4Yr9SBGuI4vsznvIYnPIX
e8pvTMPj3rr3iFf/+f8BAAD//w==</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plotArea>
      <cx:plotAreaRegion>
        <cx:series layoutId="regionMap" uniqueId="{999FC5FC-DE54-4F91-A65D-EDF029E64841}" formatIdx="0">
          <cx:tx>
            <cx:txData>
              <cx:f>_xlchart.v5.6</cx:f>
              <cx:v>Number of women</cx:v>
            </cx:txData>
          </cx:tx>
          <cx:dataLabels>
            <cx:visibility seriesName="0" categoryName="1" value="0"/>
            <cx:separator>, </cx:separator>
          </cx:dataLabels>
          <cx:dataId val="0"/>
          <cx:layoutPr>
            <cx:geography viewedRegionType="dataOnly" cultureLanguage="en-US" cultureRegion="US" attribution="Powered by Bing">
              <cx:geoCache provider="{E9337A44-BEBE-4D9F-B70C-5C5E7DAFC167}">
                <cx:binary>1Hxpc9s41u5f6erPl25iIQBOTU/VBUlJtrzFcdzpfEE5tgOuIMGd+PXvUeykLcWTTOfNrTtRV3XK
giAA58HZnnOof97N/7grH27bX+aqNN0/7ubff037vvnHb791d+lDddsdVdldW3f1h/7orq5+qz98
yO4efrtvb6fM6N+wj+hvd+lt2z/Mv/7rn/Bt+qE+re9u+6w2r4aHdrl66Iay774y9uLQL7f3VWbi
rOvb7K5Hv/96kunb6fbXXx5Mn/XL9dI8/P7r3md+/eW3w2/6YtVfSthYP9zDXISPCA4wYQT/+ktZ
G/30fngUIJ/gENPw8SU+rXl+W8G8x3388rq/7R8+jby0m497ub2/bx+6Dg7z8d/D2Xv7Pxy8qwfT
7+SnQZS//3qe6Yc2AwFkXR09DkX17iDn648n/21f9v/658EbIIuDd57Bcyi4bw19gc7/vb+tfig8
7EjQkHFfiCcY2B5KiBxhBNCh8BNMn7B4ROk/2M/LAH2eeIDN5/cPYIngUrR1bb7EJTr7L8Dl3W31
4bb9sWrj+zz0fUz3AGFHFIWIEvQEV8j3AXnayPfqzcH0A3AORg8g+u/WHFm3pv4kq5cMyd82a0jw
gIRoDx7QF+IL3ycUPwH0aclHffm4i+8FZ2/yATR7Yz8XMLfDXZp9EtMPQMY/YhgLLCjgsHsdIOQf
+VhwHmDwR49O7gmaj/v4bmz2Zh+Cszf4c6HzYIav+t+/pzb8iAR+wCl92d2II845oEMPggG528V3
Q/N88iEyz8d+KmDWdfX+BwKD/CMiiO+HhwYNHWGfBYwJUKPn6vJx/e+FZG/yASR7Yz8VJNvph4YA
4kgQxkWIPrkScPXPAmh6BKCAkYMw+vF1ANDH3XwvQHuTDwDaG/u5ALq9H8ztp3v8Q1wNETiA8Hg/
t+FHIiAE4wDU6fH1ac1HV7P9uI/vxmZv9iE4e4M/GTrfDtD+H6ZW29u+y37o7cBHAYNoEPO/FPSZ
/nIIU3zuM4jyH18HkfzTfr7/lnw8zqfpX1yTvdGf6548vH//I+NFBCkV4wEPXowX6RHyOQ0+x/OH
Cdd2t5tPUv73pMnLWfDe5EOInn/xzwVQrX8gPvyIA/nAIBN+UqPDhJgJ+I9xIC6exydb2MR3w/Js
7iEqz4Z+KlDObzuITn4ksyeOKBFcsOde7pl9E0cYnKMIwMI9vg5i+k8b+l6QDucfAHU4/HOBtSMh
P93n/32cEh6FBDNf7HN7wRELEPIFJy87oI98znejszvBp8mH0Dwf+6lwuQRe++F2+JHI+IEgkA7T
JyXZDyTDIyYww4KRT0s+BpBP+/gk37/rdg6mH8BzMPpTAfS6Luq+/uWTtP73qgOEns8QQuHnMG0v
CQuOCAImySfBkw4deKGn/XxnFWN/9gFM+4M/FUrX4Ine/8A8TBxBeQwR0KMnFPa1CLgNTjgjhD+l
ygeZ8uN2vleZ9mcfgLQ/+FOB9Gf9Q/klfIQw5MSUQE1j9wIMngULCB1BoBCE5CAJ+tYmXg6rH2cd
QPH45n81BAeb+6vm9dzA733obxZjgTNCOAigpPekKBCTPUeBHKGAQB7EDmD4T3byMhR/zdzb9++/
/jVwWGj9/1LQO9jd51rWj5I8eHK49CSAUuvjK9iTPD/aAcKhpPQ0DEnO82zmP9jPy/L/PPHfHfBQ
+j+mzP3veZrPvQLxbX+bfGwyeFYF//roxyNC48PB1CdJvejsH4V4fA+NCAxBXYhS/5nO7L5oT857
5POLcx9uux6+DAHFx8GYhSEVCLozwONMDx9H/CPKCXC2mGPK/JCAipm67dOPk2AASh+QMQXAG8Kc
rh52I9AMQSm8KwRnYQAfCj43eVzW5aJr81kwT3//Yobqss5M3/3+KxRMfv2lefzc7qRQQWHCD5ng
GBYCcoPAbWrubq+gkwQ+jv5PXomxaEdvw3PCk6lulo1vs3SF0dytO+t3nWy4SD8YzM25QhU55guh
q5GPupRYLe3azS74o0lJf950s/2zVNZueMfHdYE8JEeV95k0qB/Xdsm8xObjctEW4WIlx2NzMxdt
FpsUu0J2IoO/O66l7XN+Qio+3Kky99dNPaZRVwXDOlhYdV8tqNnUVDEsq6bJT/ux8eXShvZ9WLCh
jETfj1IP+VuM0ZsOVTdlWpwsQ3lKU7tO0bhJA+reL43Jb6D/Zo7rwfYShbBZz43ttmetJ5eFJbwt
uSym3ETB4t12XiVWOhzm12PtGSx50fetrHGYpLmZJG1mPw5MeDLS8F6Mg4mom1i0oCw4Dol5WwbT
9ZKJWpJ8tlHRt5X0dHgjhLckvAizeChFE9V5btauXF4RRG4CznxYOp1lEYj3M5uqSKftm2pI+yjo
BUqEtuF6INOyqciYbzxsp6hyiq0GNway1CqLKoW7OBfoFNeUypaOKl6qULwRlfPjbGK9zCeKE6sD
dzPWI5FOzcVNHTbNbeYLLX2OkCfDpkvP/bTGudRhJa6DEFenTeYN8bBUTSlNlrq4nhuydrg1ST8G
eS9L1XXbQHnF9Tz3YTQEw3KH/TlM1OzsJgt8Usl8FOGraaY8mqZFyS7vSeTn85CoDnXHnRjCJOtm
JBc7hsfaDt2aqTmPlqVm933rnJaLmOdoUrYp5MDqwsoMk3TrUa+0sppaump5xiKd+4CVIcHrgncs
9qfFOyGozU6MFujNNJTLH6lrnZF4YXpDlwnfLEulzk232EW2uV7I2sMDfuXpZepkyURwVtlMb6Fb
5vVcVpe6L6sTPiK33r3DaVpHUy9onOlWy8GxVqpx7NdlPhrpsjFY5ICFt3G5E33Uo9RRkBov3rhw
QitR4cmX1mBQQ6vb475U/aYF8Ue27NTr0onh3B8meoVqH60btjQbw+t5lJSl9H5uZ7+MUAdz+mkY
NiFFzakbliwyPrKpZEvq1ib081elSUknK22nsz7P1WkB9+lcLXN7nJXLsh6ywk+cP/uFnEbKV0VF
NspL24RR2nTruUFt0oSIST4PrZWLq4i/DYNhWqfjMBA5q3q6FcwM9yYk92NXzJ1UWRCeTnnWrQjN
HYsE6evLkGFexdByZa4zk/e1VLOamqhXg7hgA4Uup7DJjwviTWWkCdKBzEIfJ3Op9eteuTkDQGyw
MjWxx6qry6SuyzEZU9NvAxeKuBw8fdGrma9bYvBJ26U0ris6rbLaq/8Y8sVc+3lbHOOUoVbSeUmT
jqqSRDWpxmnVK8Mi3KH0zgxBd1KjMbOybEAVhyKY33uiamrZdlkT98xHKPJtUNdyBFtrNmzGVdyk
jvvrQpDyygTOgcqWTWRMk20ZDtLXpK/slS3RlK2rMaTvCjbmqczL4LxhaX5Ksy6NnG7Ly8y2OrIC
LybqwJlk8fNupz3ncAd2vM10+tQE+PnPf100D+Z13z489Ge3zcfutL/G9v/8q3lt5xk/d7Id+NvH
VsN/44y/Orjnqfcikk/hzs5/0fBrLvqvwPEv/7yb8eSY2RHiISfQXyAgJfzIeT06ZqArQ+CJ4d5R
Ag4S0sW/HDMk+QKSkxAoZuhNYBi+7skzox1JBkXY0CeMwiBHf8czf2x63PfMUC4MgIuDkgIsw3bV
hOeeOW25WcIJr/xJUBK7VKM8wplB7XFJRdpNsmPO+LHAJTiTkPWhkAXlJV23U8kuClVWSPK88asI
AyXuW2m0Jcu6mPMgP8sG4dIPnlUiiJyo2zqTKhzHCb6iSMcrIDpKlEy0rtV5BwuXOMrnrqubiE9Z
trSya1OC/Xj0Xf+Bp17Tn7Zens5bV2I0JiwnM994nRnJSUbzookrOk/LdZH1BTNSOVTzdzhowWZx
5ao0lYSGOl+xicN3L4iD1aNwh/m7LKzG7Ir5uiqvnBpdeaLSWt/a0AvQW7DWXn22sCI1xzhzc/om
A2GMq3aBariRXQFuIJV93fHqPCh0B6a8z6khsl6cyV+Dq2uU9ARY0Vg13ThEfukTlcnRLxq+nTBH
epUJ0ZBkmEZ1N6kZnMeI7M7hp0NlwHZ7mePDH4sVhd2MPLcOy6avGzAAgEqPHya9eDkg0IZgjfQw
TuaCFXocZdaA016XtWteD65EuVSDZn7MFPL1GHuWTMiPlcGeOa7AX9EzjxrwRWimVEVFVzPSRo3O
yXhqlW6b27CqqvkkrcZ+MZJWVJ3xorA6lWnFRJ3FYkHB8ifWYNpPBW9xeTpZ0k3rPh9He0+zyZoy
6nnD8lku4BXtq4yQciqkaWvqrftadWST06ljr+bU6SJSeVvdlw1z4NI4OG27CpZMsT8XrOkiGzC3
VdzSTkzn4Bk0kWPr190lEU2g79JR0z88M7Yuznfm9TzPUlVGVWvbMnJLKtIYAq+6vepcNqMobCEO
lDz0Oh1b4ts84RVEfXKYC8viahb1lFSsZukpAhdcyXTS7NWCjafezarkPXhUat/4jU+z05ap2sm8
RhWTouFYJV5ZqyZyvEZh5PqlCI7TuTZ/LGyZssjXVJlViyaFNkR1Y7E1rT/MVzYjwUIiHijmm+MO
/ukT14ViTrKszvI4H8Zw6mVNWjS8qoXOb4jhbb9CYSd8SQ24WVlBwqCPxVLwSmIHn5EQJYKfnnAd
wv8HSuozFeKyiD02q4tiWJw70QWc8VKo0gtk4GcuOOa4WQYmvW7UxQSOPxx82TogVz6gJcj6xHKM
htjWfhDqqJsnOkWLV3UEcCEEbZe+9cP1XA3YSUdnPp3QukJsHWSizI7TDvVF3PdFR6SqZ3+5rjvR
c4CKqrqQWYtTJ9NM+KPMdV7chSMpPDm0nrUyJUEFdyAT1kUDQrZMqEamkiOFS25kGoxLHSHkSncf
Ui9tUjl0S9clXmqE2kxpY6bLOQjZkgwZqtDxEhrFXnm+3+Qn42RDktieg+42vlvwZdH0Dd1ODeLZ
seJ9i+NOddNbiAq5HxcYbFTUpHimW2/svet20fOYeNBPU+dSlIN+HcIXm62nke6PR24QjsykDZiR
xs0e/5PNITNJ186YJw0uwTuDslRpMgoxZXem06qIaFloLxIQGC9blKKCR55jhkc5aSaA23GWb/qS
2in2Rm5NTI0J2rh3c/XeNyWDq1gEnMP1BSWVqTfjQcKd577UdZnPJzQstIRg3sjcKrgnZPCWMm5z
0w6x46i+7sKuFGtEzPIhL+eqizRW5qKrQpjCqqrMIyQqsLllVs9eTKjftbENWDlH2C09OcvCiSxv
rFe3aoW0UulxSeYivDHwkeamQ2qcI00bB9YP5b5/scANxat8coonws9FOslaKzGsirJMy2hiZIDY
MQ/UtvTckNmkCJ1jktp5KSHNKWxZyLnJvWxTEkzmE2fzfImMm0acUJezPiZ5acdoDEav2vCh5d5x
vhCVb22BeHUycjpWZ3gyBNJHMVoMqWZaBrSV+TCl6bpH4XwzQapz2uQ+HeJF47COHERd2bkuSuPF
ahrhba/ARDY1z8oozPpu5ZoOwxfmTt/MbO6tpGXdYQhel0LENdhOF/V17ZWyKhHKNwpNYQXeJmSn
Ke+6M69Cyzn2lnRlVO1v8szTkNz2QzIJBY5hAQeSFC3sR5e2PrEFSIFhz9sOTdnFfLIo1uHMJeRj
6HUemOnDPFb2rccKfEKC1Hs3Kj8/s40yHCzYkkIuSluXy1Sg/F3lDeOxVpWfzKZKT6BZ3/6peKWT
MfemV7lq062omAIDLfJAxKbyQwgMiuGBaM0Sm1E/zlvcrI0Nl1WQ5uX5VHTpDe9xVZ3gwBRgBiDs
OKdjxrgc/MaksmU03IR9H4YJw709C11Obp2hFZfLIMaLblDkQrSdhRh1zG5Zr9XK+OQ+a/TbilTl
uk5VveoKuOIY4/BPVeDyiqqQn9cWF8EmD/pXltTolLWju4MksZpk24ZixdOhOa2aEYWrqnT0qjUt
O4ZHX4JC6i4L3mfluEQLWSDTVIrZZAjosum138mRKxV7nWJJMQZFXCKanzCGu8ijpLn0UIunqO1n
/6HEo1p7aa83hTHofZ3X9mREg9nk7dgATzBTBom3oseDbWxMxGSFDHg+JJz4SE7gszep5guKMjs0
ZyWECa20Q5Vfuwkva78W/lvDIBczQAQM0gzzclZCHSmXdszdKvDbVqY1KuKQNDaU/qRHOAuq6JUe
DQPlGth4jXOPxzPNe9DLbmAoqp3NLhmk5qksLWn/7EDrXy8u8IRcKsjFUz9fYuSpmSV+VVR1XClP
nGYL9VdLgftepm07XArfA4R5mF/YPMyPvWahG5+GreytS4EBoqF0hIFzSC17w/qhXPF6rDdKNDg2
vjMrOFx57bGWv+YqhKjL2rBYIpePJZKz002b5BTbDWny4WRssQDXn9Hxg3Ohu8y7xh1nTUhXBho+
UNSVATphDmlJ7Oh5MjeQQEuvmoO48zK2DhvQmHrwgb+ZnQKDP/Ah8UbTn/qtzQoJSRarpOZ4eWOQ
175p27QBeQOdlhjO6ws1arJqTTqFktSt38VBgepVATaPxzyn89aAjOY4mLMRS8RRYR6GrOetDHvG
C6m8Klg1DlVWapy12c0ye0ZxoA7yWgGxlBVqU+qlOM78cQT/76a+lP48okx21ehSOYft29Zi04DL
0Fqipqa1nCYK+kZIk2ZSt91yP3p9d9nThZwVLCPuiumugFASC73Jl34skkx79NizbTjHekrtu8mg
6i6thnyMINqrallh5sWdH45RNfLwpoOEdJ2roL4cQOpRDQTD1k06a2Qz27ehKvzXU0bK06z3lg0n
AfrAqZ7LKHM+etcKoi8cJdPbRTfja5dC0Wa6yqqsreMcDnBPsBecNY3pzbGio7tEbjrpm963CUSd
2UNJ7PAgauXVH1zHgyCmdG7zM1/PXNBoEiUrroacp2MS5KjOb+zo+uq0dVM93C00xf6mCLrei8hY
9W0CN8QT18rmqjs2WVPbmOHRcdkZr5gjwkKRRo2XLtes7HVjrtMxZSLOHOshqQmFzddmrlj3Ds2k
Aw2qymrTsWbu1yodyRaoAg8yE2XG66oo8PtyGN3booIwaD2wdtZgrevi3nWgWtKMCA0RAiqtgYjO
C2I1WKZXRsMTb2Bv0uUdcp73IMauAn/u1dZLpj7wHqowKFLAxc7pKhtg4hXt/RbfchtgX8mZCgLx
uKs5n9+AObfVyuXGDtGzFPmJBXhOCUN1YS/thEe8EDTjQBoL/DK0FQMJ/jztRClxtC1sPKWw5SBf
eZW97DR//fVVEBTxDpehhBOKoIy0ewZmt41nvDMYRa0paWP/JFjNqdRJEYmLdGON1PEgv77YC0fa
9R+hAHrzAhbuCop7a81BBzmIjel04fU36XThDzdfX2HHkj9n0UFoeysAYfB8hcy0ZKlLG2ftpVFb
NT98/eu/dYADkt7OXjo7+Hq2XMwa+LGylhjYtK8vsnuq5auHOIREqcbPVBnTtT0v0y0wxMAMZxG7
oTryemnXYWJjfxV8sPd9meTTqbZxvvU3Ivn6Rl4QZgi9RlAAg3IEMDAHcHVtRYfaL+MGYIvnVr/D
Ya+/cVigaQ7PurfGThbPrp8dSNtMto3HlTghm2JN1ukGf/MkL+AWQrsOplCm2RVLd7t4torSCpIY
XsQCXIVk4fxHbRYgJBT6xvVDO6Xcv38CFoJHZ5EfQi/5odIWGWJjn++gWxIaZSf0OFjj2N/m669D
g6Ak9eVCGAgzIQQQPIeqJPK0wbgp4y7Jr8Fhvh6uihMvaVoJ2bTUf6ZXJKpW5Zl5a//4xspf3s5d
NWxX9sICAfN2cDv7qpnzCo44RVOCYhbVURqbDV+bJE2Cy68v9uUN3F8LWnWe40ZKlQqIy2MFsVBI
S1mm9htWdvcNh4AF0OaAoPU/wMAo7q/AIEwPixniOrthUymnxl0XJb7Tjf3GRd+VF79cCUNrmI84
4x/bJp6fReU5zws4yxT5kd5CSJjGvayO7cq8+7al/VKtQHDwAPeOAMWIHl541/kNA7YQ7iEEzCfF
OljTVX7yLQOBdtLZlx4YcaiLwlOVhEH4d0CNLnXl03os4vS4Pq8StwkT/3gKx1c88lcQ0K37tHr9
9RvxpSbDwzXwNCBC0KkKvvHAJqkJZXXKshi5BnJux+bOrrmYhjleHA+L1ddXQy8tt7vliHIMUVN4
cD1oiZdid8BAjnFVboD+3bB4Eutmy0GvsxXk9t4lj7+x6pfKHSIRgF2EdtxAIH4g1tnNPXOBictj
HAGJ8wDkqUfX5NzGLlpO+2h8A1U1KJYuV+QSHX998RdPDJk3EtAgxwJ6sDaFawVJNlzTvFGQgs7L
1gaFORMatd8S7pfaDcdkIFWf+BwI/gMs57ChjZgg6zsu5tjFSOYrPIJ8d7akhVJPEelYRV8/3peK
AWtCtX3XookQ2xX0n2uhhhN1tKljCHf78m0ehtMQd0D1Xi1ODw81o+wcKs0dlYguy1mleUlOvr6D
FwXMoY4gMAbbvevwfb4DIP6K1DMg4BDbXUEpX86zcB6tHCZOp29YnR1aBwqKYBEEgZ0P1YVgB8Ez
x6dFOy4izOMac75qnW/7qO6LUMdByJstxaTPYpIGzeMD+4+/o3D5uMDz2PUFYweFGQyPjUKOzEB5
DtatGYZaYQFm9TVw0MEKbbxIH3tpBF4pBrbnG6B+acT3V9uJ/Nkp2ZCNNB+bWDlFotaSE4jNP0Cl
wslAhd9SzhdEune0A/wGaqFMTKqPJsHFaVSuvPPmwovwZZvszKy/gUr99D7/xhlfiAp3h4Qo5uPT
hVAp2z8kMPAl9IYAjxurdRoNZ/606aHS9A7hN9m7MJmjOcm3UHO9yHDSeZF58PJzyHy/tY8XlHZv
GwcK1JUmL3xRxx7EjRKKWgjKXGH/DR15IY6Cw0IpUMCTPJxBxHZwWGb9yQdCxACjJg03fNOyqo8h
c57P2nT4YPIBr4BhL2WGeNFGBtfzNwT+ghHe28KBvLERXSvaCixFoRyYA6K3jpPqXUhUf481pO8Q
HQNhD1n93s9dPKnPY3fQ56ruwZ//Ovv00zL71d6PFdzPk/5by8R7bZzPy8Tw3By0MQKYn3+P5ot2
rr1fRfirXPx55lPNGNoiOTx3DpwT0IGgDIDeUzMXtKXikJAQfokDshbwoM9rxrtgCLw4QwGHUAxU
91PNePcTAxjK0Awa/jiDkU+18j24oJHtBesHi8D13DO7iMEzGmz3pCmC9J0e2AhEMk1C4ED7PutM
VAKH9Wefi/K067zByrrOUx4tQPgvie+KMI1wUM5FBNy4GSOcDqWKmMmggBamoYMgwOI8PU3Lyr/X
WRqcz3ix0dwTct2rNly1GsgRYLCAcFRobq6Luuygrpxm69JOwFsunmjOmswPPAmFKINPoTUKQ/Vn
6rLypIKf/5k3Ex7xHHN/UpdcNR6KysVj6g6atdrViNl4hpzwulWRpt2t8FL/CjgtIiQTM21eN2Pe
oZXNA+Rts2Hq1kFRe/26tpCiQDGbZegiJIMgCetCrBNNveY6mHpy3nnBsEJGDBo6m5SOfFvhNFpm
7tkEsvgiAq82r2fRTkb6bR2sRJrXRhZ4btd16EGDCuuC6WTwU3NBtHVznBXZ/Lbx+HKhbNBsh9qE
b4OlyFSsSBm8Ky2ajyGpxe8Hm2bvhzG1OdTIWn01AZ3rjdheUksHJR2EZt5Wm7JdTgPtg5npoWpT
Sbvkekhow/UgCxfk1YpUUEEFoY5ConwaL0psIMUsAlfB9pG3XHfKA/OxlJ5Zwz6rd54/4k04AqvY
TtAnBiQ58iXx1HhB/bp63UPxfjWhQL/qcZOfiRm6I6THi2xLRkdf0WJqsQxsQDe88bo7iBiKk5lk
/plT3bJyMy5OYdPNOi2QhnowdDWUUBBs6jMxoRxLICSLiwG6BaKiseW6GZbmTVNOfRI0AUSZXVHy
ZFGofctKTCIoDzsktejzm2UUfgRMYHoGpfJxkf3cm80AZWXJl8nFShXFmefS8QxDfTrycQdiEj07
7VORvYJyGF+J3suO2eiaJA+m4nxUo7rWpp9HuLXVeMNITy4rSsY4sNkcNaW/XKS9ga6yOsxtlO9q
XmPfsis7NdA6SDp9C4wkiyj2igRBxnrSdSNPgPnlcdoUPMHY9bdjWUAXxEDosegrLPPF+g85pUN7
BoXJgqcr1NFulGM5t8Vy7WmnHSiM7cP3Q+CWiGRlfQ4/KKOSHnr5tiN0ewFHOattrzi0QgJbvyox
VzILGnvTeLWO045BnI6WEvRmcFs7E7MmHguhQa68VLO4RH4BaZ9qzHmbp+Fa11wlAVDfkW56HePG
1XG6dHyQLuRpokkGvgcvfNtXrlrpwQxx45R3zpTJt3nml6deR6oVxZW9L/0hezPYaYAWPWh50IuY
bpQel/uWDW2iRKtkiwd96vzMO5+6CXxbN+NT4P7H28bpsZNucOnaTn2eWCvKuPdrtylRoZMMfhlt
W5YIy1BBxgVFBujQKuGmrKm23qnHRbP+H+7OrDtOXV3Xv4g16ITg8kC17u1y3N0wnJkZgUASvSR+
/XnBmXHs2Y11rvY+F6kUQqKqaKSved7Pce4VO01sfDFJNtzxSvwWdqLfygS5GFOEcmecqnqclRkO
3OvL3ejx8ejU/nANfC0Aj0H6fVGAyXKEn2d1Ho3ZRE3y0EglM6Stk+u6mOg+GmSe8VmRw+AXOci0
qPXTeTDBcSQABjuncS7KxcZX/hxsZeuXxyqX9fWA2xWAC/IqWQO84JpPXrUtusjbi8gUY2risLgn
I+KTolLFfkKqZE8nbddZ9cyYODmLx3y4LEhBD7lm43nZVV7WlJE5p3FMbhKk7g91jHQtd6JvWsU6
9YqOwGurcpFSpCN3sVuKLK9ivu3yJVHDVIjknddsR9qJx6lGGrdptToB2EHs3qnUgSWM7NrZLc5B
6JjXuTHxlUYSgmxBTBUyrQNEvPZy4vRcdIAqMhu5Jr8qtSfoRhGWdykZXNpunVgHj4QacTQDmQ+l
HrXcJ64gYVoMpHDPvTac98E0IThOwA3uW2TkMq5ND2DXj4/uZOeLiRit7jFDl2JbJF0dpaxhg7/x
epsgLUYJG05CJZZkkSnru3FgA91IZBpEpnmd87SqBl6l1dhM+jDPdd9vIj4GrzGP48suN6xPoyln
8Is48Jurxao/b5FckrvCk0Ct/K5hV0kX9MehbZBsdrkXXgoYieG5UrhHU1xkz2zCoGB+CpaGylS5
JbsbelYj+SyC58kLSbcDr1BLELC9Ls+8nLNXRc30lbehPguksCmysfTcGTt1XdkxUenMy+F6EnF8
bgBwHxA0zc+73CNbEROO7zx0euc5ZDZpgIzI19r4+moc9Hxp5yIqQEljRkiBjBi2xfrW0TQPXVnt
QIvZNBbcbS5Iz+mVbiJ6j28lyLkaqHrNBQEGJVsGVqQDpT6muEOCjan6RqSzFDpDCJoffI18qssG
5zEHBbHzVISCgSHtHw2Wyse8G+Z9HJp4axYKOmdBg9xoUTXxVeK0xbXtJHiGnDpJk7IFyQ5F0Tw4
wODr76sl90M58MFS+mmjfjZs/4eSjX9rsv6hQUAg4R+M1g/Vot6t1l8G/xQhrHamC7MVwUaI5P+w
W1FHCWaXlyB+jHDdAkS+262oSgG7lbhu+EOh8NNuTRZC0kOSyF+9bIgX/hvD1V/98g+GK+IxFIsl
jOswQCblk+FaI/cMOZLe83ZBKUDEJAEmyynQG8jGSYAc8VQcwS3wOyriPDgmntflSIq74wshvSg3
Kp/cr+EouQfcWgwP2JbNweqqw8MbmMHfN1XnqkMgTQDnqZmmKK39OQ8zCCqqcYPn2R+33DZ9dCMi
t4izOS/y6czFrD4dhKMNqAzEbPtsYD17Ik0wIW0YEmWzYgydV1EkqsxIYEr3rHM8DzFI/J4ojXJQ
9hvwiFN+040N6JdRVT2/CPoxKLM86P0OM3SjkGfrZ310yQTqvumY+3WGeXQu5q4jGU9sEWz7pjXx
Qbn+CIM6QeJym7R6FveoqMn7LeBDixhH4Vf1tlz565wAxW6BeLoPtcec/qykEsSHbNowZTUbsBCB
L06HGOt1KlYWfGhaGO5iktxNm8ZpLmhX2nw3F7kJtx5pzaP1m9DbtguM3gCbOnChebSX1ZD029hq
7R5lPiU5AiDcm4C/tYp+6UH1YS2i3pyOtckHMD8yAQ9Fvfo1LJtwOMes2Udp6zpudaQdyxF/g0ux
C3pwDKpyvQIcFC2B8Ad9/m322+5JlFM9b5tYJUAYY+hibuZOget28x6JqZpWExh4zog+NrHTPbZA
8O6Enzg7o4P5oSEouIpsmkPbDbMRrMnSS+S5H+oZRtmYCEytQdVvvTIfdoUv5lcJlmCG77JQcnE0
z8Cn1ALaGVJX9lzmzOGpJxoHhJ9w/Dijc+icJ5QlJ0lH92jge+XbyEbJbTSH8jUp+yg8kRZqgp3P
EhLd5a2gO+Pp5glamXzHAxdcJfM8dRPIeTyrMEN/E45rRWplWX+JGKztLTdeU25Dj4a4HLrlR9lz
YKwjzhZbUKzpDv4Pe41D8IdARbrvWDYQGLMIPZ9IkqsLHkVDVkk/D2Cze2KL6x/uxioJDNgKK74C
oMjvwel2J6zH8XnfJPOzKguYVELbJK0i18aZqWPnYRBIp4M1jAqbOs481PsqMfLG5GPe7JtGDDaL
SelvFJ6TS1/Ng4aRVSdX0ZiEtwJkFuzBXm1GsEJxOoVtd+fwKfnumjJ+4SOuAEiM+dQATp6RSXOm
uzKYoF5Q0hdAtSpLYK8WLAGSaAf3W1yG5S1WeQ0eqKyZwIJdDN6FFEEypDmbFV+wOxZuYzn1fhZX
XmUwTzT1CUyxX2Jt7PqDjpsEV7VPyG+yElLBGQTYu0GQj7HFzJdOquJBno8yJEUq2ok9jLImKivJ
7J/rcGqDFBdXkVTRmoYbo5vYy8K+KsZDXLBCpSyPGD91w6Cjra16N8oS/DRyJLjEj0NVhwCMIabw
N6ALAfz1boDT3eiOdPuwadpiMzsFQCY/qAC5Ds0YQ6Y0eHoPz1/NeEpthNmv0BCSBNS65d51SfhN
IwCP9EHiAFjCRFOWWcXG5KBYASahm6F+YpA2fXHaCGyJHWhUwkHp6xGEXOkO0GkoE+zhvjM3a6S1
dRYKAv1HmYfGO45a+GorBINmoqBjVF75lW31TrdCgksOVAV4xKHazZK6ByMqcw8Wk9/WPEoLNwQK
kTCGeRP5ifr5/xsr4LdfCwv/GrjyKGLKf7/+/5Rs/rL0LyP+LVjlI4oVJchjEQi4gGAsCbY/lIfB
f+AzRHAuAYBAHOEjjvUjWBX+B/WpkI6CnBG5IbAb4X+z6P8pno2gV5ggTJ+4+IeQ2sdQaz6QBg8Y
zyaXbAi4r4yU0M64Zkh12eYZ9aO36/+3yYHFhvhgY6wfGCOpBoMGCZVP0frWn8a8rTimZves9ADn
IRgWqTgNvXn7y0X4i0Acgn6fPytesq0E7leMX7mYRx8yA+B4YM4joCNzMOpmH8mE9CntC+odcc7L
/rpoSPl77g5SXSRlBe2h0EWepIQpvzxzUGICwLyIdQJuMIqfPcQU5XUY+4YccjGyAIDjRAZE6mJg
mx5yuazRNA1d3kDD5kWie6Y25GTxaLvoksyO9IAzzw3gpDoBLO4VUj2VZGr5hvjzSHfKRW+4z34m
IBordr0H8dE2z30kMoZRWnWkic2vbOGJPAec2Bpq0oLrqHoo6CI50GUXP7srWmvrMVcZCAtv2Niq
FhtDo0eXxRzqy5g8BUFQFvuEYhbDKXE6DYIUoC4cFcgLjLhUZT/CxUI5oY6dWa14fQpWGHgGeexv
gzwGJDxa1dozmTvAtOpcBlgEghUrTpSgib8rKvjIqWMkGfCzFia5t9YpNIBI5QYXZFY2f+ZwXcoM
THjEs0RRv3ogCOqV0ALqpDhWQyjJLlHaZw8OcbR3CTI20plTh2V85dTlcM+CefgNkDvIariNPpj2
BbguV/Y6Jv5YpBUHkb53VNncg9fsxw0Vbs43i3ZOhbZysqZvRX/WadNEd2ENDG0H4kV+zfNY2U0C
IUKxYTTO+00AFFYdyhUlB32nkOteEXPkcRGSCSBQYRu1YugMLF+4q2xf4vMtgSfc9XpQgO4KSa4C
D1GUzTzlUb/XBpbMY6vjtm7SqvVGP+sYleOxToLCucy5YtFLS4KGZFMPpeWWuVLeGmTIi6c80IW7
sR6Ln3zIhP3N1CzofTEpvz3Xg63pDfMBVW/6KoYotLaVa15rXXTuYwMJr942IHm9G1YusH+7+Odb
hJQYhEjRqKvxN5UwMWbDzGM405ApY/0dkyji234VFNSAJcVmBDHYpm7PRAJUNRy/JXaC3RmZFvGr
pPVNc5qSznpH+J6huoDtlZzwnUiQetBaeCni2C7fgG6X5bF2PTalsRxiiIIqnoBVNIAsYSvHfbiL
ZKAvfEEmcT0ObuFfKTX0SH4V/WRY9hYGJsiUQW+xai9+CfKOMU+qMQsxI9RxWhi/g4RrjdciWgox
h4v/5rM1FsscqI43SmuiLsMJwussUHzmWZx0Amz7GlzNgaIymAiLhMQkSJCnJvD5sFvjpc0qOIF1
GMs+LUeRd9nU6ZLtoQ6JBwC3SwzSR5yvKfc/oo9BC0FpmEKOJKbXGTmOlNIOgiQGlvSVJZrzXdO4
7XdtFbRka8RvbNSQbymckCrTnYC5zOD7e2/hOshM3CDtYbHgeyNpd5KyIs8zwjM6LfEFngE15n1K
Ag3p8Ci9hqWsiKJrqL7ldzrUxj3jM7EAzmIXFkjFOgVp0Boqi4rGsSkk48OtFzQh7tMl6qXiyP0R
8WLc916nuR2ASw7TAL6zQGzoMm5paPY9GRcZUWMnskl6+BqbOuJT9TtE+q16dVisbYWMAMyTc6wg
prudGtkGr0u4tSoPCeUlB3c39xZBu7qCHv2F1RAPwnmkgUNNVsCR9JqzOBphgm66UVs3i2owzS9D
yat2P8NuRW44Glx8g1RYqM2ndCQDQQ4ill0u6owjztU9FXM/5S9jGPbB1tUyCQ9qVDGFqDSppzBO
gekmLVRJhEzu70ZBP3w9hbIKydkMPIViRRly+z1AIF9kglTNvO1JH3W72fEURM65i7v7WCS46xBI
wtxo9GZ2pVvvLMeC2KdOl9TQLVviwG3cwIQP4Q8Iw4Lw22gwe0CENNnqhjpjHGfdGA1mL/t2cM9y
nNs2c62Z6aGG6xntWiSa6qxG2DTIghk5mYfenf1yPzjhOH2PJy7jVBKCJT/lftvSZ5Ap7lMfSObt
aTTzMOXzFPEnRNb0iKAvbxBh13VSHhqOSlmIxBVhG1wPcC08qExIE90UOW/0sZvViPyAK22w8csp
qLetT4PuQtbU7RB+H/x5k/COz5njRkXyyGdZRRAx11OxVa5bjjuCKQ+RKSSdu00lIFwZoHTu+uAe
QV1VHKM5MMk5PKdWIbQaeBGDnmdgMrOaJz6iq5aFh9Efw98COhj9qk1ihl1OqZVIPs0VyUakRh7r
cK6CfW9AVYNMRoauTBU8HXmtwfOz815zmj/bsK9VJh3jNme1jCI8A5LPCOF60LxZGXc+rJa49c+r
RMEgZ0HnFFA7IG6+GUsxsKcAMkTM24lT7KBOYE3WsylBXCPpDQovdK0Qacgav9/7YxPViEj4HZjc
pqyTraBuMycZIpMCGYeI1rccMwb0f7gMV64B7YUARRfWPRihmQoOQp/XnWkRULV2MIephc4NWkUA
9+WUDn3omtTzLEh5lyJNmUWiCfTeH4SVj7igZYgbz9A6HlMdzU7ze9u1NmmyKm8WAD+sB6wj/5Jy
/xNbELsBDDUU56I+UlOfYbwSj6cieK46U1Wpr/Pn0jf/YhJ+5p0D109c1P8gYNZQYQrFPj5ahBWK
HJhIsowf2QFmSLuPNws6AW/WP/ygNP+reOf/6kT+bwrVXiScml99IQQxfjHD/5TA/z/f8WdpXv80
4M0VIuF/AH9HAZLzcRLgLQz2t7y945P/hJDlJ0kQIrvqgsj86QsFFLvAvvwo3OJR7PrhCzlBiLIu
uGFQgH4Vj5P/KgJKPlIfhKK2H1A02PUQlcNfiJdb9BeUKKcVFNMlJt25l8GN9EZ6Mcz2ZeiqustY
Rc4MZe01yxNysqXvbGwdjQgXGXJa+9pSv0zL1tq09MdCzlCDwjQ3Hdxp2/jzqS158CWKSMqhU37b
KqHRWrccmw9HyYJnG6jiRFUJoIlFoKJDtzjVjievC6eCTC9mp7WHygUitEsPH6K9G6uSwTlJKGtl
79otjOXhZn1nXTbesBEazve2v3oH4GZ8G/F5rzDHX26Lv/DOwo+UBM41CqWjPgI8wEX5jyf/47mm
LKyaCX/NKAqmFLHJ/np9iRwObZvua5S9+aONFH5/ve6odf1jx9r2PuJ9R1mH3iXyXH77derHZ7+f
hh0Z+3wbFK7/Zd3UtcAmGYIvRaSG3bhs4joFX8IGaqolm3xrKh+i8ylvsXTG/hfcM0smeuaPFjMi
/p7I+ER4oA8Io3Y7lzL7YrlGmogGX/75LK2T3ru7jLME3iteaBawvD7gxU9nqUKMPFS1/qqR+01h
Xxde6pZutfOLDgSGL5CghjQw2BTwAXdYSC89Hk2ZbFV+Ppd9e2qa/p6FgX1BLAglfpZ2aGiakw7Y
Zqrh1civ1aztC9EQuo0VVwfo9ZOnsPptbfaj2O5EF09ZYqGvee3r/hohN3KZ+wgviyHqndO//OKP
AYLlFy8kDnXhWS4svfvpF0ed4GOn6VduI/5IkO/PKBJZl747dLfWJND4MGVfGPTHWe2K+bxwVVTh
+zQvqFxkjwXhqFM0xIlM1+1R0OpaxgS+aK+Pkx2Ss/UdQIzkzOFoM0sbSsrUqecSNx0n58KQSV7V
UACdUM9gOviNaOBJR0JldZggDfrHXkNBI4SU3v3zOViqYfwSJFnOAYDYBKsUJrXAxcT38dmo4rAK
Cx6+SoAXl9DVz6mueb9PvMISKONIfx3QGYrvIgYLQ1i/VTV0vbmGO6eC6FtR9991nTv3ApGcHSY1
98ztnOjKiYpi05mEvvzsGubjW1cnH8yureCTyQI6hgfqDfGZ6nXQfkXcEQFdh5MzhpppRwnu5qxc
3iHcTs5klaBNt3uu+nlbjqV9qovk0LDEOdFI5leehdO4tlt3QEUYLfXhZ7fY087J0Dk+/+dTuE7V
7w8OdJ0BynO5AOAhVUBeDVGyD1M5gw4P5NgM/Kr1dmER3zejq67CAiKN1K9adUXKvDouO9atEkL6
q2ksvkpt8guB3O3k5EjjF+Oda3n7WPfFiK9O1QWFUPCyl8zZGK/tn5aubBzpe1e3JjW8sn3VKe/Q
LdOHkE69IbX2DgwT+XEoFD0ox7schepv3GXm6YR7OTVzf7POQw221n2NDPltWfePdTv013FuyXkh
knLL88ggIoD7vARnQZzlWfjYw83r4iKsZ2TemXdfJSJBFiG4H6iXfP3Z8uENk1V9Bip73GtcL26m
6JvHTJf6ZT2eGOxX4BCjPfoUKEsL/yPrISv7+nd9kwJ6RIVIST4nAcugzP+3K0w+qW0w565VYxDi
Wy4vwokfrzBu6JiaMglTsNTbQuQ1Pqxsj80cd9dJPKJeA5mLZ9nFV9ZT+e+8n/eoHcJfQVKM4ISj
/EbP/o9BYyv7azduIBLyinIdpGIhrhvBYXQP3h0Hm3Mqncg/Lw3YGAfX4sWiHUmc+UQn0R0wZ42Z
344oweV25MylpjmHeHxjLIv0BlUE7wCEK6ipQxpfLmW34LPmUHPqB5d26qqwhbqyy7t18+POtX2y
7F8sbtCPHyYaZHmRiQYOiVOIBcZDGPjjOaxDzjuK7EvWGYl4GyKfqLvhlfj+kEt/NbqN9ipw8bz/
3Exkw86Qx7lnXlE/KZGn3K3ml7z2xK7tfP8wFW715CF6A9m4fYl/tpulff6j/VP/akYWZ+k/BOOC
1eU+nDavOkWxc2Jmig8oYlCcRl/6l33DbsJla21qBRK+n3oMsrxxTQJfbVZ9mcHViw8dqnK9j1+H
dgiAntYe7+MLYnzAYfn12v/TJ7jRxC7bTt/rxTqLEkR+FMXZWE2xqBXdRajdZ2SvsU781d6fht1Q
dPrgNC66LT8kHKCSpraw23VzCsv8ztl61sNx5tFDxQKEeX/sC6L8Lt6s/QonLrbS6c2xqRaNuSrc
L5zNZuuLMbyYtDDn2NntojbASYSWPO2Bon2T7rExOv/906BOV+GF3yb6vNM5EBnWOaciHH8Myrtj
BJrobVAAzhJPP76vt8xdogLf1gTm5C8WVrfQbj+3BmwFUF2c/MXcWnquW+u4pSdZ9s1/PgrcP6Sy
cv1pHFGDvPnnheLTWhsvziaqQgLZjUPfQ9XhTwtFIRdiWL6sdhNCRuZotWO2SSHmF13lW1354YPT
1OaYGBC7qy1l/2h/77+218rZothE+GD5gDIOTom1TTh9eFHNrL8GmTqmbYVAtIcqRwjrAwdOYzuW
Ke1AHlF3cjNUKzEvoyxf6TiqO+S2wwuGOEhWlqP3iJQJVOaVvAH2IBGvjNml1s5ubfql3QZYDUbq
7SooNOJ0pnVx6QVsv3YxFFWP/vkM+h8tNghpEggTEhoDUMGfOsR6+3ESYciHA9XldVrM7dVqkweL
xb6a6BWTqIut5dnaDltlAA7cAZQSUdh+DWtUaqNDUVwi8lZcru/eXsLugaF8yeFTO2KaiCMufZXo
g7M3h8dOSkfuv4QK4o9TI2qEQhYI0RcWFiAxYFg+LS+cF2OUJ8j0v13HiPLvBSiDJ8aTeYOCggAO
Y2Of4sRmg27jLyjw1F8C7QZQ5zr2ifoBAl8tujW1SO4HQTY01meOH/hXpE2KU1xSfkDQF4VVQDeq
rB3t216x2J2TW1aHrkJCLkeBMB3JK1QSMAQmKooSxXrQuzlHHiolwtTbHgVO4BygrKQ7DO7t+k7p
yrutLWRcFLTZW9v73vd3az/VIm72Zux5HNnAgfn3PvjPEwhY5xzVMmA2oorHy9KetEqdDGLDRwIt
PmQS3qVODMICcGtJW3iXU+B+b5Ytumwt+/p8Cr5MTiW3rJ6/oDCluHJnO6Wm1vbJJGW5ZXNQHKdl
EzAMzFBL79+7rcZi5SrYPQU0F/9890aLkuPdUIy9AKA+ri8yqf7y19Q+e1gJZvCKxw4KY0RDeSiM
U6YaoqiTUhE5eZLv4o5MN2sT9P+o45kPYr/uRM4sOl8HEGcgp/Ul7qofA0LibN/ucvA8zcWEWjYO
wboJEhl+qKzT3kedKlQxEcUmCZGuJ+7U3dbeC481v8lL2t3iFuluc/HW8raxtKBPH9f85q2Fsm9v
ftg4dBw8cIFisFouVDTm5nXTWzbXyXnd9KEBe9vLmqjdr3vfO//tWE3p8C8zx+rHfDz3kI/itBMC
vRD+ms+nudcvq7BvkU5KRWVxAZrgOLnWP3+7taF+6K8R2n9rC+umv0ayBw7Qz7a1Bx7H/nrdu4zv
hijY9EKMN2pGLraXlD+u7xiqhTwmQY9Ii1HVW9v73vd3ygtgaSMXlZKIlNv1tg8dcRwnLG5wAMRZ
jFvkrR0rwnFACb4f7dxdCksk9uVjf2SoSywL7N9UdqG7yjF/PX+oWBx6IHyDEPl73LyfZl5hqVvS
IQK6ATAqBfhuNpGmxVevvUSsWfyGym8hYsZ1e0WmglzEWFE3gWzLryG7lCgD9ty38a5IUBi1dZX8
xmoU8/UU+d4V/HYmRD2HFCEoLIrxDfBT0Ht0aM5K1YzQAaCSUoWCaPdiDjoETYK34VGowu9uUd/a
QDbPvSF+NjoyuZmpf6gSJE9gZ5rL9YWpzlxyYyub9m59XpeGHte2ctmxdinAyf1hmjLTV0g4/7FA
f1xw9dK+LtBV5QXHGkh5mszE3EjU4Nt5SPBnjFT2Jg/xgtw0vw41f+uxNq07ZekqZLAclFFahq47
3sfnBLVkQL1rjEWGynIfLLLbbUdmQEwqUsMfROgPgLxzY62/qYb6RyCQ90ICgS/G87VtQS72boMS
D2+RQ+7AE8GAdSvqUWm4dyGk6jJUluz2PbUbLUfwiApVoVwyLEwZ3sWTagB02wayHsQ24KsqilSq
olF/Z21Rwr6M6SHugvp2UQZk1tfFt8DuHPiO3wCC/dqVI+OxG0QJK3/078aRy3S9fVDj5boHe/iA
jHC+o/Ggjn/Rw3qAokKNpRLFdGz92oUU/k6Bh2R0nThGPeHGu3aLHYMC5qb2enmzvlu7mRbPxls3
qnIXJUF2ddKdhZFsFuYet0YrY325vkSDmM50Hu1drf7YEZM6OvtxumZvRGawNyNmjdG3Z3D4btwq
wIQBIVZ8VnP2m5ADySzKkm2NnZBiSib1Y3s1T0BCf4sqbVAfaJ7PeYxFd/3OtsHPIB2qSnbcD/Yo
gAm7qkEBpvPRb67Wn5RYX9yAnoh3zRozGQsn34E32PeQo10UkifXthqTa+nM/Mwl4ePa9N5OIevI
tGzM9r1tfTe17V8eoxn8R0FrD7xJNL1Shsxm0XqID/x8QYDyeuxQQxBgmISuZc5/7FWRifvd2tFd
Gtc9XYLTFsbRngsiurSrpmA3BxFcnDL3MqxX0d5B9uhUNWF9HYzmMLYBPKrlxfNL/63HutmjQvSl
S3fDSKoLxfSPF/Hz3dpWW1FdrF106zxNeKz2n9rfh773nXV/N0mwBzQbUOQQd1wbS3YxMaOuENi6
R7XK6ggRkLqCWLYNlmDXfYs82VHo+AQ94XRAAI9dri/857sW+N0R9u1be2UldE4/d66bZknlacZV
RkJFL2k9jXPaJ5ZeoqzalsHZPF+33nasfUAbhdtGBzkKMyb0EnqNYU5Rzw1D1hcZw+qZxNu4sEIK
dEjKAEU8RHDRVP5xFI65WV8AV9ibzoovsvGSs3nZWttJC50VQ/hv8963LXRwoWcYpz+Hr+/aSL0N
h9RkOngFpHbSROrCQT4ZJOpIHnifywMKPyfgpLFZMcW3S+XT/brZJIymruTO+bppeXPDkM2+yZsG
scLrTjXzQ4nCULcgLa/WLgIag18OjwLnErITmWwkj8kDcht8G4maHd4Pnyy6Cht17TXV5ndhBMqJ
EvbUx/68B0zt74ewih+1o7dxyN1X0PLdRrKwuEDBxu5WKJA/Se3Nr8hYixR4kL61ROfnFAj3Zt2x
HNJBKOpJ1vkMoaL8cUiEVbdrB4KA6qafx+JCzFX/dsiwQDnP0sqXhs+3eWHLh1prsY/COT/MSVFD
rdPzt/nyY49w6YEartUvPSyM8qGsywffBGL//9bj56e8H0NpMhxhkk9ZNOuLBDfSE50oOyIGEG/W
zZbwKpvDUVwwOpVPmh9RplI9tjMqJXKUMkQFNQyyapq3IwqdHWLW8adB8XtdWnVLke26Ww69DkY2
vPjl0EMiUXQTXs4FXY5h6OHTofsOgIB0q6+w/re6LWmRuhCr5IvwZCbB9Shp/+pj+oZpRuVDgoz7
BnIA77ahRbVTIpkvSZmQQzi21Rlk38WFH9VyP1IbXZcQz21KFG+5D4zAKmcq/izb/pUA3II988vn
IfWIrHgVkF8+r0WI8iHS3Y/PU6getiPVPF+GThUdhAGaCKx2jzwcv/ZKT20oFoEnzidEQBFCUb7d
oTT99BrUUKELFMS/HV08Mf0Y6+M6qHSmXwYlijm/1zEqCkLa9DZI1vLHIJBl5oiCtvyaLYNcwItP
ohrePglR67dBFeSxb59Eef6nTyrzUwVulADsU9eB1eYZhXo3lTfwb2WAWM6AUvp3Tlyag2GoVkch
Rjp5tIdUtM/Lb0Vf7kcQ1c8llBKbsm39i7EgAJUcmI2RRXQu8by3o1XL0SDBsHfaa80Bcn12QEnU
/jQvR2uiMr7QfdgN+zAXhqedg3Kd+N6zK54lkI2951TlfjXh2hkkyZA8q5p+anZ6J/6L5vfeIQo7
7ddATTNsw+Ugfz72DO/+L5rXg6Bq8qePfD/2hy8YzcxHJYBiPFuHvH8u8O5/+tx+6oO9m3clpLYN
vGcCtu7vf9N67Hk5MeWSsPvQ+/0j8VPX37QeeygiszGjf/Qcv/q/xH1Xk9w4E+QvQgS9eW3ve7rH
64WhkaF3oAHIX3+J4uz0SKvdby/iIu5BjAZQACEODVCVlckBbvObdMFZZ260Tqujgzv4zYMeiiVi
OsGTlTvttuw1bfJimagHbefnepqmEctljeDKk97G3WQv+2B86GOk6NbfU0DzEBlo8bKtO/HYGWm+
9OLUOw5W628tD3fCULntnYvEgXnRWvqLKKMHuJCsn3/1rj0AZEMZice6En/rDflmH9TJwAMPYVFv
rcbJNkD/sDs7M/BfzOzkK9hE1/QERpV/gvsuek1a0DjFRoPIWNbXiFEN2cYeDHaHuMinTlpvhUvf
TNNNr2XtdagBNdNS7y4HouqKNGxnW2oItMYAF2bz0gVBY1Byc03Gf+iBz4KzzSK4Vt0KSY5lG8UQ
eejS1QCQ0zaEdsRjI/wzfVv01q3nLWPZCU4wdio8PQT6Hp8rSBA8dl0bP6TeEO4ixNim71sVLZCq
G339bUB9cM/0/aMB4ZLLTsA6slPituHc6R25q4FlXjDZSwQzAviYRGU+dp72Xmx+LVKrUK08NZMN
8jDejVtVBIhZn9dwWmEn0cv1mOSgrmlC556PXXgBl+aCJZp9T1V1i0z9DKDCveYW9v0/dRhcne3q
UuazFOTIFzCiu+AbBDNzFWiI3FLZNhqgKplsLr5yeJjCdzdUx8nG+ehDzWSY4HJM4xhiYLOWy2A5
OJl+yP1K62b0c8w87dBjZbi0ciycPzVnI/DXU4UNXYwZ1zJj5VoHlyKutKfIsd4/oYrCr0hXg/ON
qob4OJWo4S8ryUxt5kRNva+GNr0aeXtBlGh8KcOc43bCPie3LHgPDfaFj712R1Zj0V+o+mZlIsPo
pS/jr43taHcGPohXCSuq1kqNr+Oo61aQlZmsBHBZd6yHqInsIMxibOq6PoAKJ9hrXRciCxyYOBsE
yHs6UANS09lUpDrLScGnerNp7TJcgrbVUDnsnw1dNQzg2iCaY5W91/UeCWRyxPK8zK8uFAEyrE+e
hd+Y28KH9gAVU+QaLCSkAnZIGDKf/62TEQPuLPLhmMoxOcraD+ZepUdvfozoamp0L90IguzOScHt
3LntI4hCzmQwgBQdHKF+d6aeVgeqfj1M47cmTj/1HLQIiS+ZOcyAnD/VdSAOjgOX3jwYxCmXUh5M
6Bis7CxnC8AGMqRAOy4A2Hg+WlU0VJGenlzX31vp2aJWQGTfW299izZngKJH4sS64CeAtogc2r2+
AX1pt67rcnwUevYAwZf824fBAKjURkBAAv+F3AJy13a2DqCJZ6cGq7KQRfUGxNUM/g/3e631JUhu
uXPPJFaoN1ujtQakF9UlYCTurAWodoEFXbUFB399zYsfSMrK+TzJHKC1i6TZkSdCIs1vk0QIoU9+
jb/bQuUlXzR1wme0xaCNiesrwr4eGQJw98FfgqgYEgTa8uVmQr+47q67tk4R5/5rm0NdQ4GutOGZ
zAAn2Hk92EI4EhbLWr/26tAEZrKwcjgl0ibQpjrJNz3CRheqsfvWXpulYo1Q9lQHnYW3WhPmnkq1
zb1DVlT3VKJDgZyGRVXb/urWCRQIXpQFF6qBVtz7qHEo5laQ4P2U2tY9EsOACKPLhAw7FXFkHIkL
8P/AfcC3jRUn00WcrMmQupA1KDP4luoSL6i3nbImFFmuRpjcQlR2ewPJqv9kDVRvefST+LEG3Ywl
jDtQEAQXm5X+IS7rM5XMERfIBRB+LZWiVtIzNwHZRlguAkvwFeQx2IUMrVj7AdZjd0c9qL5PvtyG
BZ2vd0Cu5/nWpUBayVqYxS/D9rG9Hi1ghnPfKM7hALEqXWTFs93wtzyDq7DYJrE9/Cwq/h1hZu+p
S9gA0HYcnpH7FG5BU+MCH4u+OvLgFnFu5c9IwHhDsNxGXxD1G1+jpPuyquqyvUIqqb3WvDA3vYvA
NNXRoYtc8BM4ubWhoia85roiayqzvDc3+Gq+d0FWrrY3AHEFDbXsIrGPPOfgVNXwIjr8H63aAyPI
4MqXIO/BKa9J+wwq//A+gRkSAocXuIu8dYYslCUUGOQ8Bc5ioeOmXrYy8hbTd47KXJWnb5rXynpZ
MuxmpreQHiNTD9D3HqwHSQPFCLi16AtjK/iP0VTxihpudWRCDZVZvPcgYzIZwRW/ykLG56WGaLFZ
eAD48yS+lymwytIELw15byo8CkdQvp4iC8mW81srgt7W/P2qeEZeHUvwMh+lpxh9AZSf20jOOdrO
KI/0C6DNZJjJXCK9USKTTLAy2/Q5tneDlR68zB02lRbsmSpR1e1wqwtjfWhm1FJA42XTMW9PpZsJ
FRMVFQWSqliwdGyXGQU+UyCnz30J1HUUVkvNAaUiPsPIvlDGdADhEB41EZ1ChLmyi1kZWHU04EwA
Fn5PByljZ+/KyG+QGR4Gays3TxUP0m57aw6tPGhW8Wg8uAU4yxg3zxYgBFu40ZK1tCVgUHmGTZFC
ZhV1Oo/lEL9BFRmMOkn0bovvXLLO++zdVvIKgll96S99gSivV+fRkX6ZbX2xweq3uVVR/W9mTQfn
hR2BCTkvI+gmIHQiELuawiS5ASL8oQi05RROoeaqNvU54o3a8mZ4axDKukP+76asOw1etzjx84eU
eaBGSv3s3GHNfh8m4U6okCgPwLdvwtO5pIBprswgNpidoyg1yQwUsoiGtZp2ICRDW7nHqGTRiXAd
SGgCz2bh5xM6gpAYHxZIjUWKOkXW68AJZimt7pB6vwHXyrilJd20mEN2O9Z9tOSjWmUD9JW2pSrL
NJE8TkFofA/7lSFDZ2YjF/pb3jl4TlL3JdB7Zxlwbuwys8XWJ7DsWYMM2m/AP67SMLLOI1j7gcyD
6hmQrDZkznK+bxo9WQ+OW1y8FA9Mm3vdS2h4z1B5AaM8uKSQUtaEkGzpHjgfkldTzyUufG9fTJ68
D4Sk6veB2gLuAfi13wcaY/YM3kjtsUB2GlhBl7LDvt0okbFXzCAMAlgrx6IMgOMtt0X4METWcwIP
/pvhIawwgILizoLEzcGtsTnIVIMJrBeWltEXcEHmK6jUwfkNhkjqWepe9GY32XvPqhjDA8hf5uCB
xyYUbu9d3UbhHUiXoKWofAz8oI+F/60YXWgjRq5xTnxz3CFNq1xFlS6fGJIIyRCv44c+j/AyGO12
Fbt+s+sEZ2dDdO9Dxac/DRVbbN1Ln81oL0abNuTgHd1cwefUhi5KmuGQs/CB2qiqRgLgEjsVfflP
nZC5JzZAQh2AmfzaVa7bzEcD/A8FnF7cbIuHbgDfQAWo7k7UUfFgDc24glREtKRWrYjC42iFb9RI
hw6U8mGKWAqVpFpYQWJM34ETpIPEFPQABQgbdhZUeua04I9lgxUepFgOkG8Znt0UMEPsFpAUY/9u
hRyY7OCO8fDcdAfqTGOZLgvmtA+gseDEuo1Fu4WkaZwd+HqAGubJnHCJoodDAEnf5rSOHX4t3lpp
WXsr0qIXnBvvfWlJfCua4PbaGYLLOcOzugRjer+RoN569QsIhPpJhiTULN0LMN8tILpSv3YygXpC
kLqnKFbu/Wy4p3rqHvO23/SqO2SXpu5hZKZ7ZNZHC7gZ2B6Jt/q8QxBzBrGSfA/pS/Ox+bWo52Cr
zMKi2OORNqbWW/G/9tXUyLehkOFYXNKe7cYI2Vzd0IRnO2j8+8QotnVkAgWLnIBNoyHYREXQ2302
K0uwP/9qVqoijcYzaDrQaMqM6qF70m2AUhFLWy0xbmYxHxFtGdtjXA/FUiK9esGB479oOpanASQ/
lhpCa2AcQcBrTmWs8SG7kvTNhQypzlA2BnhEIuQ6/zIOGfap9fdxbuf6bZxBnbrEFVkWUM9Bsu1Y
7/3O3BP8hyJtdPAqb6onuBBVEWbow/4GI6LGj3qQOohoSd1dDHvLBbgN2yQgUQKvIhAyCotEXVXd
7Sy3IVX9P40xWRUuBvLVf+NjjGCMoTRDHxDTbOz0CNkqetoDOCvOduJtpzeJAy0PI7LkuVOvjhac
H/O+ws6KbJnDxo2wM21Ob5KPrqyP8RJq7Xbq6lWRuzZN7sJ19WNEauQbSND4XONdcwfh0G5bd51c
R21d3IfjCOEYFQ6GKbwsn00LO0KuZggaNK9kYgFFrnTrpc54ZmUaLZDoyl8R2jyCZTX4EZrDJo9C
sCb6FoSp2GjedV3MN9SJQZHkDNwBcu1UJ7tExgWSFH+kIOkZLM/+MmBRPNdUJ4jx8Q0D28anM0Wy
nTrRmSIuN3bT/flMo6FZRxePul0a2Ds7TfIiOADQ4xCYmwRrwhfRi5OlASyHIIB+gWDHhaq1DvK2
vQ8+nBLkJS9dCf4PI6qjI1i4zGdg4MgqtXxxSCv4i2hoqZnxcuiwTfgY2m+c8irL7NPQduJCWxk0
fUsQH50MzvL7PDZ+VmMl7iwO/0szaD/oDaa0WBZR6hlbKgIKIUXxysfQ2eqgGFuEEKZ9VX1Bz9Lf
6RJ+INeWP6iaOYjEUd/Oi04pwGK7G1CuDDJr70L7+YaY8xWK7lakX1nRT2ZBD82+po4MZx2GZXkC
3mgTdgCKhDGgnP6AJTCIpvpTZyG64KcAiMSJsQtSqT11tuOvC62HYKpn5s+qJxlQz7DJ33sK1RN3
YLjDfwWIOF/wrT5GkFGjbURtWfea3YAlUsWQqdXoIOxMWw7bDdjufWcB9kG5zZDlfVT6bTPONfAe
EiAZ9I8Dch/AegPCjHFfQPYNZAqR9mJl2iFVcHVnsO5bwBie3bKVSzz8CZYrYC8PWuyqPkylwvWD
iuo+bTX8wYLsQIC7CKE5uL1qaDYodF7tNtoB+frP1EgH4SPJ2y5daysDu716CsY4bRyqNDtFHfZc
oQIG0KfVqfp4fysaZZTsKwOkOvTxpFYsKkGOg+2FgyhVNXYnkBTgFT1Yw1L6ZXfC+xNvY9VqIc/o
U5FHyORv7Kzo3LVuM32fF117tURfIKWn0VZxiCzieVnyFTh2snPfxtgaJyYgNrr7g0rUYUS28QLs
ptqK6qQyy9HJKxEH1tN522v9Y9rxZm7pxfsv/lFHrTzGf/pmR61IKWzmf7Qb8AELQKMz1PbSSYG8
XtC2xY7iVIB2c+h3qiVoO+RS0f6ma50AclAawnYleFiRhB7pB70DTSBW68jPUsUSFGmQzqJ2qtBS
iGNRexJDt9WI9Gp2w4jRngaYCKSP2yeqloSjRHLArYpwZX9ZdsoSWa/+OtHrEi4BhLr76dzTWdOg
9CE2c6SzT1UZN7XDp/JfJomGYNgwxMtK2trWzpj5bFTBUQc/2RWuYPOaJcEuV37TJuXpLke+F/JG
YCWlXy/+0Gm0R/NqwKEOakmxb1xIVR3LxO+3ndPJo1AHd2jEPPV6B/kQqTzSIUEi/vSLimQiysAB
TWO8aPh4YkkiQTum8wsdVJUmbHGIoXV1wbVvLqoKycviMN2mrZDIXhDFsor6Hjo1lvmsFWAEBqj0
ajhmdbUK50DVkJ7C6y+H8KLhZ8DBdBCqABNvsP3oxNtQXAPe11f8f6ZOYHSC3o7KzjNZc6WDcIxv
ThC2eyoVcvDwLgacURnUkrfXENQfqyyBtuM/ddJbrm2wYDqzzP1hi6p+tbFZXWAFZ25dVbxySwIE
V4I40Qb9zEIMbvXa+vwn5EDlXZMW4x34ST51HQC/2JLVp646EkMCrjcnhCKaeeIi/ZtuLjrQPfhb
A9XRTShl9rnHtGFPxMmwy2ga6TcM5G8jTR1uo9wehN+GH8adSOH1SAZk598OdRI1B6TDN1Od0VdA
SuQGMqdVXY27DAQRv9pA4QtKvbX0Z1ZTwdGASOoKrD9AUNW66RzBwbTQrQwyyZMfBuzYc6Fssg+3
zIi9I9lZNvTTwFeGHHg8eJBlkfpOq+pxBYEv0BnIvj2AewYfJRWyguNByHLYSV4kC0DSM23dB3a/
+8tZgOwWcDCAud9JjH2kI0tjUXArXyBLXsd9anL/WYJ5DOlKUNcDH+94gJTtt1GW/KvM2Bv9UDVS
1agfoMuopx8Aqp2n08hQafLi5XVqmjZcQlXMf0RKfYokmbb54SI2o+KgIq6eMhaVL6C6ixealcR3
KpVz0yTgSLn1jqGu+Fh+9I7DC/WG7MvRLrIDNMzA+EDJRoh2/vQLR6zpiadn2gSUYpeK9E6mLL1C
tupClwhiT3ydSx+EegrMDnm9rz7AbndGO05WVE1WWpaHK+QnraBFPy7ZCM/4Dl8CxFZUeXByWywq
a+1aTrPMGrd4cWxtYw48/5amgzarTaO4ALJa7WqLJ6sPi250kLJmtDuI3d5B+qK/h6a8tnLyQan6
WtnRFaICM2+UP4X58L1rquDHoL1ksq2+a1jHg/Y76e8ZUzKJSFnbd32XHUVjvPcR3TmOhnKVaRw8
skJg4R4ZojkzWxumykQVpZU5CydOEmhi59Ww4noPNqckzFZggxPGNoZK4gFsC2W6cJGINBt1O125
eK+vstL/4WW2vWIR2Abtou3D9S1L4dZCqQqmy/Ft8xI2Z4Ad7hlGGWa94R2FwbvpJU1/LX/EWRcS
DRDT5itztB+arqqeQ7sulyAmjDZTcYTIfQV522OWeOVzit08GCe0R0Ng2QmSu/tOdYK0XLSD8Ic/
p04uYJzTGNTat3Ba0RjUmtk/HSncRdda3pIisoCGgOmwSH9MjuiPIjVSwDU2037HgvzH5MrOa1Aj
quJvHUA4M+fcFRdwoxcPnmUvszpid5aRFA910yM1EcH57VSMdG3dgWYKnwIzf3CRl3sCnvQC5iVs
hD660kBRzt+7al6f75gdDHO8apoLC5FZWsKTPesDn19adagbsB3C4VE84NtEX1bgFfgxccFi7qov
KxL/mlWvMbai1trwylmZVkjIs4z0+R86NT2AvyKw57IDxTUtYukA0o4qSOwrFaSPSD4ZTGvg4Gfo
9faVVsDUFjeQWb51xnuOOk9e+Y/OhS6bbQnowwRthfZBuUOu1z25++lA/n2qr1N2nYLRZZi25xiP
N5Rt2fVmlkI4GFzdcLNBZvO17TT3nGmGfApLoJZw77RaYZw80K/M6A6LgmjcmIkB/ijVaiKctMAX
ot9S68cQjZUMTxmE1NVdSUPwCttM6mMgjQbhBhsU244hVgT6UZqoKpiG9w/2lB4AdSvC8ah6rCk/
15M9vgi/23/UV8o+/xiH6uM6nlnA3T9MG3TBHT6PoB6OQHbbrmiBTsXcHtsVrcixdHhvJXcW5EqD
JQQt31tvfckVRq2/9RWRf897RCqNTF/7VoMcT+UFIc9I0ht4Tf6tCsF40F4rXw34pauD1IoHAPAJ
Ygc6WHEAgxWbcHm9ZwAmDdHqDbVGbXcCY1t1xaJCuzilfyH0XtMN9UbLTXDAKvSekYcQrgIWHDk4
mvGMoQmfV1fV34ZupQ+Eh+qkhgZZ0KehQ0j54nMYg1g/dT2wF1mARYexvyqN7v1XGOE97HojeNSc
DmQEU0Z1mOxTSEvsppxrxEEkyHxANNRgS7GomeAb8sZZrg6d16rim8l1p1pvRVMD6qwU1iZ3kbNA
h0SPo6PTjbGYCb1QOXM+snJUpYzhyQWjLSzHznQXWuPZe2eMp5sua7ErhPzqsC2byHz6qDes7Apy
NG9mpm20wzLPfIDfGv4Nr/iKyJUxD3ofGXRe7NxlUVjPzI7lXx2NNbOqx5YfVKv10XOjcU4NopAX
oI4bvG+0cmfWrAK5U4uRkK1d1ZoBjGWig2gHIX8d5MOvWdlDEAAGVs265W0K8PwCZo0zWQwpGDQF
I+2cO2GDDgnyVQXI4EESVagpgPeqPibAFs+pQU0BIC4gv4C177USXLKg/VrQkyFtc9eWcf3Y5nDT
9mP8Xg82050QevXYq/qb/a/1Q+gDT6pSI/u/xlFMb5P9H+p/HZ/Oe7On+fw6Pp2XQGgf9UmBzHP4
lNdpgzhL1DdgPgo8BvkFK3oehwGk8objfhuTYSkaCa491nhzyx2N70yHKwUc6s9wwZlzvUeIZajx
vHdJAJpbDgxKUSZQP6mYPBXMLZeFjURZrMjwuhpS/qVN+wsI/kZ4zEGmC0qoaBbY0anKyvQr+AvN
GSsr4wHQqWDRczM9j6ORbJoxFyBOg9oLzRdO1uwS/et8PaBMkXNnftf87kfSaX+er41o+M4I4Sur
gNU6deBg+zRfAVncZW9W+lZN2kngYpq1xvukwRGLPAbjb5NOzeZvk47Atj9d5C6y/j9e5PhjvlCa
0f/5ItN88wT5Rv/7IiNsg7gbSN+eQF6y1cMy/gLEoj/X8S45g/q+2QqnCta5lxuXHkJX8wAv0Ld2
LODNyrUfRZZDb1gvn8Ko6EDD7ZgHv4BOgNHp4QobjfgRDqtkJkpz/GGAwRgk/d9DPpoz0RnWtS3M
cm1hx7vz4aI99Y3bwGlhWS9GCjUO1QeaQZ8mZYXpeG5ZCFh3JYN1W7v6NKkEocK3wcUKSHXiwFHc
JiUS+T4pS03Krob8voBYTQthGPC7Qe04uGSlV/wUwolmRtU7j8wPqmWV9/zoOqm1i0HhtkaeRHMF
VUI4HyGh8BbbzTKNm/Ins8wzj7sUu+SKzTWX+ecUF2sTMdffDLo9ns2mSKGUCORykY7vp4pBgQBl
1jfo40D4vMe1kEHsgRjTCrENy+MjVAD7pRtG3ePneebqjDRPiIX8bZ7wZyZrqLu8zzNNgG2SJl8i
56n8CYTh7/MszA4EX2qeo1cPxxri13bdgtYOhEdPwTDGWzDF5QsQFHZPeQuwdW5o8YpakZapg9G9
bDbUmmR9MsdfH/orqq/T1T/BL1CeqBHEKVvwHLiXRg1k5Fjw6u4jJEb962CCn0f1iDWeg2UxeKEe
NTZ5+ziR/zKVrO7iFQ1IU4mbsIEfLeufjAiBPJoKtaqp2OAqPVGjmkpUZBle10G9hmZ7hjcX/I+g
gYi/DAXuy8ocxhPYaNNLkwrovRfxlxysLXOtwpTKwOAPY4acQWWP3Q9fhgYXW91g3nPkDzOyT9Mk
Xfd91kJhAmZO8xa2Vf8CAdlsG3PkEpCViI1dk2Xegx2BXsAvxmRB9Xgc3rgRDBfgFbMToHjejIbx
A8OcgdwSbqgiSGh2NGvWud4cOgmfZkfj0OySAMT9NLughKqGmk4CpZU1hKKidZBs/cCO72MdVHeQ
0+IvY2Z8lwhMf8dyD/k7YF8AIWMxywXH3zOoHszRzr4gBdmZjUFpPMjSMxcJnEPnOKxqQOtSa2+U
zbBzx6ba2LnRQyjI65d0FjOEB5TO0nXjd9DuV3SW1AJ7JhK2y5lbu/XPyiqms+TIgJ01fY8cIb38
HuglyEIN23g18/ECqRS8tJpsZwSYWONUX03kmD0zAHvnxahbd0batms7a9jOVx+dQI/FCr6P6krj
SDXOkMlLIe1/H6dn+CNaCTyJt3EQmamuGUdqA42j5hP/y3wsJ7TvaidopvlA6yaf5vOHcaC05O0k
eAbXvRXNS0E5IdHff8mP1n+3E338/2CU/3q2/2qnZmWD/j2a/Wn2/3sUrD4RuhqwI43uQPyffu+F
X8xLx+J3DvJewLuqwz8+2u6DCO3vWOoDRBf125pX8StYDtkCnw3zIAUIiwagVxZDy/tXsK1uyBS7
lXAG5r3+obEhFMCZOW6RSmncxQFQgWQSX//9tEVlfA/9qPnH00bdaCNjntVbEfQMMRkQxTjJ1zFv
3GUeu9Cqagz7kWMxSfW6jv0l8HTefkjT5up57bc6MbFyAZX9HJsU7dRWcXkGNM+eSQ3rsCLEg9s4
Ab7YVdEdwKjH5tSQJ+bRMkT8CHdggHzgSizpDBboRXNkK7+IFPkmYKGs17Yu5StmRv1oZswZuq1b
Js6jKAzcpjiRg2S5TzMrBvFtVPVNXofzOBm1U8qa95nRiWhmfVObF0QplaJWzGZ5Buk1PBfsNRwA
BigSJPE30jPPaQAQLcs19mrFQzcH04YF0Kbd3ndJdKH6akBoMu/wR8f2WgLUA1pBHodfwOedrlnt
8jWZmaKG4kQYvoA7dNgGUVwtqT6Q7gmPmwvWGtEBb9eP86jA6W7zcBEXneZB4zINaROSx/Y0jzZh
dzRQXSH6SvNANol49uII7OYYCBS0bW2D2gQ0C8gLV3FagWXzaPHhOMQsfLbZkSKxepFHyJEAMRXF
WIGSATFGCzx1pqK5SI3cm77jXU2ksV9Su32kTkFfY2EWBsZyCsz+OrShH+mMoQto029DxzLeQH+u
XHBF/0UcYLQ7pV9pmD0y20+2t/qbGSuKR2607423euquGmNLT7YAfzWbXh+hyKzyKsA+dwSVWH83
hflE9qlk/VUiH8JH6dd+5H34aCNPxUfpo1+CcMgd9Nz+Z1e9LD5N4D9Njk75f9evyBBhqnyn3jAP
H3hdeGyhiJ3fxhieuLJ/QyY3nAJu4O+7OMjvhtqEY0I1MKinCmnWT1FrGOsuSqNNNPbW49gnd2Rg
GI0Gru7BuKOhLRekmxGYbf/b0FYhe7CxKH5AE5zUSCqKIIluxOEzpGpMBAnH9iBbnT31KdtiFVhf
zbjXH8ADMo/JCpnTJy8E5zewdeGz12XlVh/GColGGCPosOmiIalVuJ4xDUmtasgh8qqrC9EuGpLO
5Bo/3yGURhnOCJtXl1yfJ0ZoHUMjQ1AyT/GOV9C7kZcHvTLKp7xv000MFuh1rdfjs2Tdmgwyr//c
E8SOeKoUqi80kIw5hgDmp2a5nRJ2mKZjlZGUO8rO8RtNbIAEk3NqFXIQV7N7obY/2TtaIzZG3S76
EWtKzUxsQN9Nb/pVDkgzpTpwDcJBkFrWhX79ux213vrSeCKshw1iBQE8RKDRY8DPznvJc22Nf9kS
1FhQh1SPcmPCeWq3kAqccoAMvFGiKhvWNze1VHWAHQ/rCWJ9K1MXM4GYpqxsd50B5bmChh1WbTb3
zxwJaGf6ZYExERjmNtreGkAByxB/yefVhxl1oEGy3G5+b4Csxvsg1MMLsuvAAQxvF7py2SBwyYDY
GvlOA2neY+OEO/KAQGAoXFJ9DMrczUQrMEWZwPyP+1rxnki3LrZO2oJJCRhfqqJfH/UKA/1+tiqL
HFBNIaZLAVyEb5BtVTBAQlQ8140BJwUbOZLOJs6E0WdzF4TXS9HCctk1Tz639FU5Zj8DNvBuUbc1
QKWaZ5bHyjLuBxtU1kURoC6rdPDgJUIiHItdXEaVI1biR7KmX3RAQuh9CxagjW50yAkzNwFAu8hf
zsZuxrxcP1CZDaN2kLHfLiV0facGqqNWOniqHxgv2q1CCveW7kMgImjXBB52gso4h3q/mkjhNB+C
HhrPurWj2NdA92qcs9yZp+52YP4e1P3VtgUHj4A7fgyP00+R1nAqamwf5G21BW4oPFIrHRDWbWeh
idzxPonTK0u6VW/1xqMr7PRqARxeKxZIavsopQ7Swj4sP/oBIwLsbI/3hg5vb2fU+QtQ6tAKFGO5
g3BVebGZDzSpYnf5sKgqN1n1qVkjew5gCZHrAs6GdoBOgAyL5VQOGmi4NtxM5mYAJDI838Zj0pTj
kYq6AjdSMU+Dn0bvvDeq0q3t1hOMKt8mll23fqOLwL0hPnQlIG4fl65Q1+92meDUjg9N+XC7eqZV
ljM/M6x961gI4LHM3EwZFKW+BhFH/dAHUjsxieURZVyUBtwVAg68DeVjVDADST3+nF1RL+wAAexa
F58PtzoVLOKzsU/jXYFU2T/ZtRBIjhbU4qqxOt/td5HpzqBtW9xFigsEb/MKKYV8R6VceVgDRf1R
9z2bFZApX98aLB3aXlXX7sjC05oO4cLQWt2uSKgFd0Dejxut9OHOvjXcLtHNxO3lKrIzfyUl7pFS
ZRTLMP0B6JBxSVhXHAfkPvyp/lf70Sze7ethtGfM13PkfUM8h53p5dCWKWDv+tgu6L0Q1KZ5gsrY
A2RAmzMR2dGh5gObd3VfLm91bc2bs9+1nxuojkxuDfpQe9ucQe0kkol3BDIakq5hkn9TOgBeqQOW
FlQLF1Ht428GWBzXNkvmjVtqu0zlR4VpefDaBk40Hew79eCm+Cbr5cpTiVncQoaZoycvmeeBwZuD
/qANkStLPe06ypbgCXi0qnQAh0DNH+CWgdSY3jnf4RebB4U1fO1iyK7E2OOAfMrMd7pVeaubbaiQ
lvAYz+EL6O/A8h/NinaMtgOYpOf0FFHRgEDYnJ44KkL12/9UpNab8b/37UJxLitnw0L+kLQWYuMc
BEEcTyHc4jFECnlwCbkt17HTAYxXuf0p480ArIMNvwE6ERnqrVMK1RwBkbqpE2LDi/fHOg3c7USm
LBy5CZtRPzLQFkTzj2IlBn6xVeRVVSFmox8dSI6Abipee2DKuQICAb5Pj1u4N7n9VBQOdnGU3jg4
CyQua69jwaHQ7Cf53oQKxd3NIhqdhaYsgGVdTjPCss9ZVQojbcLD0wXKl5an7JAU8NjT66CzBBRl
yy7e0cvC897NhiDLdyC4XLZO7s5H5jRfowawIPWHFo4Wz3wQfj1ECQIMZl3UyPJHwhme5XdbONY+
2TKssnZJlxV1CO6nfoPoOmL6XpbLRRdl1nwCSjiqXPHQgnRxrC9r3fYWVttH99oQPOqKMRxJYsho
Dcv0wIHEvG8r77FRHHvgnwjmDIJVU/0A+1v9r/aZIhv7zf42jh7UM1A5bUAsaQFcavgrJK7EB/B4
dTtw0RRgXqmcU9IW+bKtkKVUM7zCsP9lrxCKv3cTYf/0xCVjbhFBLrPbVr05vGlMg0ZI3JdPrcby
BY0dd76/gmstmcZGsLXAEo7ZiOC3+ZKrsX0GQTtkprLX2HIBUnbajeW57tIDGzQ4o6WzIdyJNWTg
sy7EQ8iEOAWaaGZUDxnnYulATHdD3IrKTOLOfoiVWVG3zYzALWTmCzwd1EvibXwzo9HIzNTrYjly
O13A8fh/GLuuJVd1LPpFVCGCgFcb59DuHF6oExE5CET4+lls+rb79D0zNS8Ukraw226DtPcKEEZy
++pWarAZh+lN/y2BYDyBTtrIuoAzq7+EUpZ+0A/iJkbBaQceVLBx4BR9m5fF+ySsAOZJhnAvwCyn
6zpy+KqcNI/g4Jgc20kMCW6h/IDCAvXQGHVDvaiH3YtlgOt2nUHBMoe8P67RNBxYKJHypV2mYCiH
1U1GgP5qAFCzhGTO3HQwSs0cDMtbOdWWpwl9k6aQayjWUQQdJ/yELJ82mtS0QCLxadtHTWZ4n5s0
ShtNGgWH0vLFaAW7WoNtKwkvxR37XiNtuRXcA+pqavIK5V0xwEwzGRIIB02lcN2KsHxCSnGmIvSJ
BD6wSbEI+oeJQF1K5XdUFNcqiNcZGUcqxsweU9iq3XWtiG+SopYLgLqrV62F6hpsETzUmGP17DYQ
IJv6G+zigEQK2IqaH9NhdPI+XVMdGCUQefCjCOrvqAxovjYk2gI2t9UpyrP9daEcuk11Go1kPyMd
KaLKYoihY9lMgEjqmiJoEh0sU9Q0iVotHrLABefmqdSMG54JftfA2P4GBvclUnBKewEgxcIXDBvz
uPO0F1NdvLK1n7HCLg6tZjpLiuqgNLWIU7zFXGoQFW20NfWjiBNuTTDo1jS7H8VznEmkfeOsvMDl
+zd1D6VXr0COcsGDw0taIwDLQyqfzAjPUL0DNhEuxM0BazK+dJIoX/aOyY82ElEPVqW2SARXr4EM
k00Er6RNCKjhq2ukO1ZowwPDD/MInA1sb6Z+mh4Mwpmng6yOu41ury1wodKzpqvSTMGcg/FCobQn
2rJgGeLsVWC9C53SXkbq7K4w5M8wKeWl0KEvT2e9MbyfjdOZEEF9obNrHLRSYfQOGn2z0xiSZQHc
1M9Z1nwX+GC2cFWA2vt0mPtHG2cBrBA8fYOVX3EAxIpfYK8lFyxV47fES6AKWgbhXQCsyiEfGxB6
p4FWQaSgNnCPADxmo1ehwKY6L54dO9tQAB4niY8kmDpm0yWhLfD5kmGcjOfcM/A80fK1yaV55+Rh
tlQsL94KE9ht0LJDoOCfc5Cgf421+umCvf/sQZvQj1DKuiTSZbAXhuuTW9f9ka7jwtv5LorcdL6O
gNphC0crv+5tbROQtCHsH6C7ayBrOAkiUl8O8/ctchjYeU198NoD1M/Ij0XEzBuPWmU3hkvsueuN
nvTsCJA3cp9e843g8XSAg6RC2TnO9tTUeAquWlV/I0w9dXEHgIcvEX9ewymlWgQgg++wkETF1Hou
wgpIB81zT41jDM9sS1DhUUJC34C4IZikE9zYNMc1By9k/WWOyVoXfqalsUy4qFYpdFKmtx6dRRCl
Phjd47cBpcBQZPHPwYLInzJi87aPinhXF5basEQUD7nbTAZpCOm0FAsEe3zJA6f8ejVWqvYZmSDI
hW65k0X3YalZ9yYT9dLlytlaEPO8r+LU2Rlm5Cxg6Wvf0wHxMVx750ZSe9VyJwHJ42+Jy6FSlleQ
WyIBYKLnmv343unBLm6Zlkm8JV3ZoBwXpuWas6+MARdgalkgfdxkQEfrvQTtODCdteHKFvt/kwFA
A9mtNS3mugkyBxNefakXlbOmtZ2RL/EBouiJKvuUi+vDM5wKf9B6VTedEGpv1Q9oYxiPxtT6c2za
JsKmDPqPLXt0QV06AJHZ+7SgGZ3yXLV6+5CPQ3QIGqC7RSMeYYYYHej57QV+atdgvNaRe+CSNcv5
sS4avqSoXAbVk2sFnL+BnLfoZOLdQF0thgzOROQFZN4NS/cVIqlyxbWqPsSV8oDUDaFwPBF5/78I
YyzjSzXCf8xOFB7nYxj7TmUo3CPRpD46WPBPh6He1Pnp9BreGMw5tNjXjO640KrQOswqyVMzH/LB
hxkmSF3RAk5f+ZupvB6iIE2+oZ2e/ZuFVn3jySBdk2OEay8ryEI/Jrn8UcBZALJC0gE7dmJx6I0R
rgZQLVbUpMNgJCc2mPqJuB8qBL4fMMcHGqMumlTzwljpSfE06D0K+xNSFgwZeaNgRuzrqWb51Gzq
3tiwEDjpFOzLI9EdYHW7rG2H7Yn3QFQNOssDCOotKI7ag+ZijSx/h3af3xQFcLvjAC8GOus/zkII
U81917MCAjSf+8L0TQUl2zvAQcsB/Ba6rYcqrE1Uvd/7oEcCz5zrDR92q3Mw3f670k6hedbCUZD0
CopaGSC6V0CpDY209zEqXHM77Rzgn6ltVy3c/3JhHUYTcIdJrhucPO/cu2omD1FXWjkDfjlesMEK
DBFwHD2HbQt1SsTTwXW0Yck1hoiJcvRxDRqkrus1qI8ipmuo2Yvm4xVG3fmV926+TYIBwjuifD+o
ugQ3Jo1cGLdhoHYEvE+vw4mzLPvRPX6ZRQHUpyVa7hexkS2aqL6LZKLu475T99Ds3Y5h1d9QK/aY
A/BVKVcUgX1nA2uNbm5RBCCK8LsS0Geem1Up9xYY6hDP0OAq1/1zOZqfOLEfayYkc+1cPo5ejqTG
oMvHsI/fz/qpb5xGi0o2y/8a979H/4+rhF04AvsydvsWxi8dGCFpXCS7vM+rFbE8dIdjtSma294K
rZvBijJI8YAjAolV5RdBLvcO68oXMRyp+zrbGWDCU5sZhJFtBq9VEyXauDSfJTJGdmg9dbndnx1l
pwuoGZjPuSWzTRYk2ZqisAx8n2R2Ft83rac1KHJW1hLLK/YsSiwo4MNjQyd1XzPNWw6TtLo+Yo9j
jlAJh7+8/mz0+2a0kL8x+nLP4nZY4ekkDo1Iy4sloKEU9Xb2I0qr1YjF1CtFAOoj14ap31DqdIAu
L2q6STqbU1CfmW/NyK7uSMoBoEx3pXfDqhgjBxCPHsobeszkWRb2ilbGtIg2/umaGXDUBNh1hVrj
ubawOIW5a6stZIIHAjQ8z3OTexBwcuNe7GzY+FzsvHYuhcksvwXkYpV1BprTwehstQ0hsAN0B5oU
BxA2VIWBLEw9zZxgl958ZYqASUl/aE35OEh56ccWXkGTvnsFSUn4p8Ekvpv04aGl7py8Kpl13ynC
aao5nuThDW1ySU1AihhSLZtkEpA+rDvd16xe86lJAxKeCjdQDaIeOhSQ6dlBMP3xqvJRco4EIbVD
iaRpk+Td+hNVrub6My/CXge9DgivVdDWNqS+a3tDfnNGG35uXkdp1QDA0Pto71jFXnNR2Rg2OT7+
m7LJf9qu5LdV2oPjLLDaMCJWJi8unGUXYF3BoXas07fy48ztFfo4UJE9yrSn6JYIHzrrhB/no3Hy
WFCfIs4z0ICc4Pu/xnVTr0+1i+TC38ch0vQMBXgU5oSA7rheQGwM346B3dwydrN6O38VTG/AaMrH
BTXp8DHB67puOxSC+yJ0l1kpY2RjknIFD0J10PC/f2PB73pJb/wjgpdI8MJn9JS29cxdqiYbDmIx
AR0m/BR1mtVMbWrNmJ0/4nSuJeDFpTD/pmchPQZbp/L2RlIsqUWHmcpID1OJyugCP6HftlM2F+jE
lAABITlkRDBGgRWRPNMACM7FgrJAOWR75oECpftLYnJ4bjnSe4JGI9Qf9ffBDvWHT5f7MgtoSKiB
/OV1rm+AZgjmvb8Beh16A7E17iducbIeUYx/7nU1oFjkBrXf9217UihDagV79VzdgSJUAuWuyXZO
s/7abXQ7EXD9tQRWcgWxF/hgL6Ic66QKP/ptUGALq5Wgh0jWRfiaqvCn5667IOM/QzNnC6uXzZ1X
Gu+hedRDHF7v34akcFduzvNj1EMd0/SscM3Cij1g/wBb3961fkFjaCIcdaCnLOzUCh66aY4y4+LY
JEIcWyONV6b2IMPC1cFOk8F6hGQQoPWddorwTYODjbPrIW0XpVWYJzihoW6TIv2H1V6coHCme8P6
r9PkCOnwoqwXdD3Yt2orK00hT0MKS9OBpJegp4HlYluHkEku+7mPQrRudDej5r3Sv1LY8PHIFvQf
Rh05ymlYkH1QVGmEoiT846Xtl9h9hNPSL5oO2M4/yirWdjAxg5a664bGAqpm0BJJjeFYZTrKI5UH
Tn3QuatRMqxaHWU+OzFy4Xosoxs2WvFTaf4yeGU9XyelYZBfkiyGekUAUz+I597R7qiOCn0p6rTe
0saoDIZmPzTgfVljhxz+R3A7qHjHbKn7gffkNnb9UzMb3JKgtXCfJNgLtl6eHaIxS06h3uAhZgzx
E3LDvygBbsTzHOXomCOREg1LZkOUNOuHyEcSabb4KlKgcUCle7YDy9lCdCGa/2/r4L0/AHZwW370
T/HIwzjP5hT/Z//1OtRv1GAYRlZ0y2zPQuYlrqD+G0NhJM/tuUn35qGDDiKNUvM6Ogf/v3MDhSt/
Cf5oNtOowlLRdu0KKtFetKF1GoMc9Kl3nDuwot5XftDr/wUL8eg4B3hODk87Y1hSc14gOifIiPTz
anFUaQ3iQRJvaIwuKOLwnlq8kwBjBSbw/W0L7/DYiH824w+R2MEvGNz9AOG4euoKZIjbNC1P4OaL
QwC1mnUkqvr+jzn0o53mjI5XPbXTHDtS5QkZE3HAJsFc495W3bOP19GjmVn45+uYJdxfRGcDmz1R
6iGOUR3r2Hq8bqMqUFd9V1b809YqrLSD4syZt1Z/TqLrDAN3fTZi5XC9UKxBtn6aRF3/c5ITi2+A
msuzzkxzM3LQI5GLt58Y/s19xkMAM4rKfuIu1hvmqMYjNeOgOuYNH25LrUme2nJNc3Il2kucqTuK
MRXXD6NE3pMG6fqRVoFa8Of1I/AmIDpLG22vMZZhLep1iHLGgwjjdgGXNe1nFu7oW0hx30VBRR+A
h8eaMjKleQyifDjQJBHBAocmAT6br40MluDzMgZLWmej1cHzddHjTeJnszxA26l2DyPJC0C2hmeD
a1gjk1YIN3vAtrBY16I3DoVIxyNPPX1lC9E8Nim+TaqR/TOJGaNchEUYP7ADIMXakh5C7oiNhNsl
91CwjSbA83s/3K8fgYp/76d48v2b4nNAEPchfgy0FoRY09kAme5MCz9IndUQbkM2lgb7MFanzmaP
NEhdnCVnzbFQ2a7g+a2lQluaECSCkVvy8Dc3wI9BYXgJsiQwaRM51DMUl/c8T2EHGwTtEY/78JDn
fbrheTvcmqYJ29agsl6TtL/pqjD4rXO2YNio/VR9Ui7GAR9SC3rwKo6lOGelp++QQKu2bRbZN6hr
QRbSLIbn2Hbe2mn6Qy879/cY19+yzFLPURyVvubU5s0YJEiqmuO4G9syPhujG68gKqIeXYAnFzI2
2p8N7rP0HiRWu3DLYK9I+3TLKC87KJ/BUgk4Vm1vu213rIs0XkM8T907IVyTbRbDsEY0G1F33u86
NDZBwrVvSME7+HfPmnuHB/H8CYB8LA6ozHz+BCphz58ATVdgh9In4FZYU7HpE9BQCVpFlSHOwDax
3egZ1bZL5WvJOuPIwTZFzhzst3lv4v6tbTYe910uCpTPxvIh7B8gfpRiFfzpBEDHLF4UFgrW0wmG
wiRpb3PaGElgHtediNYuKdy2Bl8W+H2cShQmb0DlwOZgErCd7H4hF2M9OuXYbL2SJRsI0kEDBzMp
ALU9zJRtfBhbkPFyNT6O+QuAk9pTaA/xjR3x79RqtNbZKXynS2qmQcxXrhvlE8gScLjShYIyVJ8P
1CyFdSo8p72lCxbsxTY7DZA9FDCmC1ogqNzEvHHNlRxBCYEzwjb0oGCn65GxyyVLQYjy+L5Lk2jH
Wvg1BFYstgWe5iepQxzdkr1xhmt4upZ9msCyp61XsWr0W1apEZoLWXYPJ7xVkQQ/mnIMUSrFQZbl
oWrr/qwNVbPk9YCfXML4gbcBP3Rg+QkfEGisLgd76059NIBHVbNwPcYOgYWtfeta7o67mfPAxxIu
wSB+SWeHnxA/JD1qdTCBAM6JV9GB4aPUscG66UbFHnH5Z9ZIEyThiMHMy3h1VNGCTIExEWjfGhQJ
OqRNtrUT46Mc4gL/a0WV7ZI61y5x08IXpU02kPHJtoVk+xispAMDbWDhcHCTvJrDWibQfo1m9Nus
kx72lco7Y1OgmwugjnEvt1B5FFZuX0TZo0wpWQbsjTqhshSso8EGHAkF+31hi8+Hcaj+1eynvlCL
9Az3g4/TeWKSoWx1vUYSYPkHUV2AXQZ4peTOxW2RKmg4jHMD/mrV1ouhWu02MiPg8yIspyBczV+x
XI+Qr7WHU1eiMNGG4UNbd/wVXofQYncb/CPCAfk5hHgxxUNeVd8kngXa4hSWS7XqlCieeoig7IVQ
EC8ukAjk6fAjC/t8hXxL6F+hbyRxgXT0+wBUbkBtauI1EDaAo2KHeKHDkOSA7rTONxhfu7trfzXI
fHeNhTs3PAYApF5SCHAc31SP/L7XFpD6+RJ8vcp0YYrrs27dOtkA+evQ2/B6HF6H+EB7LIEdPlQv
0N1m4QukrusbafESwgnmeASuPShfIOBlLmwIQ+6heFavImBjVgRpa7ESuAMRlFIudKCAUWvZCm53
i5xZqMbHLF12gHyuIDmK3TrJKl0PU+4TlNSyWCnHO4VDzfYuCZ1lo1SbwIK9aUcuSV/b+Bzxiy2A
y4RePdUBYF2A4qGA+hObcGT49wWUcmrSKAS15BxMEBjGy+NATvWpcvdRJZpnxxlAghqzH27TQecZ
gqq3QFjbOwMI1/VHhFZ2xhJ02G5Hjqsu/66DSwunMbDh24Tla50DNSIsXdxTn5DwPI4WhsyWoOfW
B0pdQ+gVu5gy6Q7U12pd72Ovojb5wuJt99Yw2Wy0Fs5bXQif8Wc+dVp8bDZGJd87obXZh++h1cjf
e1+/zA8s3T5Cak8BJnUK9DR/AUqr2Ucxb+Exo5evHQRDF2POwVbLyvbWy5Bkm8rXdeJWK4/H8W6c
mpidoyIwz2Zcx2wsh+Hbp8AvMzi0frJJzIDb8o4OlVNCRLOR8Pf46NOtuzzTytt2Esn8MsnCBhMy
XSFoUlFinbMuX4L04xxRnLTO1IVHs3kehYEfotC7JfAPQE9TJ8WkRbE0AG0AviE1fVu3YC8IiNPC
xhe5o3/O0DTLE3c7iOKgxkVd14g0z7tFnGAlCh5i4gsZdKdWFtARTtPEJ0EROoQZSqlFgfum06px
XVfaCLGACFKcKMwy+JzCO5lNB+xfID8C47R1B2BKHTB+hMADBGjGDpCPYoTY7ATlI/AerBGTda/B
hjQhly/ljVDAily4DAZQze+yZu3VjtxJhu957jOaokMW6I9hXnrBIYIf3rJ1AqCFCBNk5VkPfr/b
nSxLXUbbiHZ86qJ+2WjDSqfC2nuCo2sz3VcNIJ/4Hx7rIx1ynshDZTxjcVYfgUmEag2dIoNbgYcB
TeOqVmwBnjk76VixPHIufSqTCVupHWqKyIdO2jjXMBVh22AGlYPndV++cdNCfeYKtB2Au52MI/Kl
pUA9wj4YOFyC23qNbYHbP3JkY3rLzNaAW+dLHmrFulcaVFavbSj6wF4t8Jr3caokVYn1oofc2ou+
c4+11hyp6NhORUfsH90jdirHlnFgzEI7m5tUkaQwmjRFzKC0j2vQdArDW9Dhvi0nNXPTWpZKF/O7
N1Sl+PoTZHgatusAwxO0uLBAIsrgMr12Mq3ZG1qwuuIvCfhLwMxrn9tBvqaJwxnJySUqET6NUrA3
XUTHRb7McoL81epZs62gLHBGoQlusIkLDV20YKMACul0BjvB4hxZqzQwzQv94RGWXatca0yfmp6J
HXVZ9c53aE2F+1FCsiZxo21RYPODn0fsbHqzkMfhNJe+vEJ/kOWQ7ubmjHrgsbkdgHmxNAHHdJWI
xfzvP2NcO/t7kMR8N/fhLlLuWmh9gEqBn00ymSl6QWyt6QcEjPP33OKwDZ8G6UAXpQmaGvGUpE7o
1HzvJn+8uoMu51mTDQeSu+iRDbcjbI71RN/8tQ3EcuwzbcRPXE+Go2VpCntCCGrTzi6EqnHp/gpq
LL6TWlgPSmTwXdVQ5JBamMF2dfRW2Hs4IJ9iDuV+AH6WSb+0QOeENCWwDh68z+E/mV3E5BF5hUTo
oApzFYdHAkhAGAGhsJOAZJSClwYBKabD0MIJcJqu8EtDITscYhRnkyg8KIhgg5+AhHIHbNTOge/T
JkplcJ+17WS6ZPCfDY+WGTjF3zMe63Os3kO+xOkZxLUdCFRFCZw7SMHFnqTfSe2lwqNjHggZg0ky
ihu1i/0T9NKHB+h4nWhjy7t89GFsoe2bXv3salPBCBziPnTvolvWMFTBgZotnDZUUGcAVuNWdu3/
W+y1z3BMax2z4LsNfRejq/LDFbb/CcY/n04x5TDmB0LrGwrOlu6gqZXZ98k5sLH0oVqXADRqPUQm
xNum0hdMyPqFXTftiePx9Gyjdo+K+POXSZX3lKY2pEDHchuOnfb5Yf/R90kO6qMvnnKc10J3rFWf
5lN/AlLt4v1b1aHzoIeB/uZ49wKwze9Yvlk+AODjAQjX7BasJyD5GgyYffKt6t323qxdLBfhubAC
Dpe96f09jbdWVfhFox6b2AL4xGvZwUwsdqCz6+G/9nWo1FeLCK5ZcJnWLYiX/DFZ2kG3z0y+IBx0
iN3UKvUEbisTZrpHLfoU9fkdtehg2NFtBneZGUb9Jd4KqwA2LPkdYaz/Zzy9HF1/ih8bK4JoinGw
1GQcC/jNxtTdEjQraALBkgryCiAllJOXWjToTxYSBc9GBrKYJ0V6dpyk3I9eARbJNEkXQbCwSP7A
YEuyo58mmR2gf71p/GtS5kIhhybRK3X/TLK98iGAHURoO6iQhu2ybmJ5h9tSBlX3yjv2YM7urE5X
23ZMrTNPwbxEEnB4KMvWAIqStd/4II5F7XH41xm3glfyt15y6Fr/c0UjU/IuiaCozqzROzZx3fhm
5MEdDcZITgs92w52hSBLoim7JDvknYEKT1EiwV0pdym0sbilYA7Ioz9MwRmDZ+uQ1Ta+djw76g0v
+KExyuLe6bXhRrpY6oaT83hnuhwJPCW20NnGg3/wDrgJ5nNYjM3soiGxvH+H0dUSSx+wnUcYTQ/L
bTIEAR75Ii5PFfkvDaG2qFTb3BjQIIViKZpxbjc3tq5q+A609aWyfjdPHh67v6sCFOHas59aqKD7
btl656xxo12spzZwXGZ5o2u88WMLdrYOXB3hnQmjsIdE5+3vwHA+zRWyOYZV6pxqoLcAfoF+XlDK
b0oY7FcYYqNKX8hQYNug5fF30yj6RSPc5DGsdY4FDzDdKnWTLUfyEhkJQx2Flqu1a0Gv4c9LQhiA
/Ronrf4MjmMmVPQ2PFJYJbWNpR/pIKezxg6WKTa6e81yBshsRBGbR0Hp942xwr+wUrBr9Ptce8tV
uBuCeGUFAzDZik0Wmw78lkutOGITZj+5Wn7GQj+7hcNo/xQ9elNMmOb8UiXFhWbEGYOfJQRsFzSj
gtPVpgOCf0WjLIZ4JdiKxZZGmREYi9JmQC5MVzJT5CjDHphCz4DXT8VuPGyv4GjQR98rT7vAgz57
7DJhg85a8LWr2caL1XY+BaicCb+XlndMp5kRtIcWeqSL7xB0vxWtghqj9OK9qGzry3RlR9F3LdaE
H4ztX6fTC19ntrnGnqZkErD/fz6OPTCYFihDR9sZjlj1o7XJB9gyuGB/BxBmdapL/p0ezEliFMGC
Zii7W0tDeqvrCsVOM8Bq7XFer1z7OyMaFsilhlui7MQ61u4jzEPyUjR7aA++0tqA3ha9iuFEG7sW
2N59LAbyoYh8AITg9fcBrdRHC14JSHlSGPUbI5RWIe4ZQKvLWHK9xMZLONolr7PwFkqnL4UTOvty
alF/65hi2XN32FCTDrHEMsSNRs2/9iWW0jdgP4RLuhIN5JHmArmERODHK0DCiZ9BKVxSF70MxTPY
vbFE/+ubub5I6TnvbwZb2Lf3HYHipYHdPCyIAdqD3zCdXg/j5DQcgHOzSfTgiU0tGqT+a9i1z2Pq
V8s7GxDVgJ9a68IrfEjudEidwJwPuFlpS4F6tE99rRloIAhOEzJ1S12yylO/BEV5o0wz2uH5LFax
5w0vkQeGn0iy9GxBDxNmHO7cfw3LPDC2Ir3je/h8qzVvRbYzw6Z/yOz+gTK1WlDAe32wsovTRu0R
BWLs/aZMbRilYPHL5pVmWtPMoMMskdwUaXeLhxducjYgArH65UZ6vIBbn/aIuojme1aDfeyUSzcA
HdpaytUg5CehaSrL9KXl7AmanDQb6Y72F59mu6z5hpxqUed+opzipuS6vZcO/pm9Ls8fCnTeudVb
GRtcLoFL/VEMo3NMEid7qLMmWQ1u3a2pCeakvWfIby4as8UoA28jYQayH6Fbr2yzN+Cxmneez8Mc
tIQgWtugUmpY1aLmyap6NyJ7ipvfFB3GKBWh+mxDA8nqrWOGRXc+ibMVPRiYeepGMBONxIn64BnQ
hJvrCMBH4A2MLmSS9dS9rTvnjkBMygYSSo/cYU0Qp0irX8WoOZdQcNzGERUz9wHyCM5b4Xo8gp9P
r9h9HKNwgfstlGT7B1U6yMwaHN//QIpx83kZqQcDOfCtFCo8JSXYMI3D2SqC2dScWNBK2e9NBjUb
dwCokJINNDoP2PaeWnSYQ2jAwxLRiCANOTE5PjE+/trWy6GCFsfwRKPXgz4lF4TsxQpvGSBWp4/2
qK6/pOQBTn24q0Gyq8mH1ThZjSdhh9o8vCCh61KbR+qjuLEq57lsChuHWCx1iNdvQmZXW0g52tCK
AntkPlSi/tRHjBJH6ysU53MbnwBcI0QWYmtKXgumFhYTyrpYE+3PqrrOhvVv+t7JpEKWYMSzdNFC
a22VkNX4fLvI6abx9dZBd4c0CP2+8ZzdHF9B6fYANcXGH4aQ+07Qj5cQa+yxYtGjIc3qwbM2aV8X
3RIFKnCGR+8W/yHiUcj0iRlZe6YWFiFAYjSiPlCzdsAZBu6abamZu2BtNaqFsRMroscUFoebwM46
P5yanTVW+8HSoJA1XdjNuwIKA90vegvO6AwXy9F2NAalqHp6QzG9oSqGyVc+CTYawniYs6BVibWW
CQfeTeXZ8d180AAK9ZQ6UwtiKKjAJMWBWs6YJnfQZ2o2EVTvltdJSYed+X+7kLZMhxbMWFF4z7q7
ohQRpG/FIY5DZ0m0Kkc3JPzluDdHAQkbO/VmBhcWUaPtiipBub+zmuOXswJWFP/qM1izKy2ofOmS
Oeuwzsuzk7vvZ97HGY2OnXipYyhXEpA87Fq5yHS7PlLC2OSgR+EXDHuhKbtMo2JqUnaZRlvLrfy5
BlUMfEswGNOT4SG1+hUUCpH9pj4CztAZIEzhAXK8viEc64Yy923UA4+JWoHvtBUq130wpfhLGw8c
+MQ2H6UDFWm6n4OKt7KJ/AiOztbmOVwYp0wWJWkA1S+2gV5/7iuSJtl48QOKmhXMvUDdgy88fN01
717LVHuwp34URYajV6QmsGJwgg7NAQB3ZDGHfiiwfOzZHYNlNOpUkFn+iOA9lNs04Or/ZxRERL21
w3ix09J22MY89pZRPYRbTZNv1w+GPp0rougjAj+XZA3DuG8hH/VF2Tnes5Z2+sISZfAsMpzlU9+X
0Wsc8rE+YADpkU1cgcbJbhtwO27sXDcfbR5B7KWzbkgCNHSSL2OC4Tv6y7yPyLpJ6rOy3bePHrru
x6t8zP3Lq3y85p+vwhrwx0zUVzehBwVOD/qf3+JuWKrJPwI33RSFaS996OtJOhjqPPt8bPsbijX6
nn9rjR5QoIWHPf5PIx7+Fd5J+z38b5dGUQokVruEYEMNNepmbGfTZi8Y14nWdk/cGI1dpiBFSLqb
bsLmfooXbdOu3JT1jwPEziOA5GwXggFB4ToLrOnHO4dZkA2SqtsLSICeKgMCHpwXybPr6i+zAQwm
ZS442TSJVe4IyMghdCuYEfzDq0RmvDvreMYtyPcNRsr/sDSnjWcXFRvWuNCPJ3pC00pnSRmsxBUv
TuewHSW16AAoSX8ODGMtgaA60OKbVuWQRnM2rupBPPlIL9IoF80NxVI/pCaaVeZlyneRSIU2Off8
648x+Oi75orp50txdqwlW1MzeiiYIGmbO0F8NMckPSqwolfIefOHsgK7hFKHdxzZ91+2C3Q6fC7s
B2OaIhsWH5OoTY+QBA8XWQO0j55U7rCUVdu/u9XlfGUqCIl0tXfBvTuFpOiHHQOdtR0DbxyjENXv
T40Niw/IWT0DCHjRS9P7MZ247pi9wpFnWYFvieqGOSzHqY55PYA06BdJwk7Xrt5pi/UwxaJkihRt
Ane2IYlrnzSivTpOTnUb+/Q9UFfYZd2pRvI8xx/q56JyNkQP7QBXm5vVpHVEo1KPnA01afTaHDW4
abL0R6wn4xtA1HIRgN1zGXOkVLBM5ouigqE8lEL+PlAEuOd7wICemkxUM5BG56HYsRSYWYLzhj0v
7yHGcwX4pjHzFvA2YjuCBFO8Ktmw0Js+BK5+soMqgU86VkazohUKsmbpqks9e1t43kMoSve73tp/
ObFMN9mV0LdeIr/RXGpV+knfTwubfHJPNSNtTYVHgFWaS4NRSAS2y7ZriskoGPc7rBxKkT3SA42j
wOLk6eM/I/WgXxs0Qg86BcreNBIX/M3I22JPBUwO95uVAb2kJTXng67L9VxMgh87aCBptAx1IEMG
GVlb0IrSGbaIVc0SFgXumjfeOOs75Mqp1rqJEjpB8at6+hFiq4XbR72Gge74VI+JvmMlV//h7MuW
G8eBZb+IEQQ3kK/aqM2Sbdltt18YvUxzJ8ENXL7+Jooeye3pmXvOeVEQQBUkWxQIVFVmrqWIxzev
Ap8JnyDM7jDQAbXOixOOwZMhJ8fnhlduWS2LpzTrvjtJXPy4GkBVCiQEHsf+bwW51/TYd+q5TpeV
qQNYhfDjkZq3PhPgyAMcRrKtsyTblb3zBPFiQKUHVl90iHtDBCEccDKT5X2TAw8Sgq4QhDgAmKqK
4JstkxycL3n8FZl5nATC/kflNeX2U+6FsjCSjT8kmH6xzRXREvtY4BxUiuZmqywa5X7rt2v3kLVm
taccznV+mpAcyTTFCvee/06NZNMDyvcjDZMHiPuaP9owe7j2/PMCBW5yHYFhZTcABLwswqG7t6Do
tfM8e/QjjaUX1LEBKqhoKbj8hlxz/ONmOhRA8OWu7qHQLACytcMz87qr0VB1sp4Kw8XigCXlNhB2
3mLsrfo0BYa+5REokcYiGlAAYiI6Mhl8D564za2ugAZ7ZTFKU9+9R86TLNZAwP9XFLbuiXZa9Dag
1OrXKDdCorcstPJqURleezejRuZt3XuSFPUfDFgjw/T7bgwBaa3ti/R49eD1FljKAbakLifrqoUA
VucglAU5oFAtXBU8DlSsFyko1kzhxsxEg4c2qJSSNMuXUxbXm1g1IZ9u7RPIUwAJ0ZlVfUon/mIZ
OWS2Mx1aNU77FYquw2ryEvvORCTuMGaoFNd5X31RpnkdTt9mAHLqWuACU1UKNhLk23IKsyU16cVt
7JMBcp47Wj9QbwaN8e4nhVLpRXQQeHeF7QHNWybHGGCpdZ7qCzqKVQrhP1TteFZdAaqHoG8i2YZW
Fmc0EbSKwgdadDgKFlErpd1fxxyXfWg1ePyugXdCSa7KNfdJWoEpoH+95aKpn5oDFALa2Y7aV+PK
TgM/c9yLTGqf4vrgTT/nIgkB1g8zsA401dlmEMXuQUe4tV18OhYhBp8AR/Gt1luf4vqWlZ4FS8Kn
oDNXdGcFzgT4STg36Ob6dMMNmkjvpmyF3b/ZfQGXsXeYU+8q405pd2rSi2DmIumjYLYAgnGn9Y3m
12XTPES53uLUpa9pOQzCCDtxYwL7vtrbVw3kUvPBGt6ZUfhQqaKl/re27YCab2SKKaXlzYyfpFXa
LdI7bBXAHKxyTmGM1OnC1LK5b26iniJYYjVuTOce/JhQZKU6ozpHrY8ONMT29ttMMiirN8x6vv2Y
TMYjUCEiRcXximL+RQ20c7rwQmNugicZTfTPFzJ7vxiyhRuDZG+EBjueU4W707ntrfOh1N8i8Ayo
GK4QYCgA/F0/OP2QPTgC9bcU3B2z4A0CG/2FQ+VndtRyZ1KOkAC8b3VTLqrMCX26wUEjVN07nlwl
UOApQVBlgnZZjVZDCpYuO0NpnERau4vbPeH35kVgtJsQtM2g0Ro8+9UDBOZEFFt67b5qqhVMg7Mb
p1Esuj7ofNBbII1yLQUKrGmj57Z+pp8cWfAQvFFtHfdQWzNMJFWSXuEcb+xVlL6H3MEeyn5yR/l9
40bTFFf6vpBjtEPlQ30M8yH2zTT9xhKU+a2oT9Ru1y7oUsfyeQwy2OhG/g01z9XifT1zykwebqfP
Mq45Uht43NzWX/DNlKdQ8Xxc1+oa/PS+GSTmQuKYAsLfelrcKnWoKIeaMe5xYTvmnrqoYof6oVAY
bDQN6CgagM5Au0eJ0+Ffn8MB9kd9eARnNiDO9Himp/Xcpkve9BLldYB9cc4OdoWY59Ib9PBONTk1
rToI78ZC/3MTMXAPX0X8I580FFhRHVllImqomrRmhVFkz805SnBt0mh9Nf7kWxk1yJcC2/SpHioJ
6zfTYBBGdFAx1TQhqJuRmsGRCZpSwDPkm3zoRrBPYZTKpXRZzg4CMkRFCF2/FIvaDrBJd43j+vBW
eflKk6l8mYw0wUSIJBNmW/UHyGO/MNX/uz31l1aT7MI8QzjGMkeaJ4ur3O8Iz8lN+Y2Wq9vqZfBi
GTe1OS9ct/4ByBTE3of9LXBn5U2ymIQW7KiPnhZTIZKF7hjBblKELB348O4jd3nrnklkqM2U69hF
+Bo/TZVpmR/IftjTDwQfVSm5pw+1MBHApT56kdDhWnd88gcXeMVPJGE8bNJtaGbloujC+vxSK8hQ
b2dfHZtn9xUSJk/A7KycOjZfILg0HiCeK5aBwhkNIijWXpIgBPmbE4NE5qZxLUTDY14/GBmKwEpI
WmypSY9S6gM5GNtmQ9483PpyA3zEYQGZZtZnoU83EMAD7dodA21+mN6aQgO3jYY/YNUiFON3pT2s
LJCsPBWF6d5xT3sKe0DvAEYMlmHJpgeplF8NhwWLLKrdHdmWoil87k3Dikad2taPdfOdaeML3c1Z
I62TatGtfm3RGJigrZNVs9mSWg5a9JQnSzV2a13nTNMACsBtom8o4n57oSi8CSEKpKURQqSBOSaO
KCWksd3mPORhfZDqpUvM6sOLAeWWA+ptvAW3caa8jdIANVHBHfsqA506RnfwAq070NWtKTRQm0OD
9e/hXO+Td/YWPEg3clJq8cb05Aax/pTpIUiJa+tMXWM2chyxkWCjJgPt4TqWVrGhZiGsrxLBxcWg
lfWrdJxzEnrFY1og4emw8iVkRv3ajFbmj0HToxAQVnpW/lXJzDu3WBYvhVHtAx1WcYSaKRzwc5Dj
BdZD3hnewZuAIBHOGQJxiBwSytcEayc0vJHzVc3bAJ+WwAY4Zy8qQn/ScW+VY4jSZ6P9fnum06Jf
41e3KHKGeN91I361nTft/bigIkK9ShXI59dtJZjZyGjZcGuzOnbeXyhUXwhwe907iu4SVF/g+QQt
55qNDA9gA7wOgz08arWo74Ig+pLlcfaS8+nMoW/4wGTYPOMWU8eG9AVoOnGKoVKFOp4CzQhEjGnG
jRU1E13XV1mfOluF1zuUqJBbAEc7HXL1QldpHkOjHgVinwcmFyXA9KKJbpqvoBzeoMQlt+y9mVwY
HjN3E4vYJgNfHLhYsviuqxzUjtIIIFm4jBpeId6L5EzWnuqiOCqZ1KOrsrNAIw33klsm6HjCaJ1W
yXBPA7GNBbVtijNZUBcNcgtVFaWOp1c25QES5XEMoIxlrGiUjJMCbJCxYS9AB7KxeIgShqgWOHNk
Aho0aLYloCnMSSOfmshUYudpFOPRUKNMDmutZ/xStLx49GxxICv79zlY3vmZLboFx7nyZYyrN0oA
MhDNouz/l0ibX8xLpi9IMxkgRw7BoGREYIVF+fdWLyZ5NiOA8K7OlHuE6u9QpEjihm1ylA1Yomwk
6Apsup5ZMoWPE3YgDWPNM+9MfvGGv2iIelp3EeM3/EQ9k5MtoXHyiC9321SifRoq0I3VURK/ShMp
r6YPwu+laZ+ZycUvIIuXbBAD+JShPIFShwj7jwZ76cb5UVniW43ilq+2bZ4hXrfP7bR9xXnLWGlT
JXfYa7WvEerfhVPzJ8A2+xNXtKCYs30tUKy+Bpt6tSUv1wEvS8miS4wi6nu9Dn+Gou2fWQcAcTiK
u45n1R0QbJ4l7CP3uMCqjRf7ekVWoyFT7BsAUPs0QO7k4UVJuota8/Qn/1sfsm6PUcWMLXXdPgJd
UR9gsUAYyKNogmZcYEM63mV93kI+r0FGWKsIJAssphoAAna6o74sappF7fBp0xYG1JFvhmTTx66v
ZS865HXPtHUuOx3yc7acW3IwHmmMNtKqdRtTlr/7jWqWq+Uf/GoVE0zq8U9+ldlEO09EzjLMrLce
NPh3vY04W1q3NRirwZsiGm6DZGnAEVSX+WYeBeho23g1iJu0wnkaI885ov4oBF4XxnFrTg/Yjq3J
lrqAFFoGZdA/zrMZzv/nrbJc5BvyTP/wVoPofobtOmzC+CcOMme6gEw2IgVD9LN0zLnnOnS9UDZk
zP++uA5dL35zB9bLWgeGEyMQ++g4lvnLE5CNyfPqFR8REsCQm73PYjvf6uCsVjBh1OlZIlpLBxI+
DbaXixFlw38V+eXqHQyWeAXW7N07lwNy3qKKlpVIho3bBvoCpz39izYycwukglyhqAzVdHnG18jS
hD41E9OdwFwF+kxqOnYXLyaIT51m44L5EOyeHp1E/bxKdX7Uv9TID9+nPLgnm3EIq6OqjIIgFeb/
37+dxdL4NOLpBO5HN157yKkMec2+xEy3j7UlwiVxgiY9qJVQ91S8c39iaxmAr3o2M6wWzKMjH157
ZLpnM0uI8RXQ0Q+zWVczzbI+zyZaazhHoX4ZZRg/WdnSmnIJ3BhemBQvNh/sO2qBIQ7iLCAK3lIz
z3rL14OgXFFTOKCkLQ32vU2d7ok7Tfw0QRkumT7MFQLY9WEuMFKWW1N4DbTVTTx6r6zKoGvoV7GX
DcvPm++xQOUWjZA1SkwWjZcPL2WRf28gIfVNXSRsnC+yvy+uQ9cLsrGd8uZ1Hbpe3GzKNtwOQO5s
uwgVfhYYzBfCqNZCtNEPVNqA9GCox6ckRDarj6fpDkEr1Ma2TrYF0pyfQf9agvonrl5CK/tRtJC8
cZv1PE/NjOfUDfXXqDJByAv21Ht9aKWvmZaxR5bZOOIXEG2w52gvGaICC4BH9G/qc1gW9mSLkAlQ
keJz1AbqAotIGz5/jjGMgcZTn6NLWLlC0Ld6SZJk/hweOGyyTn92oilZ1CCBAJPR+BjkBb8DGRa/
o6u45+9XCCskEEYuWv/TABmTf9r1jzdXupJqJrpKkxZvUxdQPpeF4YOkKTpoY9ns9DEDOxq003dS
9SGd2exwT79flQF+Jl2Q7tKkn/xiEvwhjKBIbBoy/w6arZWBqNdfcgQKNWvDV15qPUJy0L+zJxns
IHEy+YbmObMTUJMfnBzTuYRcW+ajph8Ag8O5UA+nRYls4lz3OZ+6/u66HboGPNCmWLfvJpA30wMk
TYthCa4Vc0dPpUjHbkSmufWh+Wm06jtr9z/1bdVUN2OaOcuzF3A/mMm4K5ym8VGNoB8KoJm38fVK
g4TU3EdXoBsAPODa93+00xLe+ABiZ5sx1fN7Q5EAjUlj7LQ8QGT+tyOC5/FfjTm2CO6jn0xNlETv
Yi/8qdd2u0fEu17YrqxPKCopVw3qzt8Ax0BtiXR+Jl75vUSS/VkMsthIjrvDKJx3U60uZ9PCkOyr
4+IAa1W/ui5kl4CH+jatXenrQ9c/2133NHM0w0Cyhl0AQpy22Gv1fzDo1QxRbE/zDAwJYcDcm3kG
MJf84iBoOltAEvea4WHTPdrnT1d17tnnAem3P46Sh1SjrbK7+VrRt5rp/FDqoKuHlshTEo3dxRXn
IWQuNk6mddEQDTwVHZNP0rWNJbcsfVtLt3sCGXHj42E4rGh0Ggb9iLMRiDbVaJAF3UVoCMpjVnpJ
R2OezCqS6V4bxbcmuMuyEqhqF6ToQ87eqFWwLN5rfegg8su0LyBiCkC+b0T+bKvlyRKnGXmgUW3I
zwU3socxFt7zVJ5G5QPE8TwhtWjC3Ob2kpoCSjprDgoH32RM7G1LamMPhkeIojCzWjt81L5FBjZB
orD1B9CFmX5Yhc7ODQfz5MisW8VWXry2rfFIC8EEJzNL3510K2UPpXJC6bSzq6IY8sVeNS27jvHl
6ECvxWlfm1qLf1a24S0mW0YPgQ2doQ50r4j2p+EzqDO/k4XtlXc6ntAvOKKwNXipukNYQFq4UXMl
zPw0VwwI0oe5RhcUOzVu6ClblAPzgOBFNC5BlfQhlMkbheWoq3WncWW0Ub65xetA1r4TodGd/s0J
ELM9ziPgTzAQcoxRQPk4WFryyILwLWorQFFVF1SDQOXcv9AQ9ajI2y6MkbG+9aUCydz/nKftcu9e
JPM8RxPaVT2ILnscGos+SN5RuTZU8fBYaTOEZhh01W/JDRrRyyLboLzzPemGWKbVA/iXYv1N9ew9
90azGTLZoIqtQ0lwzL42HcoVc+MVzIQTqofsZF2q7j6xnw17EI8InJenNuHmgmuT/rW0e7E0vdA7
Rqbj4YeP6K3q7ySkk50h7be/zRpOxbSrDe19VoY0dzZ6H2etax1EwTUPfdRjB0vc286+Ft7wmoMO
pPfGF89ukfgFo8mysKzxVSJJ/LuVjpDTLsshtwI9ee9sdUl6DhAOdEPvbNq1d4YyoXdG6D7xTTF5
i08DBWqbFlPtpdvbgAYJy+sc1E1TI36d+FVhegsHKbRVr4sYsiSo65nsZFoXbjEhGrvmQRO8FSnW
87DVxA45s+Q5L3twB2AcGfEasnxpcuLQfDm7OUjrUiDQvgWaRI1TrV0EBC/3Bugb5glLRBiHwHuL
R/ZxQlF3ZyQLkjPE0SZghcV6zJPmSehiuM9sAztsiWgp2F23tpkBnKKa+CG00A20xIGCplenEbxM
96jp/OiEGNCqLe8p8tigjhPqjGDUT4Yyf5IJ448MlepShTClG/8ANxI/kim4xlNEdFm/IdObp6Gi
n2Em+KOVvNEYjzvDN218OMv+YQ2F8SLq1tpL5Ehn7LOVQzJLz6ISlKad92D27RfCRAPRr9KbnoU6
w776qvPv5J3nhrXPJUotyKqQyNe0vC7PdmRWO5wRc/Wj6iDl3oS9XBWlE/thqtsXE+CVw1DKCPhg
gG1mAE7ONghJVuBeVPibq0MzceuSuKk2O4SBE59sMT7rqAG80wbkzukmnQrprHoBVXa6lQcTOVeo
lc5meib0BXR6x1cyc6BJv3XTYkE7Hadj1iLicXOg7QlWaWuR6X19uI2OuKk/NGmUTtaW8qXRT74O
xD8vJn5MebZIUNCw7HQoNtKMIhHJnpo0RaMP702a4tZsVF7t1vxv36Hi8bIHGPwUddpfDY6hz9DX
6RFvZWwfabZ9mgCPWtWRa785ub5uCs3+qUwhOBM9hxVMPWWquThkQoFLLupQAwa/7oIvsrV+OMzS
f/UgYMIxuC2n787I0peC6cgYBkZ2TqoUmzbOtW2om+G5MARyNX/7Qk9G/zUtq8SyfkHg6vvUe9Mp
ScpuwRynxxPLGn+6OlZ17ILBzvmrqyrvuRtEu46cTjsiiFIdEtx4G9Z6xoV8BuVji/sCSxP5tKXp
oR548paZPsyHysbifmNr5dNY5MapVLc2HTYRzq3WGjfYLGqjzKJm+miG9XHV8Ti7tEE3+NBi1PyJ
o7pPb9JDH7TR97CyxdIesUUHZ2NwN4z5uKQBhhrsGICtl3/zBGBWLGXeOequfR6UOkprpf6E6NU9
tXKVfcCWH4uzAgVayHIfhwThFRqVyiEP888OdtWEfiON51DkGpjfRhwBoESTsKraAG0+bEvw9r+G
5jD3V2labYIpHuf+CFGqOTem+n+3T4AWXk+I0EKOW4jyhFX2G1BeYERlMpkudYlou2dy585pRnYy
IgSvC5JJS42DbQz1lwD80tupgbJ6DabalxQl2/Sv+ldPwMTxJInDjV4YhuNPbGC+m+ZigVW1fDaF
DeSPmbE7rK/xPqevL0j0ew9h52UomwD4M32O14CwHZlee/g51QIZ6I4Vz7Zyr2z57p5oPSoZE4m7
L3ebRRqImdg5zeqHzO35BdXC/aEKhFA1wMMbz9oHfSgQPE+7y2Q7/V2g6gWhCpHkT55pPLpxKxbJ
2E4bZhcpHp1AVKosYtwgfpYLaWypvxyxMP6hX9nTNzE57N2eg1940YL7aUUoTn2EXG2j2wAIE2iU
W0hxg+B8NQNANU0AM2Zs8FzDekPGdtmDMkHdOOARjX2AA6ulnQU/QNWW+TN0MHOhXaRLlvmUfaM8
3K3vw6nRQFFIrLvlutVA0KAORHSASsvc2oPp9omORzlLQetgT0G98CAotqVOMr7aUavNAvD39069
zQLXPMUctwwQGb7TFijuVl3MleC0aPRAAzShLzfUaV2HiwlZbInU7GwH9g/ngFwU+BtlcKryTi7A
hlz5oxaO3kpaQeRLaU4LKSIFhmlH85R+dXgaQHRA9TTKIxDwmNsVbjh/UB5kZKtZE8S7wvFYWB5I
GOKhFsiEhPkmK0OwN0ZhxI6ponBMUb5yzIlXFEy2MKqmbGOkOAsxQBwvoKN4Bem7Dc6luL/kYsQd
bhbBkgbp5YyE6rtxHKTasu8htkcjUu/50Sr6V2oB5T5PJ0vDRoUsJqfpiqkJlj3YFMTyLdEHUBUA
pLIKRoQrfE1r/+qHfsQJ1RxKv0/Mt8wu64Uoyn5nY7d535UaEElJyr/3CKxodgEKT/CrAQ8xVJeg
rKRPttCKebdFYswhW4Cs83UvxuZcpMYyllqDbEIFjlUHZbYL1aeERT5fzaNAmeEHrDz+206NFqgA
B/w3A72F0h1kNfYXHUiSAfQaKnP1dgG7TbXXTTAYWoqIll5G47vZGc0jNWIBJnCv4+1WKuJgcGRW
+wmVnbM99fXv9ti44MdjglARIabusz0qVvBT+6ctzU1vRZ8FMTbUSxtMHGrdc0DSHkq/NDLnEFpe
spqX67DHguN1lzSZ7ANYrMCsopbxirdzP9n/oZ81rn0A6HjjCKCxaXlNAujKBV361ch1KDDg+bCD
cIH9xNPkQgapDXkFiCGE95nlTUezAHeBUCt3bjHoI0f/8ESd76WBRJhw0mEdjXa5RH67fqAXK+86
/9an2RBhwSar80fByuWA3ZwqWFA2dfVmN6BZKMbKOsWhtO54pelLxKKi7yhk9aOgGF/A0tf6XR+l
29QuxZeoiY9k0GQVSi1i9u6Jeix92akyqMru/RR6Vy8VqmQ3sQWur6I8h0FVL9vJyX9onbUIWGW9
hVUPeqsUaBrLcYtzqE/10lCwDWUhowbsgCWL11R7SBWHZQemQfDX7qmLChOv/RJFMHtQqqCAWeoB
tMj+tiUz6qKra3/RNqA5uva1TK92XdGAEHw5sOaQZSC3ASVtuU8iULT0bnAwbBEcTCfl9QJJJ7te
fLz+3ZS8yZ6u8tQSG0A+8aCJrOzctuYTbSGpJX9rdTmbx8CpkJMlbUVd1VJjGchf1kbtop5UVWiM
EQq1TQCuV7cnQwI9nrnPoygk2VTBaIHpQkfR3c3nc1vh1EtHxvcaKHAerRjyn0bggrbSNpJHeoEc
9JIXZgC9FHRJUHVAT1i/UIuc4iIGYlxritWt7z8nmozSPicxSOrVI8xGLNQCVeWJHlT0QMun1Fwn
Luj6yOI28LstDcaVZaw13dJQovt3MPH3ealFhQhDB7Vk4NTe571N7ljDwnR1c/N+O2ix1azp+yry
/hUl8PqJTgvImbzqHiS36RtSY6ATfB+ra5RJqLH/g58Hnd1t3iO0LLTwogVYS/pAgD+RGSinL90f
Oet01MyY0UXVamykxHGr5aN1TjuQleJ4ZkPJMwqBZZPaOSqTaoWtU/RmCqhPK0U3p2y+Qb3FfG5Z
l22sUksPKfeKE5l6tv3B1DTEN68ZEA1NkZou9ckAyz9Y7oQ6UbcTom1GFGM7qZqjg9xXKSz35Aad
+BKXX+mgHVWecYxNx15Qs/TKj05W+M0unzuDg6q8B9kPqpFbZMvG/jwE2RqAk+aRXtIcEiyeAUx4
q0eoQwtA6bgAZAMQcOVhu25/drx09sCzKHmo3K9J2sRbIXDyDW0lzBfoUwx2g8bDPsZpwFfdvniQ
KoAkiq2jEhT04W49DAstnYZzN+YfB4CzxV0xev25QwncZw+nLgfoOnLEkLzaj5TulWk0R5Q7uUda
lCtVOau6Ym10j7QmU7/qEsrq9y5ynJfqq5PoAR7iIAcFjxxSzQtXcb+OvK5ASJ40m8Qcwzvq+zB8
s4FUGJgi7X47zzpCoMcvQrD2vb8Li5y5nfYC/ykI8ry3PUis+IPX9n4bQQVEKsQAosALPsXldy3F
g7jyWn4eIW+907Qsx3ZkcC4WR92vpeh7OqCUybY3HLAgG8aLYTZ2ehdEmon0bJHsXAvVJr3SX6h4
1S8sztOT7QBtEpd8TRhmzTPfzahJZh0L0nWKeu0l7gc/jB35C9hUH2oZ/a9rzz8vfrMpqyReOGXV
bjQTxdNgLkbpBuAh9w6PUbJSYl9GTaF47BHetQ/KjroiZuf3c7+yZXIE7WwJzQF5nEoxPbaycpeQ
vU53zAvxS1NNfIEfm2FkpTsj0oF9UaPm78YyTIt1XtVxBERaz98goW5BHAeKXJC5fpMAMeNO1pSQ
ixLuCoL3PpC5AUpTlpe+xZ2MeHf/UAkeIxQ+AuOUQeLSAbEpQHv5j5uFtEbgnRE78CKtxZEJucMF
56hxB9P7LmOQcAUfbX4fKoQZYCyQuIp46ne6oozTK322o1GeaQs5P0XrXN8ZiuQ7L1L+IkG12yl0
TK6owC3VzxVteAE+8MANxrcWebsNc0Fc/4d+si906Ycqmm4FWBpE5jkvscmR8VBQDh3VaGnsvDRD
la8Lr9ehepmyI5my3MIHsPGYUWkgZVr1AVgTJCp8h/RpBPtM/qTrNtJNuAmhtTgu+RANhzTt5WsG
AS+QIZhthOpfHZucWAmHkJFhVsNhjLriGSIWC8Mql0KAdxf8o2wJ5SSwgNhM22VVGftaBypoc1Js
oaXp/Lza1m4JYj1lawuFHxYy9qMs2OCkKe+BmXi3h2Tjh7k5khuzPc3tqbnJ1lToi+vcQC/mCw+1
l1FkFCuUQWsg2wnjSyfb5j5RjGxUYJ4pfFbYmxr2aiCGhBhse2+JGoEPkPBO0bxFum2gYmRTdr2p
v9z2ZQYDUDZIcF74O8wGqN6lGKEQAfCcuc2UoA+int6dyxVUGC1LKf7cLCwl7wNEsHenFfUm9ZjP
I1GjFM/SQKtUYzs4cvGVSfyzKkjjHsbSiiGKx1YIjFdfBYpTfdCp1RsymyB9YWSAPpF7ZBcWfkAw
M5W7WUTv7jI1Vkhe27WWXeLalk94i80ItORDjJLnp8juGFY7w9zToF3kJqCPQ7ihURFm9b4H/G4x
8EY+DbLt71GGvqVBchjCeqMZZfRABnFa/2M2Bh4vkLvpCLINgHWoo9EUJQO4T8HVQ4cV6ssSSFW5
Fb+nrmrQi1WvHOgk5HK7PyQlyv3olGR3vbMpm96sviP2Fi3aMg9XUAUMtoTvHevovUmQXhpFgVGw
peZtdAYDX301K9Q3Jnjz1l054MfTdA85kAz7XrW8KvfOY6+DCxhlq0EMKDsooNDXoR5+XZRTt6Im
Gf/uf+u/+lNXgCjjwrFi8Ac1ebEcE08cTWesX9jwQJRL4D5i+4DX0YqImj5ZlflDnGUZwHhZ5ehr
fQqqPR960OPhWwr3gLSfaM2kxTSxwAAM9JaLf5as7zwohz6wDgTnCJSWwCjZIdKHw/BTh+QjCI84
xMMZ23QO1k8ZI5qQOFnyZWRxt3K9MbofvHTyoxLMdti14nHh5BpCTUH4UI69tvSmSMxzouBx/JlO
1vucjBsf5uQDtF/mb9HDo/YxMssfFWINR4q/T1FjbKIKMFaKzo/JwCCYGe8omk9d/2af4LS71BuO
TC9XDBkI8NPjh1p2Ut4bdosKtahzaYweXE2S37UoGrqbnOCLnUEiTiqcDx6NqCCX7pdUgDe2/WcX
GViNaB6AtHm3Yji7LJUTzdNClgREl90vMlXT01zU+sP09LZXZ2rhIJOsgxB4N5wfoJPQh4+VArMV
kHFblpOXbanppdW0d1O3X1CzVCZ/cDBDI9sidijOKGnYIbYanAvobtw+T+ahxnsHrg0sC3//C8gs
7ELsdfCnku3vnhLc31hKwa6DGmJd7UPHk5DggDYb/gK+Cf1rj5w1RFaxfbLCpnodzEvUF8gvgRF2
CxqfZKOBW+pr4kFxidnlUyJq/C5ioDip/385q6bxbOUkGkMuxDLSBizGIHQsKzc/WmN19CbUAYeK
VIr6Cy4f8MhoUcaN/rmrKEBeC56pVUCKl7lyVWyaZHJ7AU0sGIqh9lwnWOXoVurTdljiHjDnLRH0
ZoYlgpXmvAeipqlGJ7Vh0tTozVibtH65bXID8KbR4eC05OmsDkjNGArlH5o0GkHLFmmKtsfPDp8e
KaoM94iZ7ThxYaG8w9q0rAShh/oX0B9tQcr8VDbGwomHCGc+5WJYRbZLiCzr5hIziFN09fTFCcE/
P1Tg76bYhw0iHBvnz2etdhBsNfIU4fIxeTUNbU0Gk+M4Sy2Y6jvyhDBPvGxU1CR1xexZsvHdkw9p
8iqDaEPxlnzSPnrqpRsta0VNdn3PmyeUp+b3pKn/5GmPPN9PEurTkEN/kz3rntIkTnE6SDW/aVzj
KRLFV4rG/JcBBXQ6B7tTNQMAZglIU+sPM/ybweRI48kxxdc/GPz+GZDeOKQIGAPIDIY1buj2qQVt
PvhjR6TU4j56Hp3wF6oJ+U+g2cAdkzhvUw0trU+mpeXOpo46lVxNaVZPzWo4NtsLHVxo11nJdATD
Eaqp7TcylWlzb6Vu4A9KjI7JnYGV5QtKB7tTO/AcMB4wcoL9P/GbuAHtr7JKG4ZfPtTZ7/7pZLUW
dJQUb+efnCTHSSlWU/79TrUYuhM50VxWj1vs0zvdnPoCd+7ofvmfOv398cipu/5Nt3fiSE+jTivB
16xY3CQUC+5Q4LbtObh4O26B0iDg+c5uSu04NxEELbA3dGOfbOjFaMCP4TRmtjTjxLqnPquW6Z2M
5bauIrNdB6YAVjEIjjevOE/KJXKPIL4JMnPx4ZkTFDo4lQK+ofV3fujU4IqlvvnkbygbcGryzW3t
pj6ygdyCejJd56G5yZBf56Gm0zlnNlUxymdSJB3SKY72rWIWqAKZnAazhtRn4oTUp1S30w453oI7
TrdwB5RW6hW+7g0bg/CHFZva+AiVLVDGaPGq1F3XN1WZwOj+P9q+ozlyXenyr7x462EMPcEv5ptF
eS+VbEsbRnffboLeALS/fg6SalGta+bNYjYVhURmglUqkUCac8YEWGhatawtmT+UToW7cRdvO9Uk
RRoi1MCJHLELjYrE/ZN578UIgyuDLjCGW8ASbIMwqDcGqEpXhlHhnOuin4g3qXkB5eAbPkabAwRV
pIyvCBuDwDAa1VLJoKtJ6M5ydN6ARCbm0YoTChAp4+QLoNYWGd4RHwcHwV/+KhprMcjw/BGbSS7i
OzptTEcOvwRuqYOPHaoTiJOY4uznoElQI3oBuTD42ZQGDZNMiHNQ8skHHWpGLQ0WMfM+arBfGrOP
FmQRezL43QdpuOo6yEcGCgkUPoIdgIjZcQwHUWlY3ACDTVx/F6kcyrVWXeZKq0lQckEjUv1d9G4o
lNYYgCZA54m7aUzZHmWftEcXDYflgt72ntmiD1RDXzNzIvRnjQa6P5WQpslmUp+UUKtZBssPYlIj
07odflpeA+BGdGcdq6IFfHFWArBPA039McdfKQI3H7J7rh2G6w9C0p/G4K5ZmqbFKgmEgDWK162L
o5AGvR69QVqNFLkS0UuKU4+1ACJPuORxnYPBQY0nE6XtJtpmslUOJCESknYE4LyNNwuFq0++J53Z
Zvb9YUEAND2JKZ3TtHWwsgH5LdxBfYlYZr48HJTkpqwK9OP9PgG0QHQNwqpGDhcR0fePqNTICvhU
QHqwcONz9QQQroDqN2wrWIyojNo7qnnMDR15HkLzSpMkQn8Q7ooNAl2zRgcNGs0asw+Ht/KscXvS
GBLmLySgCo9tZAGdr0geE62KroGXXi3VI2W2nTiUSBEjMTkWz6UCjJZlam9pFvAcaG6rvf5MQ+Uj
BwbzY6lrqCeED2SGymdb+agA7LiM9Vh7aITqm0aWOo9MuRsyPiIngmEYukDtFd/CwEcSTkmk2+qL
uG6rAw0D2/+oj+IKcce9b2DKYYvOKcYzSxu2DfVIRaLd+NlKtR2259E3hvZ4RMBkfBl1S14i10FS
TsFHjzVYrdLQeqrt7KNlOIZ7UgiUJeo8ANU+lfj4ndV+CXiwrhRqskiNayOb5gvoYuuV5UkfZaSR
uY+Bhbr1Q9FeedmAqWPM7a9twGYjBymHL4VmomNTN7UtRw7LSK3G3YCBwlr7Q90vfHQCenc05l54
tESSLBrO8+8GYDXQdNSDGCprNonpensN8dFrHdjNwgoBNKU0eIN+AyFksxmLwdt3fuFdA+yjJg3T
SyeN2cesIXjm3nlF+D0xhFwAb6c80RGehiHa/T8MIzWkEz3n4A75NEu2ExQYmhA+z5ItmMOtR0DZ
f5w1zJ+6sL+pNvuLDxLg57TZVioJEI28OBtoXVjQsJRdtSnBa7QlCsSxcvLFPxkNTewC+i2tRLQt
SvRHjwoYwMVe/kTv6EXdMQ4aj5cmYQnQrBULZmxoBgxqAH5ZS79Frw4eQnV9046jf9M6Q74IwFG7
Q2MrhkqGqNF4sYyfJHFstBou3LixN56H1jbcTIAP+Ve2pE62jvHT0R3r5MZsI6paoN4OBc8u7pQo
CnHQ8vdLRO/e5aQFjBWkK0kGcPdJdzbgomHAg32Tk4GlfMdKrnznSRMtxwzkwSinY2DsDNipx3mw
XXi2zk74d852bWDc04hewBE2tItJh9TD0kItYS0OH6ZndXKLHEqNfsXWAE3pu29HLTAr0lLCGe+n
BdIhHH8tMynV9lrH3zOy9njuJCeUZeDFLctk9eFt1FXrPmsBUpEGqHmdFZW2TcAKpD29bft6rTuZ
u//ggd6W5Pz3F/mbcltoaG8tPJAPa1F81AM9PnpBHR9pGA92vLN4vSc5iWiSXhylNut+MqWJT2Z/
tcSsp4OzmxabRfOKn0xBepwiJY72LtoUWzp39r5VISKldt/0MoajfsvWAVKWco0wyA8ZVcF+ng+a
gq3KCIDI0+58KBz7gw9DbcdNN9dvObbrajff9IwdDZ5cWSk2YxwPX2sNHNk966sr6rYRRS+rYe/3
A7/RagGyu7LQvyAZcysVSawySnq9/5qVYONym6y6BtjJbXkFI15w71SkPqiGAoCboPRuj6wiQGwB
Kr9AHj/77iIEA5Z78TRrxAETUb8w+9jcNiCeCjLWbG0cnZ7KHmGBGhSKJxp6uXZkWutdGzDEPfYy
X4BOVXuyCxPP8nz8YRd1+AwwnwFIRVG8okmUm45rPzTQTax0dcN880jDADDx5DHWy4w80kJVIzLg
uPnjoTDyE9hb/CnjRwk9JeJF558o/0cZPyUCKisqyFWWkER+VU5aNCLVd0PKBI6oRU5KGR90vXNw
b8PFCV/T1iKwwunTZ4ERLwc9ao8029XtTWF1ybXNU+3Rzs70CSoeyJvOEq80Ioe1X4M8VX0XKHN5
c0izhtu/OZy+KTiM0C4P6gcZL4WsurOb6jY6nIDlnIT9prRz/7mxynybNm21a/0qeARBIRCJoGAB
thUcHgW/IcuW2fbSU0R+Tjp8sCycvNq5XbFLvTbf4oRpPORtk6/yTg+mIX5Ucosj1LjiiWE8GKmw
jqXL6wUp4xQdX1uhbyLLN5qlSBB4ajT/SpOZxWIg2CTyRMNBlH9ynCViBGQuliXHog+qN8cm+tOD
pquXYujc0/xilSB1omHDUxS7y+iYlaxskQZXr/P0pANMQfRcAkDl0wTNzrJ3X7NcZkw76Eiz4BqD
S2mawQV1gvEKxcIMZD4miupGWfODlWhXUjEiC2V0ldnvRdMgaCvQErGgGVfZCWU36TBEpQ9u5F/J
q1c8oEu8OHaR5CeGvG+8orfTGLWt+BcfsqVsTX4iWf3+jmSiRu/9hmbMJERVceQfZuXZYpZ9clCP
OKLyCmvEI88EovJYaXprVM7O8WoEaAGS7Kju1LwPyr3lmGyFIwYqym00fNQW98+OJ4tHxGUntQxF
I5MaWZEaEEnZpCaa6IO3KAfSJ2IQb95K5a1JePGoFgWIjY4sempsXctYDyIJbmij76dusUWxPnqJ
1Slg2uhDA/wOwQ2N7IKXk4ZOqBLv9jSLE1K5rUEIvaqs6IM9kOLUHRQ4zD2hf8cKDdxP0Rwat8Oh
4IMuDvrdW3W/FsbGMU90HU15uT+9i9ru7d0sC/9CpsVWfUgtsbKLsVpTijOMbWBLhNy8IB9VPtSS
bUletZW5Q1V0tW5VupTUyt40LhydOKiW4uUSdGvALDCbMwVkKHJi9u0kovAMyd9F0lCJAQmIQjKa
Ijb1ryHpulX/U6vi4QZkAzWSIwoaE0+Feuk5kTjjtoi+d63bsa7rQfjogfto7IbXBv81C0vYxWWe
AKC5sxQWGs8AGZfHWw4C5rPQ4JQSkzkgYE6+k3+TZoT6ac8Azbxj8PLw+2yDIqt9XuCJ10kdBXVa
WwAPfADRRITg7vRuloV/IZv18ipx9zaeF1aLVpq231JpLVqdxhUy58VqqshlCQ7R9BZU9cgtyYst
HNtbtU41rqIiLCc90jBkw04JGCiY5PyMfqpuHcW6s9BGCw1LuQ1cd3pLL4Urw7ObmG86kY7W2MVn
pVb56JnloD4M6rP1B0XSccIKID59jtg00A5y0/P2Ya81U7vFPJxncwRQpq5XmtVl0U7KrcAH87zq
Z1qA0w2hdAV0hHe9FGxPQyeqTomTy7sw68Sd0Uj0J/TWMzrV2P6TEclo9t2o1TxxZ+J08c9Gbqrh
VCOLaaV3I7oA8hpVzdvlgXjsPgyy6OvgA2ESzMDRQr3D76BEcfX7u7z6JZtnZ9nf6eWg6PoGOrtN
GJs/bEszjvSLTMpMPyDFiagR/WB/n42j9m1Wb5HY6JAXTkBdSfB6hLjnmqFxARESUIxwslAvs9hy
UBPySzKLzWiijvJLcPyUXWSuKS1jAeZqwY3KnfIwzu/DeZaU0fw9Tsr/bOtwf9hESQX69yRvD+By
NBfCarIH/J1B04isH41QHZ09uEX+ih667Az83uyhEqC80IH7vSGN2Zxm8Zf6K/Oh/25qEht/F8h4
IBjM3AEAdUFgA8uRBJNUoT/iaNgcWOEs/6QjZaYvUMme7jItv3oq2yBRCJgFGrI5bgGAhrbyTh0w
+E4IIFWKobJ//rOqluvAVMQWMStR9lVlfCruYqrqa8x5sMiB8LWm4Vz69UkPgHFgOlV6mUy/9R2A
lYa0cpZtyEDvFzlFsgJyHzBmNW4Ats5J2uTkAkrj5LHml9a7jGZRRZqgwKlhyxZoPCuq/4/DzNtF
ev6VmgUsz3a8VZib330gne/mDgGafded1LoaOU4z+enpuqKniYS+NR0L6b0aQW+QFfa3Ztgmt4W1
pIHMAJzRqpfRcYAPbRbZ7rMpKZIOmfKnsmp0xAHqqGZb7Bmcrez19Kmyo4uFSvVvtkjshYZynVst
x4+3sz1nRRPRxi9Y9Q0YnWhQMNENn1jZcOuBmHtB8zUIkUWU+I/1gHOQ8Kv/xHPR8/YbAhDMMx5N
v90DYNu6LfNmCb4A/YJWEpy5JDLjC8bKckezDs/sWy6QzAwL6S8H0kF33XAEp8C1rAuYvLtp7Ua/
TDJyg3LGNzekQm6Yw20U7a/pU8i4+OGmaX7fdQAxzksXNTCGzl/SSp++BjTi6kucM6IL93IfAFgo
H6BPAfCFlYe+7RdTQ07DGbi9x6YSmxet+fl3ri0n4y+A4vnsmhk+O6dJ9Vqk1VVL/fLF9O1xoduB
uOg+8+6yxL0ledWB+jwUPRDJI6d6CROAdssE2E4lGKVRleYhpwS5afVv5iUr2J2R2LdFUlcvHGfq
Daq3rZVZaGe6g462dA4cWdTF9Iin8qQCKX1073bTTZaNpnNgYwAGXFWoRHqWrMOFtLHq7EUESbFo
DPA1obWi/+ghFskm7B3giosYlUKAYwdGL95FcaUQrpruNlTv/mr2P9ADg6qfP9iahQ2bqmRCEFud
i9D+RMVH+FLLO2ZHSw5Afrn0xXCOTa+6oUlAzxdAUUqbPdUuFWlpbRgKNtezJ8F7tM2ooqh3T1OJ
kyp9AhLdebREtsYGo982bgy6PTv2H40UuzCgz/A/DJct0ZiLr6sCTyyPKvdrPoT2wgmL6KEtWb9m
bQQY86I19xlr0UMdDckN0s4mcrjdZ0+j4CJcaKKePLmeVi9G8Wo1rLkDgEu4413o7/QMh18z8YEZ
hTrv77azpbq7FiiCi07v3lT1pvB3+NH8rersdVCqeuvEk9fB9mevhYX8Lqmm6KfZpnzAGjLbVuoX
h6qUXYnC4YcADHwn1gr8NtQP3NNwJjaBanVGVxL+ZBYiEUpudU6wQQNItqUfspFp20/mJE8YDvyo
YrkbgHx3gwQvglmpjH+kP6I+bn5UpSEXNnbq94ODwukQLUYHtzfLi4ZO9xX4N+0vDjjI2wQESfjf
OgqAmb+kuoWcZgF8tNpS5QGsTLc1jjz3macDc0v3ox8h6gH9Uf7oASOI6jJEF8l/XjrDwcpFeak8
DiB35R+Y41sXUXJe5cD8b1C5F4D3Z2FobM9yYX1zI9B04MgSPMkO/7bO6HrXHqwrGxnEDQ45IUp+
0Zq/r8zIOsnMGjdFhUIq3nRojgGH/KNhIa1qJK7+VTDrXEUWKnNS98MyZe2b3xC4f1sGVATutIze
1B+XAeavt3JkN2zMSAJRmHFALaqusbmJbHqnZNRTRkNSbuIURWCq2Yxk9GIX2Pn5PksuZcRWQO1F
O7/02EY2sbmLSqN6TCr0VltD9C0PUJwO+HgAJ/kJPw8yCVcUGVGWzIuHD5Y5j+rHsS5u7aItz6HM
EZuOvfxkiP6JhzmK4m1gIa8MEyjbKPnDuKnkMWo9QHHkjbwDjEGOM3v7piyRPlkByAIYrah/x4lO
gCZOAYMGzjrubed26g5BSAwHMvdtBNY2GlFvYphnLpI2nB0bu3dXje92lyH3xb7yuxZ4ArV1g8Bx
vmJ24T5bxvjFtRQvV71FL6n3ozIr4KQPZfkUuOzNugTu4h71M+3OB670ZG271vjQ4g7Umx2OYaFx
ZyGLfdMq6Gh6p6MD+BCw4S4n5vJZ9q4bqm1spF7IR1PZe09DrYaXoiu0BlGkyi90aAQ1NpRgMGSL
HZ+atsUAHGHKLegSSBqithXKS+3vZFqHK8JBBeCRv+uiLlyZLRAeZDe+zeq/D2n2ky0NB2VLcKSh
iVBGaxYDuABxBSVCtWs55NihTUDC03sCIZ4xhrHTlosqZ8OaJghsmGZpKKWMN+WAPrGw6sqr8Np9
HcXWY5XG+rnWnK2Tp0ejqJwnMSTuiaGEdFG0lvPEuW7sYgMEuTQLdFa5bko+bH38zz1ZDiqX/Cxv
Jtu2DB86X2a3pAtKgtyPvUf0mnlXhug6mcz+SWn2T8u5YFlHjVQ7bGlW8wv4L8xhF3rxDb7s+ji4
0jnWqWNvHF93rqOPkrC+dOIXHAEfJABz8cDNF8j+aT/BbIY6S6P5AuouW/WKFNeW9fE2i6L6yHF6
/uBHl2BdS2T90Y8PbCmJGqK39kCG4uwNz5wRCLSxB6pb23r2NemvXZF3Wxr2HUqlE/SK32Cznz5F
+ncS/62R73PrTsoW8U5E9YRdupuSA6AXjaL+i8nj9lhnTnA1exlcR2cV+Xl7JYmf4L8YkC+4KSPW
R6IYJ1lQPFjdktRpYnY7+5Fl+Gq/uyY5CNUtyVDPq5xFqRy3YkS6rBx/uKhaAYBme5NYMrs34z57
APxVu3B4zo+y87MHbuvI7blmuaZZL83Gk7IsjRHIGHiEf7LUw44f3apNFtNJFIjF8j5BqcpKd+J0
S9soOxXJbZgAF9lyEX7BJgp89w5LptmxALuW0EApqagmJsrrJpTWDihDX2YWiah2x28BA80DTqeo
cx3iWwJweB9RUxY6Rac5ikW8j2juXbOJQUuT5EzDQYbVKzCJJpc0jcGN2RXxxkaG4BG43q/UgwAs
zR2gj9kLqcZSJpdcqfIkijcZ79gx091y741gEKCSvqoOrqBZDR9HTO46BEw2CS/9L9yKV6SAPplk
VZaZA/j0yL0hSyojxK5psjTeLfHkBMuFFv0AnBPIvGRTMeT9QVFm6HiM4MFY9udunory0lzjruAA
Wa+uV0wdK+mFDpNTCxE4t67GgEYTmqCzpY9nGGAihgqxOlucdLTEbgzN5su2Kju+HtQY7M//OE7S
9ilsjHsL5ZbPIP3ttkjBmGv0NJXPAdi9lqh1NQ40CxqFm0J2zRUdoihJtNsliZNEz88N2twWZNTq
TbeNhsJc0yz50AEnjaYXrFCFyU0Wj/my11Czr2O/tAHmrHUEbg87lk2F9HteaHey7nCOajznaxWa
W0fxT/KyBZ4xcl4orQ6XLErtOzI3MmkdqxJkJgPqlyfzUIoAvTDMfkI94KmxNRAr6nG+nb5y+vbf
/hCoeZumsJuJgB01dct4INJdTcfw6UiexVZ6sC2+AiY3zuZ0LH87ptPBnY7jcd+kB88LV6WORsDp
36pHs+52VMAtw5ABXq/gxVQpHnZ4jIsR/IJqksrF89ZOcTF5f/xkQJXmCYuSs7Cd3YjjACkQH/PQ
e38yciMrX5FLWuXdgPzoykCAFGFaxSvie7cCHRrLwli112b3zRh+J6iKoQejV+AYONiaujgGfeRP
ndBIAcd2qakiTHs9G4Kh5Dt1SpNhWvL2Sv3V4HFafKCi4clTZbjabrplzFQzLSYETcQIqvZ1/Wxn
QJGpXEu7x3ZgWGs5H85uBiQ+jmDdriqt7KYIPTSe+BZ2oGOcgz+zif9Ai9EyqR2ccQo5Alm4sr7+
ladxSG1FC/TmCQDTBjbc3jd9ZIj9h7wIjk2BGjyhDd+G3LKA3OCN96nXxKgikeLk+nkOmDDX37Q1
T+5cTc+X2Dzar/moHVwXgDAC5n7ejJM5qNXGe7PBrcrIrTfzuKzaBRt14CugIO2OKR+jptmvdcMO
gQlgGHDfTj645lr4QH/2QZdA5nXufDD3bHBTv19CEfOX6TdZFMAsitMbzQudQ+LG4qbuG3Ej1QvP
40lOoqK3iuWIQMi2HADs2sVc20p0hTxkjPG9i96yJQ3RztgC6kkCv83KHkjkewIMd01wiZSIzMkR
TeZ+En021zuxxXP37T+wCNkEuUGbYIT20b4W5fmCtrqzrEfB0WLaGpOOrnQmuEf06ul7P6t+zYey
SEE/7B1Z2jWrGPGNlzDVswXTO+PG1fAjjzv5QnIwwlRr5KVw5snM8kUrL+noZF9SrZWHuDHQXaLE
szXqVVG5BGuS22ZUr5N0WLc8yFYzyOaMnpnZQ7Blo/fdsy0JKgwFyxlGAoGmsbafI03vdiQj20mH
THhgfycvfaRbiyEZsh0QNPl9INMDFyDopREo8qJdbzndkobUmlzJ6ICeC+dSNTU+mh+VG791GxS/
B2j+tBrnCqr2PzygrL2WAikAQIomZ61ynavfFn90YTG8hkHQLDslj4LUJTnpxwYKMwE80eZoTqkK
90C5dsqnk6h1vUNEbaxDLCeNafhuMDW9vg+n7HxpA9N36hlqAVK1qT0XPUOAzf0WIzIJkCon1rdq
WA3ASYnrKNW3gtXTsEMTnoHjbKuvgxSplgw/vaOsK/A8FyIDAh4K9idhFzAIad5ivnMUtpX9eTwb
VRnYXEmdXjxktqXthIaGPAswD0YfCbeUs0Lc17ivb2SGIrT3xqy3fqoWHUNCHQjVREA9Wil6QBbW
mOq7WTuSeXdRDshslgfmLwfzhNDEfadHwz7TqlPmlyBwUHtE1vI9OFyjW9oiougUyKXdYO9oEjBF
YD/DQxbtkTAIm6K+kWV5mvaaytSJjOh22k4q0wKU9asmCRrAg6XeMQdm8zEAV93GKEL3DtTq4VJz
2fg1jfNdmuGRnbZsmwM/4mvPgWUwMo3d+V7fbvKKuccKvA1HX8t6FNz9Mo+aWidzFH/XR0dPs430
zGdZBtp9jubJvZ5p6SbwePQKUIMFlTPE4dCvrCQNT6GILXALhqhIUXUOZu5MlgO6VyZLzxz5q4vI
YSWL/ouWlmCsQ4wDrAHJNmrr9tksU9yJraY501Arv+K/THvEOdS5MW38czC7fcZncHZoccdBQNlo
sR+uhjgPDzQrhujW8BPsktoseegLJHCV1jBwfhoqbF1oiBzn27pvLjkeA+/rDt5rHmtv6xql/ko2
n9blCdY1HIS7wyRd80ToT27Mf+bO0ID0wNERVc83bqCCwJEdPhYIgZKYI8Z/m5fjPY1wXEPV8WA4
06QrBzwO68ZcTS7ScVy34OjeTqZa24BfKu0PNFTL4Zv8f1muGs235WjNEUe4XTQEHMGDkd8APvGl
yZnqNkCp0aqNUTSS4ykF3r6yC1ZNw7udHuvhYpq3/L67aOUmik03BJpS+AIkLVVbUDbBqgq1fNV6
tbPSepHZC6Tsm5Orlfs8119b22P3Re2k+7aUBp7fCdDHUThDofKhB7GwdKR+QWVdfc6iXJuC7HHq
LWJhha9e0Xpr5iU5IK5LcYemVhyjVDKhsE38rdq/9E0Kjo9z3P9334Nb1WcZ1B+uW+Q4b6IT+O26
0bUs7hgAqabrTvGd9L9/J6HmZycRhgN6nas1+C37KxppzIdCIlKoOV106lhlPCDGLFeOU5s4N1gG
2nYNY4ugi1zRrD3o/JS7gLUh2ziquqsu5ZomyWB2rrzNzmmyHgOx6hvX3JJBn6IXOSgaOEc50akb
VFjVSvlW1rmGxqycv4g6O5dtVd8LLRkuCUfpY5A54Ysv4Sk0fbCjqCEwngFe9wVk8BKphLZekXTM
gU/LRd5ewMrX3FedfSI5rWEWDVq2f1uDD27/eQ2ryuoDXQrQmoyyuI8AjETANmHRjLsyqiN0ZYyI
likqP0LMCbBDnCZIRi/U4o2avo8Tc4/3PPHPrgRK4RayBpR5+dJnbrBhph5cDHvEYTEDUURSBRd6
ITm9G1j0WpkO6uPV5Cyvw7Rf+0wOy1lGKgVAHE86ai1IrksXpU3vnkqbo8OjE9pSQ7XexgMGIghx
qq3hIcU3Ai7vIXRLb2kaSCHRpFZKfT92IV/ScLDD7k7HnavtZYJ/nEqA2Zp33pFmW7+pga1SZGug
ulJHv3GOi/5RV6P3tYqgqG9JpKmHnQdIxmmtCDu4aS2afV+LnKFGm63eNqNW7eabPOYADBms+sS6
MlumGeKCpZKVYMCVC5oZ9OpNh4Y0PWuTrPYdfrSZt5grDlmrAXOQR5e54hBE9ZNo2ioFvzRob0Vq
SsSU0ewnRv2hJyw+iUj13Q+NSPV30bsvcKdHFw1lPwvdyM19gfPOqTPHpzkNp2eluUhCy9iTrPVD
e9YYI6tcYQcA1IFoRE1PkEbAohrH3Zj1ODmqEb2ApAVEUfi33PgeSkQ9L4pRyQS9WgvqYzEWLsLg
ajoLkXl26hZ1NrM1miV2QVSIY2GUqLaxDWDrfPLD9cDfsBw3NgK40Lm2Qu07yH+Eh2iPHIFepIqR
3uUlYOf3bHDe5B7Hk0Pp50pO+gSI4UAOkIsEhDb1Z32S91Ze4HhRXRvObOAHI+PV6SXaKJy6fkUO
+KiXo/iJZt6tXVvdV7fO06XLeXRXCCSnRIEAyajZ5blzG7G2Eq99xIkLnLCJb/1IytVknQ5/oI6l
f7Ldyl+xwEeDBioZ9vOSWtx8WLJvYvHTw5Lm+5KOJaI77BuzbYyn5rQkEPsEau58fZ9o2MOBa0As
hRnxhxiN+qsWwAjXLMeDQ9NCIA+KUiL+l8pTpdnpPqnK8gD46vQoEl3sRBHU516LrA12ws6Nncti
3SGne4cTB9hMA714rHmhIRbmVl9YmYNmHHewr73G77MGCTMb7fwhai85SCAPogS/3gINAIso77Jw
YXbx0WJ8/B724jUYhvQ1L8x2gSpk7ek/uOjG9sR00XHQ/+mio5yZG9MRbxdtOAKVTKhZ/MuLLhJn
uDQ9Hj9WjFhDjRT4KRza/g4wbC/0u5vlqfT6O19EL/Q7muWkDyjyST5IhMbJz7s+/U4jF+U2s3+l
T/JP+t0v+ew/1lEbIQH/A2QI/yc4feqjHw02LhGR4chgj10Y2Hddmtl3QYSn/GBZ7nYahjK6liFo
0tXkZFQAbyICUC4ITdIIPaRauEFp7nAzqdSc7QYg0KChQwKg7W8WfDP9i8UGWYNhEhdHi7leXQM1
5gQMlmINSoPhfmTgN8s0xCbViF7Aslcj4Mj9Aw1N37V2OnMq5PqhUlXVeO/aO1B/eneFGmhjwJaa
hYoTmgOpO0dbjvjZhsC3WLqdfu4Kd7iQtY3az000OMWadBH39G+kCbwb2YgKCEtYOc9t9nnliKYd
ILSpVclTC+bnZeFfm3rw9yG6pL8EI4BPgyJ/KoBAf7byiC0INkNPJYAaizjYE6hGXWkf1ACEwBYk
H35XU97KMC4+eCM1UEK2Kw+4TXtkWj4vio/35o3UfKVG1/D7tdGijNfYSRpIL4E1BinyYYhuysZu
zr2NWnXKmg5htUm6WnsOOtzJgANZ79rUYo91ZqIWAWnVDpBYny3p6NaDs5ssgQCZbW2Z/V8s3RYF
95SQHcDqTZZji1tZ/r4maknOpECV8XS1sayRcufYCDUt4sClSrcZdlqe4waxX8q+zUMqgAvwUc+k
LIL2TXm2DU3Mki0pz7bkmWZnZZqdh/+pbRJWis9bAaZEYN2tKhvBN+TFdwRuh6LGaOWL1NtReoRm
5+FY+B+VZ1sNSBOHt/or4YkvifndAa4notnemJxQZYJys/cXb54xAuxYoDyJJhPSTsE9f/BLHaBX
urbpzcDYAzHJv8XWSFu4uRn/Mdr3wTDqKOuK3WWEIouLbuJgn6XSWndRDtrHyj+3IJr4A61rX+2h
TB4B6IaNTW0a+8qW/m2ufJEGfHlNZHzwZeFEdRiQjgWxPUNIvKue9Mx5ptoSoRt7oxHyxfb5sALM
t302gcp0/F2VIJoqqA6lTI+mLJC6FS56b2UBJNUqN8GCi53LqDYt9M5r+Lh2wO8ybXBogrY0NJuh
rsLWOvME4gA4SW0UOwx1kh1rF6UM6yn6mmce7uALC2UDp8JDmhQQft2xUQCCRTY4B7OOi4Wmwnpx
HUf3pILs6ZtK1+LGYE+9lUONLuIuMNG2huaz6GjY9XkC3aRTwbuMDhSf9EijQEf0doKKMhl4gBOd
1fq3mBnePnb0nZMxVDG0dXlnW6a7GU2/Pgp0+Z26oEbfPMcRiaENbVGjVP2bXyQbpioKmiE/eFzT
Xsm8tbTiTg6+u0lG/OXjDLW7ZB76gZzMNeBHLw0tCSc0ALtxnU0re2M5VaLP46kUvYgLd5qnWnSA
uD4kIk73oeKb6BWPe88a3N9wVl2Dd7M/f5igWfUSOQMScpXvrIJCLkUskOhyRXwMGuHfashRVlub
1Xz573/9z//9v773/xX+KG4LdNIV+b/yJrstIgCW/ve/be/f/yon8f6P//43Ay8zYyiw8h3T8YCc
Z7iY//71LspDaBv/I3P9wjUz20fL1CPA6cQFRQDWYzEarzTS+hZMB12Pe2Hv2cusAvwx/QhyX9Y3
CGVsmdkgEYsIjr2MAmTG6GcTSZZuYiNFr7OdPwmFnFgw118mVpidXKFpd0qeghp+kgMSPp3lpF9a
2kf9xAiBcky4NKOFEAi+QnNnZ5rcZklkPFqddU9oJHmOHEs6iP7eF6imIQ1UJukP//y9GUy3Pn1z
QEx2sZ13ddNyPN22Pn1zKbp+weoBOFj7ytEsDaynIO+0vfg/1H1Zc9s6uu1f6drv3JcgQJCouudU
XVKSNXqMHScvLCdxwAmcwPnX30XIiZz03n26H8+LihhlSyIIfN8aZgSrM/D9d+1QpQdLS71jgwR5
cKn7q6tsmP5F62XEpR+U/wiZO0QJgSdBhrdfu7QRi5hNSb9TQEWD4bxUy3knY3i+qT63Q3zPUJ+Z
SsShcaiCTuDS0sMRLJRKoJLXUCJScXM7YT0AjX2gh9GQvB2nvGoh8rkyRaivQQ5nctemZKjeroJp
cCH5+wGT0s0KEP10PZDKPUx02va9KJ+RrkyBohnqPaSq1Z3g8NGL01l9/bWHcnMoleX9zvyeCtuX
G8+PJHyeF4NdbS0nueT+t0bzyzR1PzqYVau0kvg82rSZl7gGoqpI7s8/5r+Z3oz+l+/9P06tK+ft
L8eBrg07hPw3zSKDbbSwQVqvrix4wgbn4s8GJ6tLYOXat9bLCNNwaWUgyQamaCbI5yxaT8wGMIP2
442lPnfTvNA0SQOMcAY6eYv1PO8kuzUvSdviS0r1tL7UTQlI92kNnoYZpZehzTIbZ588uCEhr7CM
/znbuQ4i480qFvgdwEUVFnu1qBc10oXSntwUcEbyQb7sEA2gCmZ9plV0yQtUn72dmroce05raA/R
PFyfW6GdD48A/BTX5/IQn+cCqxBz6Qi+OEhr/ZirFNbnrIOpnJQfhNvANmbMGrXmQ8KQH/C9W8sb
vNuuWXrkA27VGnrngc/gkjBRtjoXTce4AMa8qbsTDs3o0vtAa5Zd1G3P5azJ1XqOBV35Zgrw9pNd
rmd4FixvY16iZdrR+OT2w40GjK3McvcOrgTJddS02xwYzjtT5Q6F2jc+blhTNA0C4f0NNBchUbaM
Mi9x7HUr26nkRuYqS8N88ea2LD96Nxfrq9uhaObjZSq/O2rY0QHa/OPtpW63l2nLdHh7+8uf9Nvb
mwbz9qlO5caMTRDOXs3Uh5a+h08HXDoErelC/KROcbCLbjy5tePdsXHybyP7xhS8pQaKjuJQW87j
ubtX1d7VPGRFqGjt3Zl+3UBhMFxDe5lFdZeGso7G81uYGUwfO1UHGDS+vQ2UqPxbXt+e5/z5FqZ7
rXggmcsQEsM95yR5v5cKu5+fNxqigXDW/NkA1jjE+00xdYtDJ3ooqNYzVUELzcD9QPdUpdZ9nNnu
AzzpNexthQs+HYodTOd3zVzzwBTNC/pnUMO+H7Tk7/rbC8DC9R2xU2CoY2vFVRO6sJpa5jYDzdzc
y/nW9NU/584A929C2u0H1Vv3qssg+ZH3R8RoxhOifuOpcuEoHOkG51QoGYIEsZhemBZzJbJUhSCi
leuE5Gg2LWa0aZZWlJ+bIxDM3kbHI6hmJYfVIcV/Aws02q9FAiSoeUmc+K1OLYrj2fJi6hoGLwPT
ZUT85l2d6WI6X8Ze5utmTVeXsb/NZ6a6vK/pZ7q0paiu9Uw3KsnAEGunBpjLsXmIZWkf2dx+gv1d
82CqJjZ/g6FUDNQwqnwfn7KQvgpNo3mBb8YKUdnh1o2y5gEkNbbmSYYkwTJj5LH8rncKfPdoNFXz
AFaaS+tma6aEXth8zKbpk2k0VdCL/eZpNz6aQZbbvr1nDsRUtfh0rKqId6uazMXaPKAglOFt3G6C
vsiyETePoqRioa48+9Y8tSrG+bnH+aGobCdkcGC5NQMurZen4tzR8/iWYK21Oxva2q6+gVYpNP57
/1TCeQIMPpm1N+NUn+v0gsGwM4QpcNxvAt3m/ulcNC0/x77r99vYrvuWNamAjUJtJ/ka6lzsaNUF
hFvxSzE/g9Huz1WNEaAHN4odZVqdKlM0Ay5F0zmbIZa2/KpaUL/jxnPvEw/6lxTUnRDRweOE89HH
rhL+jmVWvnIXkl43CAVrmNnbmeJfDUitBuAv7oVVe3e5cS63h6lLpEuOfnz3W/XU0KcodoDnG/N+
VWYM4Me6bO/NSzurLSTVHTzcUAVywHSI6/hL2taAKvzdAGcW5Jp23lcBKRLsfHpQekRfrBnz1ec6
dUKIp6ivCse5sCggEWx6tCkevA0+389pBS+PmG1EZSU43g1FrW+HxT+DNV0auMCiHcrFLYNkdQGr
00yv3EVjNoId7m3KorW3lEzVZYAZXzs8Wcd2ybNTZtk0OxlScTHNAxwWGHivyxUOA+J8JX9eXVov
VyAFiF3i1cP+0q9w9Dc1jfjyXGs4pTgIpwiun0um6h1acWm1oQux43FVHtq634K1ZT3T6sVEJUsx
zBuEvIptu1SXDCw02t3aJYH4CtTGV35bqHtzNVh9/vdX/7ofgJ5vY+flCuqncjVHj+YwpYehXEVj
M24hwUUfL8VLK3gj47bXzlurKV5a/2osBYngA2fnH6FLvC/ITrig1+AJ8G7dN7/XpRW26PByWlp1
U9dXwlnMVnqab50JUfCYJuDu0Mo5QabhuVN9/8G8NDGkBwHaMAWp2EtURABWLu1eXRerqlUQVl6K
l7lM0cxVNvmz33EwijAPXeZxAB6/6oDo8+pNp6AhRaN079lAPyAdkd07tp/ex3GLvMZkIclfFkMW
poP1FSHJ7GBahQDYs+VXl/7/7hxdRdxN7HmnGh8SgipLnixdcmfmBVA0fezV0OwLnq0u9X/VzdTV
zQR+DUGIvG74o7lLzAvSR9dDnRKIdeLuaaWECo0P5XJTRD6+O/3aP0ni627pD1hGeoKQxTU3cS6V
KHvTe5AjXwJgYBlk1UdT16IOBtGQxhHZJ+0Sej1EXrJN0rzdDb6CulwNrvpot/4zsSYo0pXRKymg
xk6s8gWAeRwNsEG/m5ZBc9W2OwRFipt2GdQvg3zfvsmL6opPor5pl2ij18L6r9SPrYK66o+CXoKW
PwrwUzcFsnT7UfhlDCJaGumj8R7b6fy6zeprPGnma7Oc9MgJrdslwG0+JCnj4QSS4KNpNCvU3/UH
lQHr9aCHddUsObAIAWDz9qZot8QNzR9tirmDUO2ltfi1aFovnf9qrPkwHJUCr7GMpcConqC7nW1q
O+4OFc3qtVP08nNOwPQwIl4Aq4eOGN2b33pI+DsltIFKWK6vDXTQw/HkBEeUN5MvABS9E0R6rkyj
QRiaHpN2rxw7nmGy0X3UPiy8sTVHbDDJ8BzoNOzRhP3c6kysJZxR9+M8+rcgSUJtbzlhuzm8JwbB
A29UTv2lRHZvHXEaHVL80KA8slyal7bvogNREAO81MWtTddNBOqTaYjNEOn9GHLpWLjZbQJk+g5e
vg/n2LZfdjczSqRP6jWjbrGG7Wy8tRROYgbteXn5qwa2bFJiCBy8G3HBh4KeKcLZ+M81bQVxeDUe
cehOD8SKgcMA+fYOkIkqHMGj/swo9AUNDnZMgUZv4JolfRLU2ew+2HA536ifwyWQ0VcR7J/uAFV7
G96msD2DkMqtSyCv4+JDDuniSDSTbEV9bYFX6kKkqmvaA3xNvZtfe0hvnG7Pf2nnJNlNhR96DE7W
xyKWEST6YO+NzWD10ebMWw/4rK5M64jkNDxHyuhoWikvVlOsmw/plLn42/QpS33o+v2cwxTbxII5
hvYqMLr5fJASkKWSNzGUwa35Ju3zGGe52r6RGfJm5sq0Slih35irskSouGB267pQKcielS53g7Ti
BgKPpOVr44dj+15ySjx29uY2VcZ/Jy/7Ggnb3n5nPNfQPD1R2OaYbinvkCfrqc2vAOF4MrjQegIO
nAhi7efF2QbgufrQQZs0wOMKMUaxgNFNc16w6RbWsovapDszuYbKMrQ4sDV+zAG+OF+ZOrv3+aO5
Ekvrpd+lVXMODXfFWf1ltPwPZg2AUUm86bOu3pgFI5ZYnC7FSyutWI5cKNIbUALEb6+dxj3uSnYz
OEwj7zfLb1Fg7JxVC+MxBXLjDQcWbD+1ud505VA99bALNz3sdHpgeds9malA4xn3MMNjN24CS9KU
2NZXEl6molMtbgZfDCGOcVnIuAUIJ0+hiOTZcWCMLBglqzL3ixdCpAg7S6c3ngO8sOnbNQOQUhE8
AAw3BcH1VdYVDIc7PCvaotoXGTIMhs7MNUm2EeSUQ4OyOPNwHLhppbF7dmuI/RYPkx4Eows2A5T4
fWJDTctUuWLRzRwABTBTXuboYE4IBGWFoFIJ3DFY+HfOUBb7lsX5Jond9NmWyS6VqfoK+fMZqXWn
voN4hNpDfiWHt9FUIv2JH3czxTCTy+dXnUELoV+MUKLF+UTNLmI8mkxrL2k+CjIncGjEg2yo4+YE
wiGKy0Nu1LQ+IVuQBOYbv7SaB51pNWNNKz4jaJxlwMnHtgCrbIydR0ieD+suJjAKBD/xoNWkgamd
ood2Il0AaSbvW+vsOVaEVzMIhmLk0fP5sJ7rxj1OVj0cADHVGwqXqJ3AXnBlA/lpSIFkhr1oCjrL
pZSjZCiBiT/+3vZzXDE6Y5B60CuMuxnbleVT9OEdYFVafGJR26wbFutDrCLv5tKjiHBg6mIYwSc0
w8HBb7BFrESF/N/iz1LIEZ6UHuhAmkV3WCW+ohO0dAp8/S7Gnew0ju6GSZ/7F9RD/c/+DeaJCKDF
kxeLlZcg/GH+DQ92CgeoX/Dz/2hlyfsi4iPloQTSi5n7dMrzdoV9jr7JZgmawHJFSj8LPUE1oDZA
wwZNE0B5s1nZMuUvY3dvnpGJTpxQRnF/zWIc0XPfnn92iGKSf5VcPZVUjxCEKOxI3QtZl6G/yIAO
HedXPOEEaM3Ovy4W5c84nttnpuid+VpTz8PBi9EXM2gc5dugEeyld4MQ/ewWwQnYU7B1Fc3ylDEh
cdbFlXlRpdJho2pndWmISZUMgSmXEMC7Oj/BpYDqojs1R6f2m6O5Mi9ClVGYtg4Nf2voIabTBpeO
ICQ1R+tnb+4jq+srGPR1fSeu6UT60HxuMLUPeGWpl8mx+ArMQHW89DB7i6VHywf1UuQcZF2gEv+N
HvWoYNHY+8Uq0vHBT5TYGz0QMIUtJxi6lm9qRUhgKpmRM4KBzt6z8OwwQkZGM+QsIWIr5AuWztJz
txWf9cfK04BzFZ57B3n4dpshrbQllNC7Lpd+wFTsfjvmIxx/pKz+qaM9KLgzumBFGOtYBkrvOp2w
10rxXHb3pswqi8ISGc6yL0Pq0W3PwbK/wNooBa69iBgipPPUxQjyAP5hygbiZjq6Sx/iIV161jSN
yPBiiHQQrSCQ7bU5wNpzu2gRY1UzPLszxQ6M6jXsoOO9gfAZJKANd+ogd3wAEIcWX/MF8GeuJlN5
xgcSBABkCVcw09JB1/lqGPX3s9mJ8T0pETeBt4WUG5qBO37VUmS9rZxbaz/LkSwC/aQ826SYFtPT
uKbMhED7j75ARBGuUonvXUVDZd9GXPOwB+38uS7ne5OW1Tj3DQQ+J9KqoTXOveJxBhwXgjeSnHDA
SX8fPo35eXjsSPf7CLg98DhW+EbCVeXshnaZ1CHCb83bRhraKzWAHm1z3klHS9TS1Jk+Z/9DM6b2
vOYdvedSZ3bgYpIfpZfMW2tRyAJjcILNCdiFRgvL1BklLXN16YIHy1lhi8eTtZohUXCVYye69upI
3MrEqtbYyr9dQQ9R3KZLa2lXEQALv/T7rRVptX/qZ7c2X/W6XfnSYeuzy665R1zStEeWDytPuNRb
jWJk1yDf1JCG9dn6rLPTTiBrLn06PalTGqnQEGKVZXH8jRDsM7COcilaiF9smiWQgV8LXzeOGDYG
AwLYCwB5v7b+NtYUs97LH2AKDpmCBB5heXvvcVffC8T1Nt3s1ytTNA3FKL5mEW0OpmqeIG24DIq7
FmG+ywDTl7t+vI8i/mBbAmoeVhRD6WGxsxwhzvKvyvByg5TP7ITIGlOkG8AN61hu3xSTv5/KYqEq
d+W+mwUDdRtEszIbSDgqb9yeiWO067a/DbWzaH/hnS3D+x4ulkCiPORunh2IC2px4yMjWsMgs8X9
BKkG2el95zSPypfiBhhNwMuWK47n2mqGq8v6twYQAf9pfNNVj2byVMMxvksgHpEB/IcAT3avndH6
kE2QKUli0HVaB/eiyuGDsQhtksJGQAEWckfKcG4Bp4qfuSyWk917cW598IZBbAuXOJvBw224jDSI
KSKhtlJjdD/Akthgu1ywWGCpNj6mWUxOlYzgrLRgvgY/Y+duBtv1sxu+/ocaOAnsNWDlhOC9zHFi
C0AUye/LHHa3Y35vDghNSqN1kU/QyDqfCLwDWRrPx4VWROuu0z8aMdIZ8vzesM0uI81E5kV4B3dU
CRLXEkbL3WeYdM2Hi3yHUfgoXQkfB6Pf8aOHkfA4m0jzjH5+2yRRHkXQnC5fjbBtXz+2LtPfxgb2
7h7Lpoc0rudNBrr4AYfe9MRHCwyGyk2ekjo/j6npo8rK9lvG1RT40TA9xHcFDArrA/AdkFgWBV17
BDa7g4cHUIYg/d6Ranumcyu3GU4PuY7mw6jABJmzXD9lTn+GHvmjt4tm1XyixAf0SI/0pHLyt121
fnBgdPyFsQxHCTikPxT9yLY6o81VAUffR7gSwI0NCryXHilT4xbmH6XbjCsDgzEmGVPqkfWlzog7
Jn5H1iQdx9XFa8P0wz8xrgbY4wUlTcojsk4IsGRw2DL2QDwX74umdZY+QLiLRWKlivH3zg3CAO/G
XjqnA0TvFcCimyiWOb0yU59797yi3y/litk1TLHj8dGS+wV+BWAEzkbmAjWyYKj52YSL5EcNrAPF
hyopXyr4G1xLuwztrNDHeIIFkO015TXu/+U5qquwmUVzLBOCVKNpXuoWZb1z58UejAQ69tNrg2H5
P7+Af7QBA30tq6mBFmf7W/G/T8nXptTl9/b/LsN+dvt10H9fvZbXL+pV/97plzGY+u2tVy/tyy+F
ddEm7XTXvTbT/avu8vYHQmnp+e82/uPVzPJhql7/64+Xb+A4rRLdNsnX9o+3pgXR5CFi4DiCuoA0
Mcenti3eIXuW93vrvPxD//XH//v2ol6Gl/9xhtcX3QIP5f7pUMqJAGBKMMJsYH6GV9NC/iQ+ysD0
UubDkBU4KyAe2hgYqz8Rk3CIoI7wKRXQLv7jHxqMIDS5f4oFdGVjHIE5BmHuHz8+mTfs1vn7+hss
F8O/9g7M5Tk+Jz5siGyOtyG2y8mvYK4YORz8IfB6nfMZilNemkOVgKVQuPCwXyAO+ImAwgQp0fW6
4QvwR/CrMeLKg6+DK6EK4SAEBlHaPr+ehCzX9tQCmQby1KZmbrubZ1nGgU/ATRTuwt+FAcetm7b2
4zw52ZWXgFmyVtpPVi50vr4hXpMumDYyPvE6B567UFUI7Xd65+vRPsp6bq69iUisMXDjIVNGP7h5
YcEHvGoRhLA6qErFwzw8QKUWEKISRAdvTeKSvA5K91tP0fgwF1q6IX7+0RbBORAgcwe3wsrhUZoi
nzUAM94ungPYJZb8uiP5+A3uoDK6gbFYNL9mAmpz9A4QhBK8TpdfU6VAeo5jQr4uWBkZVO5Qbgjr
YaEI93inDoa58XuY5zCoy1I5QzAL+3thrWhR5zcDUkp14C+PqNnJhtu5KoYBCISOSuxw+26d0Zos
PApv2HTWCLhvZ4H73gwI4YWFhpuyFn5/K8a23/dtbOdBFWVjB/cbmq+hRIi4FJCg2lMgSUl4YcsB
mcXVnMc2/27BHsMHhWmGBIlOi1PO5voDqXR+FHkE7SvIQyUfofpcXKdQg/iiminZihhxqLknkXVq
Yrf8MqfZ/KmELG66okgWDTgTy7BP4LhrFwX0JuHwXIdyTsuVnQgCw2eVwvpak02M3d9H1/Ga79Qd
+cmdGN9G8DQKJzCvOP7mmDsHfOvOCvI3yXHOoKwei7x4jCCEEm/GqrYK+IhHydUk5fKxACmYBTlN
/fRkU2i6BXZRTW3oqd7dMMnqK8+S/q3Pch+btxFetizNhl1Zeyk22Q2ywyoCxbKDXsBdns7llYuv
/SYB8GJvNc4MQkBb7AiwvI89guFbakcTchO+i60Kwz4Tn3UW40TLYkgVabs7Rcpx76xU609YxdO7
OeH+d9ZG+WdYPoF9D5T397j3W5BrZKNC8EXKtSoRCwa/bzgCkiFPQ45nL6uEfhxlJ+4TMjovDvda
CMw180bih3htA1/5BSK6rAniGXwOroUEoJLbReDYeXHMiyx/6qKk+TyImZxYCi3i3O/0Uz8DDesD
ivQg/TTFvoC1ToCHNgRQa2xEvtQNAPOBGCz53AjasnBMOaAsniw/4BmfWIHtjHD5ZEmERXdm85P0
6/ox6ssa8TACGlHWJmM4eOVwl+cUNjB9JO14BUd3a2XJ0gJT3MqHdMULiAasKzAhrmC3I24F7D1v
8thZFPsRlHiJNBJUUH6Cf3uZ2Nde78g1wZ6yDgF0GOEbrHivVsNA6nUHKuxpgLHNUSdaZLB91mD0
IHSGTFbONlZHs4fGGefnpvP6e5kL/bGvuVjbQ1k9Mti/HEo5TUhTax8OSbP2VTDWtQukZP8yVfZN
Y/OWBPZUJTwkA0IxzQRIU+hrgp9a1Ba3XskGUCvsNLtrYDfyIfMoY0E+9DKBbuEoPtHJKZ7wuShA
qou+vq5zS64F9N4+CReLfuAAePGZweDsLofszzpOadkEvJ6SJ9wN8alyWgDZ+j617gDSgoftVIEB
XLsdkDuVYlvfmpzjDAG8U5ZM7Q1vqHVT1nl+BU/bGCBCbetPbgZVsvWUahvC7zni2EWCXEEMzHse
1P1YhpDUq0SYKthWBj5C1LtM1+qzriMouKcztFRUYbtQ42HZCM1nSWS7Sxp8Z1NvxwcKIYObEip/
ux6spjQUWP/sFexFYFTZOMlCA4pbLGytntk2q9zqmVnWvBW80mqVWjGeCBFpPrUwlV/BJ0xviBjL
52pmCSQgR4DccqQAS7voD0qN/XMyTOo2j+DsGHhR0d8mLFM3sPa2wZkByIq1HIbeEkxmW8zDNk76
8s6pPCRwscStWy7bB1e2bghPNf++gcQ01gE7ORZ+AyE82fUImmmf7Zu5cl8QZ4b/WBGBQqRZMh47
XdKjzud2W6Q+yGRCATRJWMQB1Wh5iIUhea2SekTRbl6tmRd4YtJqGAPosDkJDJ4Y3JBdPJQPnNnj
FdcNvA+4O9+VwlbXbd1FoArQ9MSyit9BtccvsasU/i1ADk04DUn0hJjj+ByPTQd0DXxfsSg4Vxly
Xse0J/0Hy/WtG+xzq0NsjU4XOL5VfCeNYtCtHOsPNhTzQOIt6bhOgU6H0g5lAayD2hsmoLIP/Dzk
bmKBnBEvyy+46z53nN5VNIWfQu2Ux2YG0ynTUCqZi55sYJrRQC4GB8NgjDq2ls3kXTcc+GV4bPMN
EJgihPEC5Bi4m+0jhN5YSGgxfU9bAon4WroPcRXH9w2tlAXC4DTBW6zrsucxbpJP8wQGblMO7j2d
oIEI6eFpzwgVL53y8Im2ju5U0OWz3KpKFqHlZckmwokAaoA8sQBLwWPfHvLk2e1ydZ84ug+6emJX
oKOIFcUS8ykRHhj5WUnaj4jXJxtIgPFnB8ad66kh9gaQ7uGuKqAY6WfNEs7p3bXPJhinTM1Mb/7z
XfZN9Vo8tM3ra3t6qf4XbKIJJ9hEs4Us8JNM8E9b5+C16F7/8dC+tK/vt8/vxp43zeJPZLw4VHix
O+UCCdafm2bvT5fCxkv4ggBCz7A1fb9pxt3CsT1e9rLCcf2fm2b+J2PE9bDD9aHm4vqu+E82zRj5
26YZO3Kb+y4TzGYOd5Z/+j0Dok/hyceUvfanvGuvFtDpM0/K7CttrUKuKKTysSBLalHwenWrocnq
ehDTh83NI2mFqo6JjQUuHDk0qldATkj9AUA/8WIXSg3ISFgpBKERmo122BglHVzUU78PBmWV6baF
oV4XpEVi9/sqLZTMAwvmvnIF0SUR7aIssryrMs0XWP84wGAiL8HFjX0oYkjbFddOUZR0j41fQk/D
nHX27cTAWQrSOhqcnUt4NB9Zn0D9M8gzV8cb2TCxy32ej1caCMjlhmC45/Iicl7iKNYR3GPq1t4L
koijpLS+zQrXhdqqij4zV6kgAuUmrIlIn6G26tthn406/+y3gGQeBqezhtti9CxybC1sRrc4Sbjx
TuWVx2FZWQ/jBlquNQ3xB4luTSyl6a4aWJN/Ak8luy5lau/0WCyqVdCLXqTSMEPgZ2VHNn5ekXsJ
7S8EHUHxmlbeACWWMC1nbz3FBRC6aRPXga4R9Yiswt55wFWPpyhViK4NCtv2nZXRYZcSgIuDyoqT
B0I7GHhZjWYCEjl2Dw5UxKFvKau2OhC7p5vEgq782k4b+MLpnPfBVGrgXrGnBbxBZreRqoBrieIh
DV3kW6eQErDgoZEL/x4v0UM4WEnzjE04nsJTIadP0Iye6b7Tln3fVHX6pXWi5Fuc9wy0YtEPGZ46
Sj+RmIqrTGX2NSm8bBtr7n7MCkXBfXKhYJ2raqvc1PvCh6bdRUU2t6F0YBu6SgsKWjIAd/rKZVVy
kBYtt8gxtHloaQsbvzoGCj9ETDh+Kmhbnjq4VkM1wK3mftXDGs8JRZzMKvTrDtZiSPfgYwIPup1X
gid2vgH0m++1gs/qqlY+BzaeIRAPbxJEKW7tfGy/dsC7ric/Sudj0UIjciXcPB7WKfR34lA0npWt
ZD5F1ZnJ9B9FM/6XrrMUi9vfr7P7RCJC8bcL7TL4LTph/4knl40cpyDME0w4P6ITCEE4HpY5LHCE
MDC9MOYtOkHon7az0G6xI/UJQhSXhZbYfwrmOMhDYxmG/gP9T9ZZuizm74MTiMvAEAtmdTBzoi7n
3m/rbFr2QFAM6U4Pis8g07cpXC8b+U1j2zyGM0npMc0H0MMci+yyTPTf5ohbQE6mvfg+j05zH/U2
8wPq6HJFgVXaRTUCfynQOdedrReVAYim4gQIQAuZtZ6Q6AWzZeV0E4xqpLRbqFV7SMUEsSuYv55y
kPRzbk9+OMEkT+BgzyHuVIn5kw0Zju+e0/IW65ugI+iuDdsU8aDWWRIDTmVppw25iMrj7BP2oOIO
dgNDVevvSOH3yEvpabxF4Lu/7zIoZwYlFMw6WMQmEDEheBKGVkHg9OBhY1Wt5yLJH7tRzVB+o5X/
rReQE/VLVd1n1MZk8TTMV7Scq68QF0qiR9LTUW/GdvTZA0SeypdhGopD39WxswHx0d6NeSseLCuW
R0fBWTO0kFATa5KBihYIF55ahwU2byP0oO0vrZvna8GK/qnxEjoHCrbx+HpKMr84SdRualJrhNUF
rJYqRnCMsJq+3COGDPotDIj3E/eRs5n7qgPiC561LsRuKLt12VSs/RLfrEir/FGxobqNxKCg4Zvk
Jchmo10jS+DDPNAHdTpwS2fYp2XjfAUIgH20bNUmQT5ioYHdZeKzFZzbxhcqHL4dSxhKIuDQi5uO
Zc2t7/Jp57hCIZE0lzeFtPyvfKDsEZjhIeC6Yzg3MrW2q5734Zy43RMiDAiQ1VakjrYXsw+uWyPU
0zixD87l4OyVGPjDqEhN1kBT5Rakmtx+D9R+6W10jFsNGC+Ypgb2TKAKykpSwF9FuXTHcUL9wNJa
PMLUZa5HmFnWPgk9POLUyvagz7jKOIU6N3BU09FmWh6gLAMFzqYrIOaTe62XhArx+iGwgcssA7sr
rHs4OUJFKy7krnLYCD3duVAr5ijxCnnc4ogwhPPS4SOj0JjEU3ZlQbOkh6yxLhbdbAf2OkU2yD6w
od+BP1RCisntYbWxo33czGAr5uVH/DaLGGndBN+dihD7SBIgeKJ8hG5nrgmsyWf88EupIBZb0Vl+
qoEtmVKZP8KpSD9hjWmAHWgghjZJnW0l6XCsQ9J6DZdV7AEQrOwEoFIUUk1waUuPfVROzxMIlI81
8ekjfpCMXY2pD4tlW9b6aaiT1l2pqLMrKDBKd5OyZEB4zne/uSITVxC1FrBYRRBwzQeSPsZOnrZB
l7T6RXjpiPR3ynGOzeAJ1npM3VkgS2482/L2mT2xjwr7i31TWjiBZzJaDtsKBCLp34xlnt50FPpr
QAxGQEXlEbxQLB598lIorXVask1DJjkGPQTA7rrMHaZVBsPf8ZDElndkMuuuxmoCztBLbHzwdtcH
JE7JcUz6tA4Y6CYfe2RfsiBKMxdeLfV4dOJh6ALVqezRimtojZaiGVa2r3MYy8zS/TaOzFlzliYY
FeXpygNTqL9yEfa7gxC+BU9YB1GaFGwlbG0in91hN9vDhjbjGtTtMuXfASijL3M25auhi5onDcfO
PQCPqg8sjgMonKx4B3VuyD0EMQ5nSDABY1MwV6zLIhn/P3lnshy3kbXtK4ICyASQwBaomcV5EMUN
gqIozPOMq/8flNpuu//PjvC22wtb4SCpIlnIPOcdb6JY2S8kkhBTZWbWYVBFjcbGyTjcQvpAEp5S
jaB0ghDJR+uXjgl3LbFQKor8AFtJ5Ucy7A5aULtXwGHWQoh4imqKlhkmOUJktW0nEyDFQmXK3KBY
Ky3imeNZ82ZQ/rtITUJ4lOeFLx2viiQrBPlXBk8CH1Aqeqkd0GWeIwRspTfNrf0R8rglnsqblkxB
my3dkFX2qBXOBLBIv8v9NGcR+ayy1/hJhUuZbMpSmT9aYEyvJz1npu/EdRjtibmzj5LszDXfQzLV
//eviOxfpKj/Lbdy9f6jL/6PweX3T/01tjhfcKFbzBi6rQSFuebvY4v9RXdsS7gkvymLq93Bgv3b
2GJ8sYTkFyiRyNnMKLySf5Eq7hcdQoW73rAwQEm+xD+bW6Bn/jy36FI3DaYj5iQCu9dN9I/7odA4
3Zd+5iI0wrtFD903w2Gj9drJKfAeQRaVR8loXd7HtbvcgwRniddRaoE1L+9rLjVipfzJWklcsjpp
yKgjzby3KSPofadP80+ji4PGG3UKOAi+zIfeQ3YAZVEMXffYoAnECD9N0aNrwwo4nTPI63boLfN2
caM69+Nm3VvNOeK4VGb03FW9+xovJbXi0tCqiLSXbiq9qM1akLSk+UlcKQJ0Eeoy2tlI80bPTajY
841mVK8D8QVodxHTZr6STTDtpjrnKQShL9F3MowQREwe/aMbDcu7WmcyX29nqR0R4i5QC/1yXvKE
vNkgi44BecybWJU1MRe28TJW4Wh4uDDQrI+pow6JjMB1tGxSOaWxaVzRDkbZ0FJI8CyS3OsV3E96
iu2kyL3YWpyXaiICqY+QNm/QOWn3g57OO8We/jXTq/TYJxXiutGq9aNG6BZrUBfdmnagfsZNunay
FI5xiI1S+95MldrKhjjMha0SGDOP9R9cyZgI4Pj7u1poeNNJrnb0rakRl8O9N9mfg+Os0k4UDce6
VOPPin++Gg2XnJcoPO9pXuTPKav+Lqjxmok0zd7a3kXDlXWFxVBjoLZMiyK4yyuzfEe1amv+wM1P
uJuGFYuzXTdPsRmqz7YJrdqrlly4fomFn6x71w3cTUZnw8eIFQbky6QTPZ6VGjyzMqtXPmPGYuNS
0jB2met3zQD8YFfTT/LI3SPZ6og547gXTwiYyrvEQUm+a2ifTL1ELjaeEyMoUfLhTD5QwJHuE9ee
djNZaqeQqZgEjo58FjKgeK86wrKfnRwAbz+R0/UUkNXPKg4Ps7N08odpFltmPxOJ9iZU6p6qSYdY
wZRqeNUwhfgdWorBYPD2jdY157ALJsyVEzfUYopvsRYbn4JeA+4BdtbCDwfU1Znegm2TYzLcgflH
8OIFBSUjSj8r15Hjz3bRPmGx6Z9n7ujSS8cClW4+jO8gOBr1CbzdmYlwjHmlbpU5xRhGuzdIAdT5
idVg80Ma91tbjzo/MHV1PdlG/TLhV/MhxUgHM92eQV2ahMVg/Ynt86yQfXtNO8wkyFh5cVs7ZXw2
+kU/Ad9Yrx1SmfcxyqiXnctOvLRWZX4dgaIfCiD6CLviXNw6gmPDc6dYfTaVRWfzRA1lx9Uc82+3
SbubAUGotZ8n3P0+oXhasE1bI088XJ8xnuGkPqLvEo9WmzE99wAgnpUE9n0po97cmC2iKL8ftemB
4Nre8qwuce8lvJncSciRG3dxp81ElTljjaRXxuPlNFcytsuHtiEPHRpvapFLuIxyFCngapodE1LQ
JH4TjcracZM6lC9mLoJcCqdb88Ho7fFA+m5p+KNgwAiUjO7CoaRNDWvRFdpkuOSiteuPkLjwV0oC
bPyrZJm+qyYrU78Gnt+i2Zgo6HCrOsa5ate7FTIknjebvxJJAHbOz8p+1Z00if0yLovnPNTSQ5ap
eFcVSlzrRChUUHpxP58Nhn7bsxejYtGqOuOr3S3js2WZBtF6sNtR0Pe3dUrg29nNG1PbUkhhXOt2
QhFT2olU7WQOBLQZjFrIbZC7A5YK5VRnyS6XnGo70jLfSAnaPZfkWcabQcArb7O2aF91jYpm20bC
zHSkKe0BhqDGnMI2j4LX7EpSGLrl3C1GTUEvio1ldWF3FPglTdofxtK08aY4dCZRhhHF6U44Imr9
NO+Gn7WlhdFZ5Vli7CMKskje7Wb7UBetMW7/+yeVfwHSK+z81yDL1XvXxv/XsPKHz/4NztZN+tIB
ssFZ8By6zAO/NCD2F8eSit4mA3GILZgB/j2uyC8SKGWFukG0dXcFbf41rhgoR8jg4Qu6QrnKscQ/
GVeEYFr687hiixWwcR1eiUmEwDrO/CHQp1JTaBJ7sRYO1uGmXg99e1E2b/nQjvZ6q0FiDuv9IMtw
Ae7O6tfocn0Qj53cAAFyqaTr/cL0p7m8wSO8TeXlCmou1xEAqfq01zuqu1xX/eXqysJFaT7C8Opd
H+fgjnh951bP6uRnmNbpj9idaDBZGvPWpbflxPRtenQPxrQukWNDEtQM0TxH4Wc/B0Pu2RnfI7Vt
Znkb8PC/iyJUV42bFNWmr1r5LHXLeeCiXR4HtC0hCap2+hlXOoL3nofGTgr1kiVJ+9pmuSr2iOUs
roIiSEevgY68d/pFmQhDyvFrFq4WbEOzgit7SscMWawNo6Q3fLRPxDD9hWqebyaLfTFKijTySey2
D5022VsHq+aB9iD1s+8m7Tuoe/ojAQV7S9wZc8hcWP3kFUyq37o+kKRfBOSEjBQEkMRVTmblEfCA
ydLJaCtsxug61NsABkARNuYZnZ73px7hy0vNbxvh+bpmL8hFnl2Cu79Vl008KIMMc1hNK6ktTSaS
CQeKFyNCOZNXUJZwC+z2SY3EgLakKcqP7br9E+zPkZ1fQAGEJPngF9oYwRs6U2t7FR2z3ba7AAq8
IPGerCgDA5j7STwB/HwaxrQxltqRsh+l+4vjRj+XFaigU4e/k2oxZwRhpx/EZ1ttkcsypL2AWQJ0
GCvmUSzEyaklMT5yCl7im8Qw9O67zEqL6Id+nHU/TaashhlF/rsiJvPiB8w+7UY2YXW72K7Gt90m
lXgwbMT9m7qPg2CzTMQBHJvAqM6A7y2q8t7qrICA8ynI4PVBsIXhOxlawa29dNPgu52YGY2Xdgje
Ymq+gu1iDNVPlY7xUXSDuhGGDD9sh/amzSgUw7BT9Ud7FU/ac5n0m6JpmgTyR8ViY7V9KTyd8LRD
nliQ/XO3VOGPoY6X+NZF7qftl9QMrxmb5F3Y9wSROHkx4LIdm6uJ4MhdVywd/ow6mRi13UQnfXpU
R419d1MVEZuoGKJTH/NNzlKvfpBy5370RVelfpn3w5uplujd0bvC9bXYQVle9cl1yoi+SwT2BxJj
zPgsaT9qt01cs2fYjiapck+cB/rg5nsnt0MeCyoXBdhdixmqwX32nlAhWPgxWTo3U61335A2IzWo
Y9yJfpg68201u/RJ67l6ji6DYZaEC6WxWqqTwdlXp3idIY11mqysfijQrDJjAjYybuIKHKE7iMjf
9+tAGq2j6f/OpWX97aX1+f17/NfEAJ/768qyvxi2tFzXtRkBbXio324s+cVUthS6vgolLZ3b6483
ljAt9moYVqSEpv3vBRtewNB1NmJYW9N1uA7/yY0lLxFz/46gQ7AJWG/ysiwldEtwZ/35xqorZdFt
7hDClJrdvujYQDehXsvT0I7WE9BbFvgEGIXfDT1rI69JwuYoK7eneL3pyo+sa4eXfNSnzLP7qA7v
EFYZNJYHrkYPgdKYH6NlKX4qFAsxO0viBBtmT0QonWY098vgyM9hMMNT1AO4YXU3jW81eZaHrgNm
J/WofxB5VhwXNxy+TSvpx+iLixBTbHRMyzqMN2iEcK7WbpV/VLYIqk0oOwQISWkoznsdnQL5B5Tx
eGqR3dfCysnaELPZ7/UiI1VnCcbJRGI1yQrqUecqZFyd0w3yjy7ejyniQE9otJ1sTGwHuVfImCy+
qBah7ckaUpNVZibIhjSD5S2g2ar2mmIRLy5WpWMCEhDuF871c2GF9lkupul3IY0YaOk656uJme7d
zMxuZ9CrudXV0jIwIxAynkSxchKRqWeRb6WdAb5ndJSt0Eawt5sqOoklH4rjPHREbFJo276JuOUA
cmqJME9VNgAhKtrdtARi9KmyLeAisR+/aQ1g7hpdYycnbQjW19sW5GBreeNSkJeK6F2pPHqddZ06
VHoCAEuhXKodqOwc7EpCDfptoqpx8sNGrk2YiMcORs1VH0oVX/UqHE1qGEMLnXruks0zhYuJLM9d
A2gEDaE1IdImboQ2jtyvoFPJ7djOCnrEiDJ7EyN8SnzcVmT766HxbSyV9hI7Q3AwyyB/UrjqrgR7
PAocIpohqLjsw6bPr/oyGHYJYjDXR04LTNvk7fMo0Mzt1kbU63IS+W3D2tV6gyFYobnmrHZr5LN9
B0xefnVr17ph0U0eEdVk57Ey0vtwkNE2GcvpLdUM1mAtn48KvOHKVB2eA0n0Z6c09xHHGkgJDt/w
LW3T7jDV0XwWoFtPMsHrtWnhvbw+nBx/4Lm/Ybidv5PgmCOgmoOPusYpDLAfXJXUqHylyqM7TcGE
NIZ2rvITP4F2a4K5Mpah8pq3lVswNjhtqZg/cNTVm7Rpk1eqPM19D5hMCiMY1WkpB5sWa9OAMB/C
TG0qlVnzzrYhveiJy6hbJkKoXRPdOnCzujX6Hzjvpw8bD47YMlwutyb6hx9WQx65UZnmoxtbKvaC
aMY5N84WKSRD3G7m1oGZkHDactMGCKn8xs74I4SdAWelJyRsEtTuBUpMPLFL1K39kS6XIP1Y0e2U
Jva5zDRBA1Hhzu1VFrrVbbgEON8Nij7ZujgcYNbqV94u0R5Jk9oXhVve13kSnUrU4VDcpCviEcVT
v/pfHMMzEDBSKGwGVuHRTWMjR6Q4epgSfpaTiwGbVW4DoWl8wvfZEJyRUW9grMim7dQoy3c1LvpX
u2RGPTZRUj+5+igYlC2xPI9QXP12ShFiekZvmkzNc1BEwOMNz9+UgNTwFkadeXAAtoKtMKsl/kga
g82UHmRp/uinrs9OYTrM6R2eSsfxm97upn3RrhKQoJox8evztKhDVtO8hAkMW4m/qmmlz+UdGy+t
voiYii2U5p4bx9b07AxJgbLOssa4xuPb1Ddpzjf+yBswvzKXeTm1sgiNPVRdAhJQttOyC/SYVjIc
hzpmviVuqyM5Tog2UkarDtkqgTZsI6rrgeja8KCWXm1rdDsLAx2BsQeFbJRI4sJo9Oss6PPC70O3
b/FWhI7rM2cYd4lm2jCpdr3UG5GrfE3L7WiUqS3bHx2igbDxNvQA6bHWEDQ6uKK70iowy23FMM2u
UgYQQgVdMSAuCFFO+Lkkmohy6t7NqgsfDTpACZnronktl0iegyVeNhBKpfe/M8ywiv7NBl6GfzPL
8Km/Zhn1ZcX7LRS0puMygdiMLL/Wb+uLFIbJ+s3cIljNV6D+dwuGArTCEWJx3+CyxWfx2/pto0GD
fnBRZ8E/GHzYPxlmhLGqGP4wzAiWbsHyb/JVLaFDavzHMEOAZRC22WYpujC4VzQ+nUg9EPukcpx+
X6okGI5FPi/XBL/VgLRGon2LSaiHQENQ+r1dHKbuRCbjLYRseORNaW/EYJTfc67na3Po5p95zdfX
OO5ovUr1strp3AEx8dZJc2fNCM9dtyr3TV4Wu3q0G9eLNZNPRYqde1ZgNDMIVjoUvllU5rVrt47y
jFCSB4PlhvwT5Tw1S7780Mym3OtaIbE5cG9C5GdafWxWeVV7UVrBrQKEIkjaOhcl1rA6qjZmAke/
bWPDeIidxuq3SO+iFK/smFlYLFF1tctA2yYZ8foRB096o/E/wsfSNSgWV0VsgXJHqRVstHEVjIVY
vMq9tEV20lPX6r7ReVdGVy0RF8ntrBsOcfXZnA6oRYsYjjvPUXfsiz4Un4hmFeFTi2AWi/p00XyD
geYHYRCI7uhwki32GFTeXhlzKey424e7vKc5ANd4MtxIlMprXMdEbAPFFjTjdNYB0bfgZoFGXbKm
0zcmwXl3KRUYVwkH9lNZ5slhpJwakDPj950r6zAm+kifR2n9MOsiOZAqOtwbi4xTX05d8iMbovgr
xxi6715PyB2RkwHXkQ2lMmjDS/EluHP8vR0NPd82hl1ej2Fn18+RFaBM6aY5bHZsn4Ha1UFWlV7R
5RGVOPMggr0i2oHrPjLiaGvjvs6vonHWviOb6L5FsstPuU5cD+byupdXZI5m2j4wOuTH0gidhgrU
Ur+zutadH93crm/6TB/ovbZBDK4DO0L9Rac8Gb3ouYbGF1JOsBKBuxVQu6BILBavyI8BYFnXK14H
O0jqL5hovjVpxPtqQCxj8FMwsoPeZI3YMUxzeNsYI4+SPB04DW1w3iM9H78lSZyFxJFZyRN6Pc3v
LV3dxwbpc/k09dcS2uqqaVRAB2ZV5ueG98RDJ+tsYLCW8c9WpsOPLrSq+3Yp2dKzLO8a3x0te2dX
CxmlWUV0bh2Y5Q6qrvgOIoXcnJSICcV7ZWrhJgkK461xh3DeOjmX11Y0pis9XV/iZzEGJiqfzCGz
ljQv2hhGU2mNZ5oC401lJSOGK71zF2/O3fllLgLo7iCu3PsuUxV9fYiefXuxipuxI2GioQXynFjz
sOfN7O5NOYU37Nxrgoyjzwmu+Ul7S0jyTG97TB7jDZ1fYbY+rK15ClwZnOy5TSe0C5kCigt58pLE
cB9pEaPradFbe9mAdUzdGVSS6Mn//isKBA2eGcD2by6o8b35v9nsX5/5264NJmzBPttCoSq2Vjnx
r/tJfFH4EvmLXCHBegmo//1+WjdqG3MgoCbYj+Ua/4aHHdhsmrRdBHhAw3xh4x/dT+o/7ieobF7X
qqlGBmjbhvkfqeVTlfXZFOHy6cvuLTBF+y2YhXlcTXOd59DhfsgSM1Jnh39DFEJqRX6jRdWz4gl9
LPEZ/QwuD3NwebCz9RkXAS3G3rQ++XiDpo/ochy4UH7DjrhTu95wTEccGUUxgm5NaXNjXg6VYD1f
WNY5atzLsZNfjqDQSHAuQkCRKKPl4JeFLhOwqM4R5WZewCWvuiEhYAlayDW2umXJYD8S2qsRQBy0
nZfAm3ErhAOCvsmcygc5yzjzwxULhZAu5CGJVPacjWhBNgJV9zcVOPkZPXI1E0Uig3u36woEch2p
v36JfUdsABjZGEjtmd5pUiidDcW29tceCHjC/IQwb0Pk0/KpUs3KvdwmI+WYy1S0NzgqIuU3fDgm
KNm3T4zU0vrRVSJ+qV2RvZqToBrK6cko08zaxP2iBcN3oMCpPId8aOaFQzN8FDM6vg2SJBkeY5ew
41O5pOX0IC2tjx81BJnFOTez/EYyhJIAGDnuS57iFEza3n4tcP6T3y6sc5eyV2W4j6/Y5sbvFEpV
JHvotXUGvax1b8CHv0PXVT0sUdLtF7ujyLxsSqyIy0JVtBb3j2k4EnMYm1jjqbn/GSTOdC+Glhph
vZXfCONCxh03Aza/on/MMj3ZDSIZA85Gme0DGFbi2zOWRadqaKHS6+8ZgccnZZuzPwL6+11A727B
CTjRPB6NR1WSjDnr7GnBEODxIfvJSdHG6elnLVApnJcF86mP4i66M1qiDTYu5quFWzAbnV0b5/Ub
ph1+l/R8k2wQkNKceU2lGHp0HU2+kSjzAfeJ/SCTBc+bWzbFc59Vtjp3c7zMnuFkstyaS5LVe35V
odwklBaRX6Is8+cYy/hpGBYi4QhInnlhtYrw+Ffl+D4qIwhosi6S+0BxGVUxEpANXLR8wRpU0rlr
Y3EZu+Kd9ak44u0vT4Ao5mlyNMNj6KOIIhPA0ph0jykZ29fWaIRbVJndrgcFuE0jMWFhwUU2Tl11
J1InP/aNmR7jDDzKi6elJ4OwrPxe9OaH6uvqmufVvIa1Nd5owTB/cusPh9ac+mNbJ+510Y/DvlLl
8NjFTu3V05CdHBKjEAdOlFAHhUaJrKrMx9rpsBoFmRVAsFrDvLGkbb+OTZiHX5FaBu6pXSCrNnVa
LT/rIaZvvaS4yxly+I/GdcUhMqW2vOBbWJYflmOnwRMtA868S6tYujQQOHWJ3YdX5VHN4TjbgDYl
BmW3IgKvruyqAe3gnL0mYcJ+rbjRHZT1c5Vfj01fvtt2nRAO5iTOE7gLH1Dq6ZUdUNp7lckpSbdD
DtHhU4nCPjuucOexq5sUlXqeuNlzmehqvh+T1uoe0jRZToZlixItRYbZtJwc67VUOf5MaO8ejSQT
ImFFJUlPZIt/UPxNl2MW2dfkDI3PQ8xqiGpCZ30MR0u/skrkuSgaivwGSWdmbC0eZoy8i5qekqyp
3qIK+KhPKVlBPzqjlsukeZtWpn7Kg6J8roh+Yr9Vc7zJxjS9HgV4gY/AZISOh1ZpF3TK/wP3+m/0
LXftX9/sN+8tV/vfaez59F/Xu/sFY9TK8UIBs99Z+h/YXxcUm/3PUAbOKZ773693l82UCx/Wd6Vm
qQr5fftUX7iMDUfXpcPSapiO+U9udz7+P7dPtM4mNZJSME5gAOI1/JH8jUXcAZebaKzj1i8a5C0U
eHQPvZEUz6MVN3cVbTJn4CTwHeGQXOYNJK2FPq4W3tQIY2OxZVotpr1WYxRKL54h+ctAZF7cRHLs
ZnGsQ2yU5IHnSj/Zbha+YtG1wiunze05RK5TVMfB7ZR7RR2eqnlfQi95BRGmvGkpEnzBXsl20lU0
wCV0dC2naSrb12WUc3Ke5sAd/BKyYNg4ZGccWos110vmuEWt4xaa4y9ErSU3Gst8e5QZ+peuTANj
W412pDYldCoW/CqfYCZdwiGbxgwPUZ8EtwXiuvcFs2mB+7KXOnpSEX5ag2wKVlMn2w6of7651SS/
mebicgQlHTx0HK860WAKyZNN0GB8zXW9OiNPGtGsDsaNYfUtUYnt8pMFD3IzbTgnOiGr19LtS9ol
4gbAN9cqEPG+j+WNFWW0BI+iNPapRR/KQ9Y78r5u5+xOEUKUb6ICTb8fBcDCgnt/De/OxZPZm+I8
JUJt7cmYc0+4EWLwlMimYA+2Uf+oIyufPLJGmifcTHW+jy9yEOciDWkuMpG2dvuffQFG4bdEPKQ7
2r7HcEPcDGbPpkKS5DFCZv2hmllkduxbkva8OJwyUiUsm75ZfujlJkLNSXzfKmIx66gIjty6fbiF
wlNcOi0Kw2WjlklbTQLayNJYIIYjs29sw+oHGRTWWGPopw1yZwaJi3xZmf0NYyTBbGO6DHdmYxhs
5Gyyi28NgW77lnXZ1N282GVWOWs+WBx7faMSdvwIp+/3rIuL9ICFvjC8VPWNse/hO7G+4SIziF/J
uym5nYy4jq4IULbCCRh0taoNF9uauljYAgLEjUdtUKRoVKvL7b9/NfrtCP3b5egmDj+bv6Yi+dzf
4LtVsGuyahm2vvpCf1+P5BcLHSwnq40/SEk8Qr+fn0hk+D8craSEovh11mPvX+oZnE0cdFiUuJ35
03ri/ZMElf8odVq5SAluQHSKUPwH/fCfD9CBZACpcWZMCBhXRk6/xgCdpLwHAW1Cp08O6gLkNM54
lIz6h3AB5hmthBxVNHWHonPlE0Z/nHetC5qkob/fcmFYB9sicV6tOJLNVHSy5hHqIdPM2Zmv3cFO
k5+zHsR3Wl3HOtFlDSGT0ENLbZG+jU00OZEOUJ2bOKDYuwEfj28cbIWSZ83N1I6I+IFZp5DmFSp1
tGvNRceWkbh+m/RRf3TLXHy1VsFb3BrmSyQlGZxiSi2QsDkXCzmC2fyBQGdCn2vpiFclqIwa7PHZ
uKjrsmm2Xs2L5k5f5Xd1CrPXrZI87aLO0y9KvXkwqV2+6PdGG91jkzqo+jQtt19LLe3u5oCwAC8R
OeASR6OXE752h04O/0Eg6CuI8BocQstkGr8oCdOLqtBxVt+KsYoNnSSQ2AhWHeJykSR2F3niAnz2
gIa7vlqMDqVlDzv7ye/YPpurvNG8KB0NSzr3Zm4WWOXFYGEhITFjG3JpmptunO17EubQTV4OKc+S
CamsfYKepVah80kz9BDu69GUup8MXAX7KbTZ7phAO8ZQPY83jV2OWBwvUs6wStufdUQ3jTetWk+9
cuTXZdV/ThcpaAUD9e7Izn5FkIzfdu5i8ufzcR80Wb+lcXBwN8svZekqMlW4EygcuWhPMzFH7wUv
+wD42bxoq0q1jmB71iOWb81W0dtUaLwsO6+0HKOqHVr7JLG0xRMAneYmqdZ1Z9bms03aWHfWphTx
6qI1MLF9TfgCfX6CiCyO88I5LuG0vPWTnpcHtKwwubKh8hb7G9oZ9IlC3smV9k1arX3D7orrAxyY
bJoEV/65qnSXAMwyGmbyMyGOYVbT68xKiWjsXCh0vzd07rLxwji3RgT7LFYiuhhUtwN/y941Qzy2
0LAnKr37rTmOjumZK4vdjLV91ldmO72Q3MHKd8soFy/ahQRHkVItb+OYN49LXUOTG9itbc91Gdu9
siq0aGNcaPXhQrEnF7o9ulDvGow6OPyFkl9GlRt+bJHGtxPUnOzjrK5i7hwjxplkRoeYBUf6epME
yjfqgViwmTevx7LtVhu8yoTugiZmBBL0/JUlU9M17+jpI3dN65E3e/EcAUqeJL0h9+yk7Q4jfXSY
VyGCMay0I1Qzxh9t0Htc22gWsqWVhPr1QXSwHL5pCKtV2xCuMgfNXhUPNURusJ9ijVBZGiJRRRQX
hUS+iiUwQBcfGPxQUBCvUR+tCjuwR5qhTWYNcPROWYn1FFdj8QE1alQ+gmDqdEj4GAlBwi83brhF
Cbwwxka+Dhmzrzde+LBipcYQycnEo3cZxqxM4WkOzuK093U2md0VPDLNMqVJttJeQ1yV3EqnQlqv
rXRcjvO79xGXw9KlF8YOTbpxh5JMuX6Q1nB6GMLg95A1Vvq1c+H91IUDdJdu5QN7mX+o1ee3aYkk
hTwM6lEPH6sLtxjkJJlyMpLGv+kXp2IfNbVdJQrjEcw4fpyFRXBJRqT/PRhx+yS6vCaNOnPjAyGK
enOKxiGvNhQnoW7SI7OWt9gI9ewqQ2tPeUGWXbm1mO+AdvDjFUxjO4Zbd2H/BifzUk2rCKDPmtd5
yfsN6fNy2uUBxfYZDXtvVWc+uyvY4bT27NPJ2CSI1HCgdTRD3KA2jraiGhBlr6BJtMInuexjskWA
VPoLusLPl2o9o0m3ScqfUkMfzs4w6kdkFJK3EviMWMbpPl4xm2FFb4hPim80W3Qge2A7BNQA8xQF
eA0y/m4/4Np8oF903NE+CjSkGt06o5oGMNLxa363COFbW7bF1gha65yvGJNGusArQ35+M64IlF71
tbteJqBT4oJU0TQDahVdECx8c4vzrPXAW9q4Il3IQEC97BUAC5WIObjjVb8vlin2TKKkvGpFzIao
B/4ph4a8n1TjN7QXdQq02NuLdhykYfYeAngJYnFB4LILGmdfkDlc7bW+pXVQXvUmvjQvX2E89Ecg
eu0K7uHFAefjjQzm1yIlTMmdr2bdc1dYUL8ghART5ucZAedClKbKnklNriTdBKCLSTIAXY4r5lhB
nOcECKxQpLjAkvwkF+dQjhJHqH1hbNoLe5M4WvAttUtNvtYrv4OJsqvQtA5Ogn4SAii9cEHiwgt1
F44oAbOhlBYBxel/ZkIVjIV/veTfZQSVvPd/OaOun/1rRgWNJ6RHR5GNxhs/gfh9RnW+ACUzvbo6
EL5Uf5hQ9S8SCTe6a8OiT1X+aUKFo5Z8vZWA1qGu/8mASgzL/7/hWzZTMAw3MzFpf38eUDttrFSb
azuieUPsETgMLK8As6Liw8Q8FK7ZHOlybTfK0SIvzuNIeGT+jNHeaItx3fQDkZ80Ilcbv3VKgcFh
bLSnNZSJxb2M0McySoUfKxVZek5SEN3VLKUD0l30t9BH4WOAePpjooXY3aR16CIrRdnFodcZV1PD
xTU48XLnxvbylAxWdw8VKINd7WrD4Ot60IsbHSeZwJ/Rpv0GjZaLHo0V2vbMYiL2ok4bHZ0Y3KjY
1woOmN1xKKqDGK32pQTxwj2EpPW7a5IBtKmGvH+bHK60TSNA+Lx0HkvbF8mSPJjVgAOt6Ux5qDva
CTbEwS7EuRtLNWOEd7JvQRiONjHOZq0Rs132eOcMcPXACIVH9nddQyWoUffLYuKxxghHQpJM53rc
iQ5Fypn+AOukuCSFJ+YChHjWijo55vGMN1lFYYfT1GiU2hikrSxHOkuTyg9x4vXeXEdu/ER5bfBV
yZK2eXLKWo2owFH7dALDPbShHnOnB1pVb2Zbtv2mhDFk+LdLPH1M63bgWQhdXlFYR8+hgU0YKZRA
87QQeVDc5CSNDHcVjq9TsroHwRfVc2As2puqo+4xJDO8RGS82g3HOkSLFvX/j7wz2XFb29L0qwg1
yZtAyVekxA6oTMBqo3E0doSbcyYCI4ImKVEkxUYUmSigJjWteY1rlIOa5TBn503ySerbVNAWFbId
NpnHrnuFgwNHt0lu7r32av7/X13l9zh0cvotluTEUPAUEValmp0pgr7oKpJujwo4c7dxSXDsrXxA
W47gPfbmOk1XgfPQ6iVX7dXUFtkLFjhQZqqRJDVQiJKvy99dlEkPTe2GMFbmiFGmmjq/KOZoQIxQ
7cviITpfa3TMNTUVFYF59yxzI+XCQUyPGnDgSZcFmpATT+RhNvCM3htlcsYpEzXbMmkzWOnoZIEn
XFDfzpzlb0uR4BmUuR6ayzpWNxQZoLzMBhH3pKYtUkQIPdgnfkGnWdY2OHS/zCYluuJqY0VfdaWJ
LBJO8zL31O1GCX3KZac7//j3Y4YxSV82wzfBkiT/l60wf1wVUkW2VIJmrGn0nIJtXBVSBy8keLgG
hhnIMFVR7XOmFTUTvkF5kzQrVlcXRv0zz0YhvO8BgtYkeYAF/x5DLEsY+32gDwOR42WPQwACbqQq
B0AfOseHhmPLEzD4mUJUsvRPomUcmYGAUOLCBqafOd17jn+fFQLUEvwGQiVkg1HNA4ipZR4o4Lm3
lG6TOYESvaKSk7Sn2b8HyXaZDmMB6dQ8lKX6AuapCsCnHWzyUxRd/VG+DZAdzNJQfRdLixV0BwL5
cO6qqCot+/4YpmkUg6ToxaDZnGX3OrPVrX2uuCFbLHBd45Ycpf2aIpAbTBDh9wb4zt1iOUFZ1cjG
cBS7ETqOoBdGCgrXxojoX4WDsVajs00aoFYY6L6aTXtrfOQpPfbm/m80JpIWIw7ID9kymhP/Gb3l
+5SeYJuZmxR0JbUBaVwDBaamxd1vfUImCQFJd64m7+JAQnMOyiZAVQ3nnOArWm5uUQxXjWEkedpN
tEAfeLhw5dV2lEM8BKAbe9pDdy7aI/iQ3dJpVy7k1zkgkmy0tAk8JiDPt87U725BZOhrPb/N88K5
HUTUXxUeaDuN5qkG3dfPgVUTFceTBflo99IeEHFA53XnlprGyW3UXWR4k11X9u5yR1vRK00rercb
AJdXWrcYJCjQJsmts7V99Eo0aTVBJX57vZ6vkjOo22449FdGH51XAo6ZvxwUr7ZZbFxsuup2UgzW
dNnoLuMrQrJ5MnFklJYIFpzUUg037l/M4SJ93KTbGKe5a/Aquu58OdsYiEbpQxQhjbU/jRRl07PW
SK1Gw64O5H820OYhAnfUVBcBsCEoJZcF5x5ymitWzHQLBRzmohzSDnalEMBCzI3VaJqgsBFdrPuL
qOAZcHiGc5dWjEN7uTBoFGgspUKZACpKt9nYKFywPpkf5CDgJajPIsOsXm9KYGpYglR1KfBOgeV4
F0oJYvVpa/c+LqGtbhAuVZxrAXnV16ryBjCCZKWOgQyDvQV9jkLKhZ6iqjmC5w2M1ishtVu1D7N+
3d325FeLVbw9WbureTjMvUib0erGmWUCoxtrKWhuEl/eh24Ohncp0LxZlizfGbSvoLZcIn0zAfoF
eOxcKd2Qc5CTPQYVXCKEFyVaeCsZA8vWtHyqQ185hX3UHycluliX0SUdIR63fIvLqNwnNk25xqGN
aIkhoMlbkNHucOvEA/ptAl2G3NR/SKOsuJoPwLedhSzYh6gEPfftTPLo+yc7BF8qarNTBWjvSMtx
A8d5b90jq6Gt1FOOauVsU2KrFQGzXg7m7od5ib0mJw8O2+in3ma0UXrxGxc4xgDkr9O9Qq8/sP5+
jicM+ZePp1sKgXdHUD6PSXC89ypIkF4Yos4GkIb0BqQWDqEdzsd4ISEyKCiYCqXCXYnwEYdK9VBC
20AcQQOZM8rAu388nsChgkBVwKEOwKeW5cPvSGRT66sfT0iBq4iUo0RO5VE0tDuoBMaUmkNJkqY9
m07FBNAYqtxWnMu+EOcECxGPOdZSZ4iu8AbtbUj1Z6lQ9FwWKNUFPbRycPvi0y70ykvOqMHEDVQq
RL5QBvW7DBxna5R8hG6oJhREUTiWZ+SRJpvIzeFvquF9Sqj02vW7D/1sfdldokpNY7nL7gJpUp/G
NmMnQK5Uj322SYBMMriYgTdbGilSDFLo9VP8cvRObThqV30U9m61HIiCgujgCU18iRkyKb1IhGpq
PtjM3xWCDY6Ii3E9R0cGiQKyeVeoXywvUqG+Gqy6q8tCKLJStBqMDHT6p66X91/56zAE0x3afWg3
/RAxxKInBYjsGSi9Joa0pf0F6q+K0IHtA+86UW17NZbjricPtWCRzhIhG2tkcXDu5358HnYlbbZK
gXMxO0jN6mR/z+AGFzPd36jXWg9ti2G4lbQJHd7SV3RKlLKh4gfB5j0hFJK9dqEvgTbRndEYDeiK
STUQjKA+9LR1uJ4oRdKNTlxPkruzBTASFyp/hAYkf4R0Gu1Teje9aJUpV7biSh/7jgOKAA7L+Sr3
g4ccmCZm0SODbHC6c0BfR1IXZSpnDfVmDK2R9M9yqRa8IZpwrKYD1FVxxucRrXXWtjAu86LvI3C8
klX7XEoTmliuEylMxigiuW+07Vqdo5bb39D+2l6jw2H37WUx2WJiTwdr2pwGQ6TPSaAP0vTjBrzt
nTj8wzfZQiMzFyoBFTofGdr7YutJ77dyaCwm23VqB7xoYFpDJ5v3rUgGOs0bS9BFz1YSwj5KmPXD
Wd8WncihLWQSed0QUMuWZibKCU1n/enWULNk4oqAVBehaR/U54kDQ/cqFoGr5nZX14symkWlrW+M
ybRr9/YgWV3oMHUAcGjae62MhudUTXgMESQPXF+SRsuBk7+Vsnj9kZJPT7pYyzDJhlGP3vPnvNwN
MXm6XYdnRtDNaIJE7BGBU1EMr/+goT/bH0JLTjxI2dBzp1nSd6QrxNukBPKlKHzr2zQ4CctyeF6W
xg1766eXbuT7537UjWBUiDq6hHpkQvfLHKbzwvOptC/LqjuQFCrw7rzvXnXXhe/P1mttcLl0oz6V
erVrkCX216k3WXv+Gsk8IS26iML5aV/uFuGJgw+0eEeLaS+99TZKAQWjp7AwPdjIoTfUB6Hnn+RL
1dmONqWiaREnq3Sq6YWyfO2vI7RPbQL9aIgCtaYNtwpKN7eeMyhoHtxTovd5KtMOoOiGXjiJDbeP
gBOKav2p6qUEkv25YYu8H2WdTWH87q7l3gdk2Rc3oGG8sSw5LoQsIv0Z3LgknBjZYHFusBxJy0OW
zTYoW/oqAfxIDXXaqnseu7s3D+UbdJ1QlFsE6kxWN4PXHP6bM2QYdABFAXm4310I0mey143P7H5a
TDhWNf80WsSRP6NLEmr3yONM88wDG6zBhd7g553Pl4Zz5Sbr8CSIs+0H38ZJIu2hO4SzDIBEVqos
1LPtQN8S5eIwv87QL6a6gvkcrZw48S7Wbry+A+TeP1W1rkrRQtfuPTaiPuzCffzgZH2XxikFpEit
Hw/nEvI2azkqTtYLBSkdUMSvNmq8mK1iioQjLfHXFx48yVerWIngAvXi5bTbhRc9tbdJNqaTC/gP
XheqrtI801IkZhRqD9FCnykG9XE08lcbejJmdgQnaunLQ8Rxw3wUwIBALSaS1WxEvXABXmq73l75
CsE66V83ubX7RXKvp7F0gZuyeff343twCn/Z9/gtuMMN23U5Ea1MKp+DP3pMTMo4CSK2RUlzgFrx
Jx4vfgV0GEDHJBqprfdIWD56HATEyBOhOKHQDhWXo/fZ4yDNqagaiCWdcHog9EK/KyDui4B3j/mC
C4K6p+AYD3RcGXgw9cwkJFU/SDz9dKX1sQwyZZpiCIwwzS51FYGcua0Ey2mx1YRsYkTdcSwvbFJT
vWBxUaCoQN6QPiMXztwmUAl99y4gvFmMkEWRxpFv6BP0DukazU5DqUnSjZN0pevntOdKrhZ5agRD
bSkHV7rf085lCDbAWJ3tGZ0gN3dhnNvmfLHeaCdOT/aX05R6PJGO1+v/pqihYFmm9hsg+hqaOX1i
em576ekjWBKaTgcJWxqcL6mnXjjUF6hA5N34VKWoWNCVNXQ3kDwG4XlfTd0NDQ3mwAfRHNCsQeKq
71Syxmav8OJ43MuNJDvxKMwshyQT54uhSBesRmicJtpYDVLvzYoK1+su+IhgSPnJSN/IQHQM5Pxt
amPJxqFXJlm+5Qrd0EEe3FIbF+rOc/2UWDNGhtqgD2ya9mdAcDaTeN5LUYrKk0UPzXjgakC9th5i
IDCIT6ME4JZEyNSbBrBzo+Eik1baGEL+dn6JpAGneIQ407mSLhRlltib7W3aGwzekcjDOwu6cYpD
UWjXm3WhLodOBJEfmRvlatVbGefFmqHQ9vbQa9fccT8O1wjwu4n0Cj0EkEJz2Z3GcKIXQzXOkqug
GETTfuqTzoS7K91S90As0HaDEdnM7UkvCdf3TraUOafSxTg3AMsOw3i9DKaYGaQ7BlqfZAvNQDKQ
t0ZI3+PzXo/+jK83oJn6JslDdMVO0IR0F8FQLuLcAXexXCmkjZH6pEDLBPi3KnZrOQ7DAp5K2FXt
D7SYlVHajLexDW1KyHrGKwxzbmjxdgRrRuvjW8+NwaTIeqE27QmB0F6eo3cvDfqRNKFblXqjrhT5
LBayop6toTBaCLHRSMiOZnkfBVIOk/SGYqANp0hIlKqUFs6DAYpsCkG0EDNCylSImpJRRt5UUfPT
uaSsr1HsoPtvqYMq/P8TeKxbUy51Up2cfSXSJDF+kZBSdYWoqmd3szON8HZIbdqPJp6+MaZ9ZN8+
GIYQZfUGWXi9TfTlW01otnrFwJ8YsEmug6VP0Tea9/PlLNNIfwR6N3rfW9hKdpr2/X445EAjRpB6
qeqO0ZxZpK9dF27mOFW0xWvP3XjFJJfX0Qc7MIwHvUsXXgoWPWKJ2EE+fahG9pz2sr1uD/1YpChQ
XJMHiXG+in3PRHsAaaQ1QYhg4ay8MdLdTjgDGa4ogM0Mcure2rXPQzlXLuZ2zlE7l1P59Xph5/0Z
ieRAGmcEcO9s1c2L6Ype329Tfe64o6WxIOUz7y2KLa/KpQ+srHhBPorsQoHMHbrQs7akgn7XUgHE
hltt9yay1N3eG/wTb62YQ0CI0qxvUWMpxt9/xj2vNdf/p5LXZF+/chL+bq4+HiXbVEcif13hyWBb
Kp/bbn3Gkw0givY0TkNSt4ThHEz7h6Kk094AwG6P1Gtfqh2KOmoUEj6WTBCOiNJ3HYoDgG71Q1FU
ElUugsQTcfiTch02XnEyfEXEoMljCq25YBkBkZQ3gegCoJJszRWCuqHspgMD4VIhWqciOv92K5Ts
dJKFBMIyjE9lri7Hbn9OZWrhSr8tSyE8IQhxRutI9FnmcNNgQfdy2mPh2f1mCCU9u1jnNwi/R5Sq
0ni26ve0E1TnbKIaJafvvVDkE9vtTPf1wTUpI90ec0ZtXqNu42VTQyj6OUYqD6jCSEu4CCtMfRgV
3gfaypOjEuqFMLRDN/1tIfRhlqVUjNwL9DfzdLmJh45NG5tJHCO3QEMim4YoKCe+oZtJ/9wJpXA9
3KoOod8cpOYrVxYiNUsnp+U7ghDza30eBATBbEYTkP3m96SUukE+Y35PD5H1w6ZUwhGaOLjHaNEo
QidHKOYMDDV9bdv9qD9KS0mdXKjrKI4K0Ugo7gwyJ1idLx1tLQ3npTCPh/O0PvfmRTEgZ0GfkqG6
GMjEtULNB0a+oAwCXZLHAodMK5xkrZKGXs+7yOjr/VMD3sjU1WKQJXQYtu/luaJd6kJFyKDR1A0x
WDxyg8XmRF2tnOU0SANdAyMMpm85c8us7kLyYigo2uqjq4Xr/oUnEsBumQumJkleGHHI+IpKJb3H
RNrYoERyEYhUcr/f7c40CGn5BGoCuWYXluZZKBLQCxfJcrfMSociQd13tH4yQmPLv4rWfu82T+ci
+s83hXfnrpf6vYRownuexbCCLCXzrtJvh5BxkaHP6Uk2JjMuM+ZdijzJNHbs/sfc951bQyTXgzLP
HulF5kxJB5F/L8pcPJVk+fUCWct0Oi+z9bRy0h6QTBk40+5yvni7ycRptYkV9UYrE/7o0WyoehaI
AYyjsjLglEWCjeR0x2g/ZnBmyjqCI0oKKOdRXUjndGGa+RB83qMnBuiMG/gA65+axLysT+hJ4K2h
MrkK/Ca/WA+IoLbUHMrKhlpWOdZlxYP69DyaDJapTpS0DvAy1yrtj7g4ZRKgb04wIWazXyeOM7+2
t7TXGG925RVRaWF1IiGQyy5qk3q+oHmcF281pLWk/oku5D0GoR++7wnJj8Vii/pH0c1yGTizUAXJ
Vo5/lQmpkKwbrYiDhYDIQEiJgINBVSQRAiP22ludo5gWCZkyBEgIbLsfY2++fJOFXvc1wDwnG65I
Y72NtDA/7aHtNUvDILQh+Al5k00pdaIl9vKqV6TG+7SUQpFSIYtCn7BiMZaY+MXYLqVTip2MSkbJ
aRbNDf1yS8ummSYUV5T1wNbHmaFvt6OBWvgp/KciQp9ytca4QSHEIwMghYbLJlTsD1IJPnR3QESC
hGzmb3MjO13KKLGRE9J98hLx5vr7z9L/rFNyr+Hl5LDH5afWjaJzznXg+slt8GO/VCWCjw/0GDHu
+mLeB6mfiC6b+Mf+fjApekXWQs/yjsqWnF8bANCMm6QPdMockLum3Y6M4777UFr1Avq57X5MoAl8
ViHWJPjkQnsz86Vn//pjvbEOG4U+Had2519uCcrZD2Tnec9/MMrn55dkoOZaScA9eG4kpkELkdDf
fX61x9/zmZ6zAL42AT3kSBELI7Lfe/PqC9wlYhrKGbvPL7cAHmdAULEbzYD2AnIAcAOUR3YfXMq9
idBfaBo9WMl//GpL4Di7/QsW4IsLAKF2oGzImlYrnfnce3wMhKrDzUA0bvfZEUZ+IUPwuA4Es6TR
OoCPAtlNU4gPPj1pbSIkAg/lk0EwftaG+OJhIAno4nOm4GCEz9aQjCOPTh8fmheXHwbcmwLthdgg
Ggbz8ceYDK73C60FqD4wOb/WJ/p7twfyv4QVcEyOWwcOSM5OJIpItO4+v9qUVGbymZ7CF+2EwM/K
6E9jC3ZvH0Owtzb4MdEwwbWQLv61FkU1A419hRIOLJLgB48uvZDp+omd/GVt4+7s2rWQ/+RvPnUT
v/zyZcjOAhAn5E323rrxgnOBCgQ06N3nlzskq9OBQ/05pvFrMwACkcRSZfvqa0Bjc0AtJDf1OBE/
63Q4eACrjF9E3QlvAWBjC1YA8AlpNJFd21sICLgp4GZkhd2x+/yiVkBAZhotBMj92HrOSfnzIbg3
EeoLcPzAdLTdgvuFzsZqJ+zs84/bAv3FABi0ru6/6r0J0F/IAqGrsBd2n1/WJOys9Y9PhPHCQJFB
dCLa3wnKCzi/ErwQCrfl55ezBI8L4Qmx5ntdI1oyKTqladGCsvzUTQLOJMlxIGu7osCvtxNE2r6R
KcD566nA7cCLP77rg5XQp0hBJQI1t/Lzq5oEgX9sNBHImYE26AuYwu5TXwn4hlofSXIg0ruF8qv6
SSIH0mgiRDoJQUSgo2RUxKfuJRBiYhcVOF7ldZ61JZ7xS59ykiOoMA9lNtK14tK92+XbvvkLVdLu
6QD7yJUeTXM+Fc7KXxXpyd3gO0dDfP3PtfCyjA73fvjfsLd7X9Z+N37yy48Pv3+t/W/VHvXoM1Tf
PHGtyIzunbz8k/zxqS7NFTnQl96d6bvmfl6Vnfr5Jv/pv9Tucm+JfHVU/yGIotqonISNR03jJKrf
q8SibTrs0PJsN11VAwl/UWbpNh42iJnYjuk/dE6sqLBgstCOpxq3vAqmp/FVLM+M0rgaqBwWP7fx
sEDszYO5FkmmpuOOLX+FQkY1kLhdtYW5Po2YBv+hNmwLC24SJ3QCrb0zoX7cdBJGhXXvHAzbwtxO
XeAj9UkQWplN73ZqRoHVOY3F2LV1JiL+xoNHpn9vVeOI5YBeWONRZ+5dZHqJGVVDiYFFuaTp7c5S
K/JjK69GKsflvG88rhWtTL8+bBvzEFlWfXZFa6+mNzuKAkpotV2By9983BN6HptRbRLgDzYf9/T+
iXEgRmlh3MT06ncrRG6bzu6ZFR0sMJyqFoY1/c6FmVu1CirVz+YjvzJpRlFfDYMWZvcVEvHpoWuC
o938hm+8YGMuD2+5hTl+5WLXE8uPE8utz7NQ52+6MF6lW2t1F6SRXY0lrA8w5+rLo+XyTx7919y1
i8B7YE6qgcpxadrX+JYvAt+8D6pxdsO2sEUuhG2vjSrC7Kbze2kljhU9OeUkkcxqPHYQZWbdVrRx
NF8Hhwc+Zevmd3sdRCgbml41UvnijBam+E3AKVffeCQSq8v8+PoVO9o6HFgkaZu+t5vSakauX1vE
chtRx01o1o1E2Xij8Q1vTAK6qOYJk4VpYSYy66F+eMhtBEk3GTz53a6r7lGsNrmNI+/tMmKKa86l
3Mb58dZ3E+uhc+769kNQDxtFo/emr/AdztU9627kJjWLQeGh+eBYZA4oy47qC7qNqObGiu4O9rbo
PtB0Ogg8rE7wEeelfqTC/mnHMCcOY99bD4eRHpykNvy5czobb2qzTQl1AJG5+dT88T+F+T8Wmmlg
lwR5CgAmxQiUnb59uWOppU/whqepsTqW7ft//rguxGZHd5oMKSKqGspUICzQSGmcaNt/msc83f63
JqIyWKUJ/5ynpCMTAXOVkttP6n0lKfgkJ/iV3/1JCcSR6ZsPNW+s38LSnhG5PslmtOGCXFhb98Al
FYq4Ta3UDSdN0rkm0RpZZcrvwl2nFpXBaujyVOu1cKXH0+cmQfstro0+aCFjMGIiSJ10Xq6siFOo
Nj44oK8db9zMs4KNEXnFuzvrwJwLcTo0kaoLHvEFd+Mf28V/zgYWKOG/wf370idPdi9cjmruxVKl
UlN9eeRV7Bdwaqb/z3kTKI38Lb4ID73xugPVwoZ+KVqc1V5tC9Z5GCRxht2vlohYMVIb4xLE1S1m
C9mCYRql/oO7f6/9FoYdOWYtymojsnhjhemd594Lf5dkRAcRRrvmOgp+fNOjamytgvtIBBmdb1+v
hRU4os4YBfWTUFA3mj4Hgmpo99aOQOVr58dzj6fqBPwoDkD/0xxVN1xaxxbSeSMztDrvrOihFqAq
LWTzxguUBNKktuKF6GrTCZ/YeZhUw4hpELyYxoOuUzMJsHteZ5YSrddsiujQ3vgCkZtE9WHbCEsn
iYOaW91cay3szlu2/cxcHUTSAmbVdCJm5l19E9IXtvmgyPLXXtm3A80d5uxr6einCwHoTPN7Hf3x
b4nVefiH003gRrVdB4qp+fDnlp/XpgJSSfNRX7l3h16B1EaW6ZUVB4lTO1zKzolNVxn3ezALgjvU
dNQLQkzbjO/rFV1aI7cxdB4kSX05tJJpMz0zc6v7Kz0kpYVdTO3jYNAWdvEFB+n9QVQsxGmbv7YU
63uY8i8VwBsPHRTCShJkV7dZTrHawmIrG//URm3DsJej1s+LkrPUdCJ2xrI7ROTKTGt3LeQhmo7+
Bje/nt2Rey34hDdWfu9YnneQwWgDRXCD6+N0XpbeW/X8YmnQubz68ksR7bdPphuRO68XxuQ2oAQ3
InFkdl5ZwUG9QmrBpUAIEqNRO5qgbbUwGelDPYkDEaz5qLdBPeRB46v5oDd//J+gcxus/vjXMjl3
Hf3xf/17N6zZDqCrzS90m/pufDDXgnXRdB/emn5xaEfpl9B84Lf2kw3eBnqDoHsJ2rEzNeOaj4G+
efN7BrnqHjjIsuhN2XSSJyQ1aKjnViOVZkNtwfNE/OfwfttALPzuru7Mu6y+ioVqb9OJ2NnQmyf7
uw0oxNCNOrd4RjV0gdJvwR69vMut2rvToGxKqNoP0DxC6QGQ2jc3zM9LLwuJZLjFtGBVhUaT0HJq
nOTcf5pfowo20OCM/MnPtTvWD/LU3z7rh6Yj8APVbirdyxZ87VEeHuC12/C0Z2YhJL4jN6zdr9DG
bGoMToHoVqOUk9CG73BK2wirZgIkqYXJ5V7XtXttA6NyFkQHjk4r0IPzNDPdpHa3bVjBVxaEjnqi
R2rDUbgCulW72TYOmtfoCEW1UYWyRNMVe2OmD27nJbL3B56YkJRvPHgeHYwqSP9NR32s6op77kxW
Lun5g9BIsLOaXuS9FSedoenX6BcIIDUf+TdrdQAOa4PVcRl0WHT/EHcOUY5AWprf80yAJzs36d2D
K2hF97WtOKAR+jedhW+fIYQDd8fwOZKgTmptYDVf3qWdizSuRXePo7cwR//yZnIzefNuMv7vHbF4
ID90bg7XvwbvfYADJ6GPodI7Qjgu31iq+37J5BGK8+eUjqHuN3ereO+ft2Kd8feTQDgvP9ok4lnH
dRvdQkD7EnTmneku6gO3YDJeRpiMuiVtwfRj3WzPfLBip1qDZRDXwkRc5KagrtWGbeOGnfTwpbVg
6YeUvOuxkGDdfl60P8bqpJJ7FzzU31kbyYKbyO284liqGbE2ihz4/PXqVBvZhxOK8p1z8b+bl2+q
SS0d4zYyo6cwZ33rIIUEzb660I/nLhm5/uqkNpKLZ2ZYNw1SG+7QeR7ZOX01DoYWAv1NF/El5AaH
93dQE5b6LUzxLm9yZOwWtvQ5Ed6SlhmHU9LCvn5l1mEUgIabzzOYapOmiAdbRGlhlsGwg2k6WMtt
5P+orT24m7rjLaktnHUMbOaHe7oN9MSlFdarEZLWwqu7NiMA8d5Rx1VvZXw0bw8Xchv03GskINww
BEYSVwu4PP6FEkVTu3ED3cMMMRvVUOXIoodm05FvHdM9jHBos9bCwObCfTrTJEXbGNqlMliNs/Ox
2rhjygbCLTxcHagqVdf68QPwbXFnHZmONgiU71wr8c06F6gNU3dFZBpsOqcJGMaw89fOBKhUkKSP
O7OaktL5UJBgq77x43P0eMHz1Ddjh0z9XzvVP91jF9UGbdQxbkLyHV5+zN7QhbAN3+fCfXiARjQx
43qUX2ajv7yBsSLPgrQ/ztqN49IJmKTCXzuf/rnTTahejHhTwMhFw8TqWz/+rspTxeQFRa73H//j
f8dLMzc7sygHK8MdnAD3WpnVW6vZQ4D8NIRooeJy6wLB7AIlquNnNNR06Uvc/Akpty/NZbXc47+O
XTPIiZfczmsgvWatsmggXitrLVx0HCwfAibw1lwSRrors3oO8fIMmssqbWSGzs3UjdxaJk7qkbhB
X6+63o+vjGuTnmTdezRGunGcVuOVZmJ3jRbePdRY+8jILdigV2aYOAduze62v3kI/MTEUsmOaUrv
2r9/8fqRl9r/1qROW/vRwpbluUXdjWlhzY0CDu3Om0MeSQsjT7zOjeltTCSl9hec1kJ+cwb42AId
U9/jLdhmkgR0PjZrZpfdXd3/j2/tSyY4Mu20dse0/mk+8jVI3rqxk0Qz3697t8dW51fWbIusUUTm
YC0/Z8OxaXye4htcyuAeSto3fqcmhfbTUr2HxDxBhzp4TY+P/Ez35TgFrOS7NRv3IOQtk++NRpyk
UVBHbUmlLl+jQXcZoWOMx5Ky22jslyke/BP0HWfFExvzfa/sEeX4lKVJK6anuM/vG/tK7IR6eoWm
jkifI3+uDOBpU+x5Wqb9vmtcU/i1Dxn3xyAwB7Offm4Fg219lnPOmjEPFqJKE/GBrAOyARUk4Qx/
tTD83AtdAKkP8f9X9bmjPqYYCrrRtDjF8VdKpfQvWtVnX8y0nci6qza+8O2O8eibT98num7nCwI5
OnqfOqqf6AFLWg8M6FfR87vn+3nHBkySHdH4OSfH3mp7cjLsP8J/mqv2Mkrv6id99cJ/3IPA2rv4
DyUQdmhGd6D8qkHFKnpyluxNwjN3HJzT1PXqTlUbiTJxt3iBLKHd9ikDmm/GBM+o0sO5Au2F91Mb
uo1CxsjMgTAcy2y0kXYaHayONggm42AFBLbOBm8jyVONe5xR2UaWHc2IQymKNhAWxAgPKDmkdb/j
6SH7/fvkBPyXW1vMbSRNzljHB+9PagM9dGFGAhx9yLhpg3MrVIliwYCoZeekNpBJ1yh2JoGIS2vZ
IrqXVhP/45Z0J/px7iZJXFrTS2vj1i1IGynZ3VVepfd1t0JuQ5zoFmkz98F8KG//NrjDJ6umpTwL
2tCHvCWnv5ufEesyiI8ZQ9oWVddt+jreuQjKosUilJEEh35nFZ6UhNpgJQ4ht7mx03nnRrZ71MgD
jWr+XG9vvnqFFhbyEJ3GA0qs3EZ6ZYTrTRW4moJySbWRor0x616RrLWQZqLAl3QmxGtwQNL6Nha9
xXYuR9PViQuTOH/8q2et8mpIMSs0Eqq+bHAF8QAXJleoYzFhQLRRa97Zod0p0PnLFFT4vfWP1V2L
h+jj/reQ4frjf1GpebAAfXYuzY0ZxxbJ+N2/zEfb0fnL2I3DVKjwmeA4Om9vXnZPXp7entbuByii
avCfQtxlkMvSv03w2nfqJ/jJQiPsz0ln0VqJnEDToOQXRCYeS4C0Ic1J1uZj4C0fV8T+OqQFjYyW
lKGqCO3pOkmcbxYlft573+Vr/gbfe2QLi1mH37VRyh0C/TnQm25DCHIYmUWdk9YG73QEIKVWaWmj
6joKvOCQT9gG2GByT6RTr7G0IY03JSy7d4S6y4FUSBtswqnpLQV25phTqbXgU85SYL+1/AhV2srY
NDiqqdlTbaktDamNfgoCukVyp+ZcSHoL7su1FaXVc4vDnj6o1Zc/Pg1vo/TwZuU2dsg7aPoF8ou1
F0eG8lt3/POOgWMJ9r/BQ2FXr4BEYq6C2stpw/8d0kTjMJnZhlstzG1wNLxrA488DNKNlRxxY9og
A44CEXD/5dyi5O/b/3jMSrYRCJcVNEEOIjoQVv7YddroJzAKgsrhqwVoSgtJ4DMzIntz5D20wXOc
ugu3Mj7CeraB0p0iyC54gg/wfgVdsBTJdu+jp/SBr8qqPjOn/3iK03Egf0JPaAN9MARtFR2Zfb1f
zduPHzOP917WTMUqFf7Cp5q3YJ481FZTG8clSeMaGvRpvTT9XMl85is4sRD2f5yi8hku7sckbrzq
e7WHoC7efOJOgmzPuarGK4//NjKbVf6sZKb4nbLu3LklD+wCc627MG10XDgLHFqzYMlfJoFX5563
gbYW/QBEreeNZX2sTVUbgcQ5YME7ElP1gVvYGyMnAm1N5evI3pPa6Ph2bXqrHG2jp5Pehl71hSkU
xg7ydVIbmi2XVtYZmd6RvgBtNEu4dA+Ey9rQpHxn+uDZ6m56G5nRSya5PmobJ4qY4N8tsHf1lnX0
LagW+Y9b/Gs3uSejfdRpA+/RwgXMkBK6eIQjYpXtQHi9Qzm3Fgw6/lkMtPY4tQd585ay3CeWRyn2
v3ZexpRiYheTK45cik2C19EBnj5Kfafm/wPDaX7x22BJzFdbqXIbLvothLP63bZBFrxN6dVzcLMt
rMz3vF78WDHh0zSBx1HNqzi2ASFVX/745nqPq3bktJDb8MKfBIZyG2B76B+033p6BAFIfIqd/H7H
bCRIZ6LMXNmbao7FlCtURTQNhBSNsEEAD5Q2Gn89yoU8Ov4X9KeKOlcpHBp8kMdXU/MGuShX7qHT
oJMYB8T3bWXln5gLOYLOa5oL2X8asfK/VtWpXetzFejbOKKZFVAIrm24NuiSb9L4AL9IW/Vqif34
Nr7949/R6MutaqTSPnzb49ufyc+Tc+y7ez24j07ps36+B/U6BqSsDfz4Yr9SBGuI4vsznvIYnPIX
e8pvTMPj3rr3iFf/+f8BAAD//w==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tool tip'!$N$2" lockText="1" noThreeD="1"/>
</file>

<file path=xl/ctrlProps/ctrlProp2.xml><?xml version="1.0" encoding="utf-8"?>
<formControlPr xmlns="http://schemas.microsoft.com/office/spreadsheetml/2009/9/main" objectType="Radio" firstButton="1" fmlaLink="'tool tip'!$N$3" lockText="1"/>
</file>

<file path=xl/ctrlProps/ctrlProp3.xml><?xml version="1.0" encoding="utf-8"?>
<formControlPr xmlns="http://schemas.microsoft.com/office/spreadsheetml/2009/9/main" objectType="Radio" lockText="1"/>
</file>

<file path=xl/ctrlProps/ctrlProp4.xml><?xml version="1.0" encoding="utf-8"?>
<formControlPr xmlns="http://schemas.microsoft.com/office/spreadsheetml/2009/9/main" objectType="Radio" checked="Checked" lockText="1"/>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emf"/><Relationship Id="rId5" Type="http://schemas.microsoft.com/office/2007/relationships/hdphoto" Target="../media/hdphoto2.wdp"/><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microsoft.com/office/2014/relationships/chartEx" Target="../charts/chartEx1.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20</xdr:col>
      <xdr:colOff>69024</xdr:colOff>
      <xdr:row>12</xdr:row>
      <xdr:rowOff>27608</xdr:rowOff>
    </xdr:from>
    <xdr:to>
      <xdr:col>24</xdr:col>
      <xdr:colOff>55218</xdr:colOff>
      <xdr:row>15</xdr:row>
      <xdr:rowOff>13805</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13100328" y="3464891"/>
          <a:ext cx="4514020" cy="1642718"/>
        </a:xfrm>
        <a:prstGeom prst="rect">
          <a:avLst/>
        </a:prstGeom>
        <a:solidFill>
          <a:srgbClr val="E8F2D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latin typeface="Arabic Typesetting" panose="03020402040406030203" pitchFamily="66" charset="-78"/>
              <a:ea typeface="Cascadia Mono ExtraLight" panose="020B0609020000020004" pitchFamily="49" charset="0"/>
              <a:cs typeface="Arabic Typesetting" panose="03020402040406030203" pitchFamily="66" charset="-78"/>
            </a:rPr>
            <a:t>"</a:t>
          </a:r>
          <a:r>
            <a:rPr lang="en-US" sz="2000">
              <a:solidFill>
                <a:schemeClr val="dk1"/>
              </a:solidFill>
              <a:effectLst/>
              <a:latin typeface="Arabic Typesetting" panose="03020402040406030203" pitchFamily="66" charset="-78"/>
              <a:ea typeface="Cascadia Mono ExtraLight" panose="020B0609020000020004" pitchFamily="49" charset="0"/>
              <a:cs typeface="Arabic Typesetting" panose="03020402040406030203" pitchFamily="66" charset="-78"/>
            </a:rPr>
            <a:t>JMA understands that rural women play a key role in supporting their households and communities in achieving food and nutrition security, generating income, and improving rural livelihoods and overall well-being”</a:t>
          </a:r>
        </a:p>
        <a:p>
          <a:r>
            <a:rPr lang="en-US" sz="2000">
              <a:solidFill>
                <a:schemeClr val="dk1"/>
              </a:solidFill>
              <a:effectLst/>
              <a:latin typeface="Arabic Typesetting" panose="03020402040406030203" pitchFamily="66" charset="-78"/>
              <a:ea typeface="Cascadia Mono ExtraLight" panose="020B0609020000020004" pitchFamily="49" charset="0"/>
              <a:cs typeface="Arabic Typesetting" panose="03020402040406030203" pitchFamily="66" charset="-78"/>
            </a:rPr>
            <a:t>			- Rabi Musa Saulawa</a:t>
          </a:r>
          <a:endParaRPr lang="en-US" sz="2000">
            <a:latin typeface="Arabic Typesetting" panose="03020402040406030203" pitchFamily="66" charset="-78"/>
            <a:ea typeface="Cascadia Mono ExtraLight" panose="020B0609020000020004" pitchFamily="49" charset="0"/>
            <a:cs typeface="Arabic Typesetting" panose="03020402040406030203" pitchFamily="66" charset="-78"/>
          </a:endParaRPr>
        </a:p>
      </xdr:txBody>
    </xdr:sp>
    <xdr:clientData/>
  </xdr:twoCellAnchor>
  <xdr:twoCellAnchor editAs="absolute">
    <xdr:from>
      <xdr:col>0</xdr:col>
      <xdr:colOff>0</xdr:colOff>
      <xdr:row>0</xdr:row>
      <xdr:rowOff>24740</xdr:rowOff>
    </xdr:from>
    <xdr:to>
      <xdr:col>26</xdr:col>
      <xdr:colOff>455543</xdr:colOff>
      <xdr:row>3</xdr:row>
      <xdr:rowOff>111331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0" y="24740"/>
          <a:ext cx="19546956" cy="666374"/>
        </a:xfrm>
        <a:prstGeom prst="rect">
          <a:avLst/>
        </a:prstGeom>
        <a:solidFill>
          <a:srgbClr val="10316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solidFill>
                <a:schemeClr val="bg1"/>
              </a:solidFill>
              <a:latin typeface="Cascadia Code" panose="020B0609020000020004" pitchFamily="49" charset="0"/>
              <a:ea typeface="Cascadia Code" panose="020B0609020000020004" pitchFamily="49" charset="0"/>
              <a:cs typeface="Cascadia Code" panose="020B0609020000020004" pitchFamily="49" charset="0"/>
            </a:rPr>
            <a:t>HERSTORY</a:t>
          </a:r>
          <a:r>
            <a:rPr lang="en-US" sz="3200" b="1"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 IN AFRICA</a:t>
          </a:r>
          <a:endParaRPr lang="en-US" sz="3200" b="1">
            <a:solidFill>
              <a:schemeClr val="bg1"/>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editAs="absolute">
    <xdr:from>
      <xdr:col>0</xdr:col>
      <xdr:colOff>24740</xdr:colOff>
      <xdr:row>3</xdr:row>
      <xdr:rowOff>159378</xdr:rowOff>
    </xdr:from>
    <xdr:to>
      <xdr:col>26</xdr:col>
      <xdr:colOff>379709</xdr:colOff>
      <xdr:row>3</xdr:row>
      <xdr:rowOff>159378</xdr:rowOff>
    </xdr:to>
    <xdr:cxnSp macro="">
      <xdr:nvCxnSpPr>
        <xdr:cNvPr id="4" name="Straight Connector 3">
          <a:extLst>
            <a:ext uri="{FF2B5EF4-FFF2-40B4-BE49-F238E27FC236}">
              <a16:creationId xmlns:a16="http://schemas.microsoft.com/office/drawing/2014/main" id="{00000000-0008-0000-0000-000004000000}"/>
            </a:ext>
          </a:extLst>
        </xdr:cNvPr>
        <xdr:cNvCxnSpPr/>
      </xdr:nvCxnSpPr>
      <xdr:spPr>
        <a:xfrm>
          <a:off x="24740" y="739161"/>
          <a:ext cx="19446382" cy="0"/>
        </a:xfrm>
        <a:prstGeom prst="line">
          <a:avLst/>
        </a:prstGeom>
        <a:ln w="38100">
          <a:solidFill>
            <a:schemeClr val="bg2">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0</xdr:col>
      <xdr:colOff>0</xdr:colOff>
      <xdr:row>5</xdr:row>
      <xdr:rowOff>148441</xdr:rowOff>
    </xdr:from>
    <xdr:to>
      <xdr:col>26</xdr:col>
      <xdr:colOff>354969</xdr:colOff>
      <xdr:row>5</xdr:row>
      <xdr:rowOff>148441</xdr:rowOff>
    </xdr:to>
    <xdr:cxnSp macro="">
      <xdr:nvCxnSpPr>
        <xdr:cNvPr id="5" name="Straight Connector 4">
          <a:extLst>
            <a:ext uri="{FF2B5EF4-FFF2-40B4-BE49-F238E27FC236}">
              <a16:creationId xmlns:a16="http://schemas.microsoft.com/office/drawing/2014/main" id="{00000000-0008-0000-0000-000005000000}"/>
            </a:ext>
          </a:extLst>
        </xdr:cNvPr>
        <xdr:cNvCxnSpPr/>
      </xdr:nvCxnSpPr>
      <xdr:spPr>
        <a:xfrm>
          <a:off x="0" y="1100941"/>
          <a:ext cx="22268543" cy="0"/>
        </a:xfrm>
        <a:prstGeom prst="line">
          <a:avLst/>
        </a:prstGeom>
        <a:ln w="38100">
          <a:solidFill>
            <a:schemeClr val="bg2">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0</xdr:col>
      <xdr:colOff>0</xdr:colOff>
      <xdr:row>19</xdr:row>
      <xdr:rowOff>66138</xdr:rowOff>
    </xdr:from>
    <xdr:to>
      <xdr:col>26</xdr:col>
      <xdr:colOff>354969</xdr:colOff>
      <xdr:row>19</xdr:row>
      <xdr:rowOff>66138</xdr:rowOff>
    </xdr:to>
    <xdr:cxnSp macro="">
      <xdr:nvCxnSpPr>
        <xdr:cNvPr id="10" name="Straight Connector 9">
          <a:extLst>
            <a:ext uri="{FF2B5EF4-FFF2-40B4-BE49-F238E27FC236}">
              <a16:creationId xmlns:a16="http://schemas.microsoft.com/office/drawing/2014/main" id="{00000000-0008-0000-0000-00000A000000}"/>
            </a:ext>
          </a:extLst>
        </xdr:cNvPr>
        <xdr:cNvCxnSpPr/>
      </xdr:nvCxnSpPr>
      <xdr:spPr>
        <a:xfrm>
          <a:off x="0" y="5946790"/>
          <a:ext cx="19446382" cy="0"/>
        </a:xfrm>
        <a:prstGeom prst="line">
          <a:avLst/>
        </a:prstGeom>
        <a:ln w="38100">
          <a:solidFill>
            <a:schemeClr val="bg2">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0</xdr:col>
      <xdr:colOff>0</xdr:colOff>
      <xdr:row>22</xdr:row>
      <xdr:rowOff>176229</xdr:rowOff>
    </xdr:from>
    <xdr:to>
      <xdr:col>26</xdr:col>
      <xdr:colOff>354969</xdr:colOff>
      <xdr:row>22</xdr:row>
      <xdr:rowOff>176229</xdr:rowOff>
    </xdr:to>
    <xdr:cxnSp macro="">
      <xdr:nvCxnSpPr>
        <xdr:cNvPr id="11" name="Straight Connector 10">
          <a:extLst>
            <a:ext uri="{FF2B5EF4-FFF2-40B4-BE49-F238E27FC236}">
              <a16:creationId xmlns:a16="http://schemas.microsoft.com/office/drawing/2014/main" id="{00000000-0008-0000-0000-00000B000000}"/>
            </a:ext>
          </a:extLst>
        </xdr:cNvPr>
        <xdr:cNvCxnSpPr/>
      </xdr:nvCxnSpPr>
      <xdr:spPr>
        <a:xfrm>
          <a:off x="0" y="6636664"/>
          <a:ext cx="19446382" cy="0"/>
        </a:xfrm>
        <a:prstGeom prst="line">
          <a:avLst/>
        </a:prstGeom>
        <a:ln w="38100">
          <a:solidFill>
            <a:schemeClr val="bg2">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4</xdr:col>
      <xdr:colOff>93856</xdr:colOff>
      <xdr:row>6</xdr:row>
      <xdr:rowOff>184426</xdr:rowOff>
    </xdr:from>
    <xdr:to>
      <xdr:col>7</xdr:col>
      <xdr:colOff>483148</xdr:colOff>
      <xdr:row>9</xdr:row>
      <xdr:rowOff>78503</xdr:rowOff>
    </xdr:to>
    <xdr:sp macro="" textlink="">
      <xdr:nvSpPr>
        <xdr:cNvPr id="13" name="Flowchart: Alternate Process 12">
          <a:extLst>
            <a:ext uri="{FF2B5EF4-FFF2-40B4-BE49-F238E27FC236}">
              <a16:creationId xmlns:a16="http://schemas.microsoft.com/office/drawing/2014/main" id="{00000000-0008-0000-0000-00000D000000}"/>
            </a:ext>
          </a:extLst>
        </xdr:cNvPr>
        <xdr:cNvSpPr/>
      </xdr:nvSpPr>
      <xdr:spPr>
        <a:xfrm>
          <a:off x="2978570" y="1327426"/>
          <a:ext cx="2226257" cy="832970"/>
        </a:xfrm>
        <a:prstGeom prst="flowChartAlternateProcess">
          <a:avLst/>
        </a:prstGeom>
        <a:noFill/>
        <a:ln w="57150">
          <a:solidFill>
            <a:srgbClr val="4AA96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800" strike="dblStrike">
              <a:solidFill>
                <a:schemeClr val="tx1"/>
              </a:solidFill>
              <a:effectLst/>
              <a:latin typeface="Cascadia Code" panose="020B0609020000020004" pitchFamily="49" charset="0"/>
              <a:ea typeface="Cascadia Code" panose="020B0609020000020004" pitchFamily="49" charset="0"/>
              <a:cs typeface="Cascadia Code" panose="020B0609020000020004" pitchFamily="49" charset="0"/>
            </a:rPr>
            <a:t>N</a:t>
          </a:r>
          <a:r>
            <a:rPr lang="en-US" sz="1800" b="1" strike="noStrike" baseline="0">
              <a:solidFill>
                <a:schemeClr val="tx1"/>
              </a:solidFill>
              <a:effectLst/>
              <a:latin typeface="Cascadia Code" panose="020B0609020000020004" pitchFamily="49" charset="0"/>
              <a:ea typeface="Cascadia Code" panose="020B0609020000020004" pitchFamily="49" charset="0"/>
              <a:cs typeface="Cascadia Code" panose="020B0609020000020004" pitchFamily="49" charset="0"/>
            </a:rPr>
            <a:t> 10, 000, 000</a:t>
          </a:r>
        </a:p>
        <a:p>
          <a:pPr marL="0" marR="0" lvl="0" indent="0" algn="ctr" defTabSz="914400" eaLnBrk="1" fontAlgn="auto" latinLnBrk="0" hangingPunct="1">
            <a:lnSpc>
              <a:spcPct val="100000"/>
            </a:lnSpc>
            <a:spcBef>
              <a:spcPts val="0"/>
            </a:spcBef>
            <a:spcAft>
              <a:spcPts val="0"/>
            </a:spcAft>
            <a:buClrTx/>
            <a:buSzTx/>
            <a:buFontTx/>
            <a:buNone/>
            <a:tabLst/>
            <a:defRPr/>
          </a:pPr>
          <a:r>
            <a:rPr lang="en-US" sz="1800" b="1" strike="noStrike" baseline="0">
              <a:solidFill>
                <a:schemeClr val="tx1"/>
              </a:solidFill>
              <a:effectLst/>
              <a:latin typeface="Cascadia Code" panose="020B0609020000020004" pitchFamily="49" charset="0"/>
              <a:ea typeface="Cascadia Code" panose="020B0609020000020004" pitchFamily="49" charset="0"/>
              <a:cs typeface="Cascadia Code" panose="020B0609020000020004" pitchFamily="49" charset="0"/>
            </a:rPr>
            <a:t>Loans</a:t>
          </a:r>
          <a:endParaRPr lang="en-US" sz="1800">
            <a:solidFill>
              <a:schemeClr val="tx1"/>
            </a:solidFill>
            <a:effectLst/>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editAs="absolute">
    <xdr:from>
      <xdr:col>1</xdr:col>
      <xdr:colOff>122574</xdr:colOff>
      <xdr:row>6</xdr:row>
      <xdr:rowOff>184426</xdr:rowOff>
    </xdr:from>
    <xdr:to>
      <xdr:col>3</xdr:col>
      <xdr:colOff>313626</xdr:colOff>
      <xdr:row>9</xdr:row>
      <xdr:rowOff>78503</xdr:rowOff>
    </xdr:to>
    <xdr:sp macro="" textlink="">
      <xdr:nvSpPr>
        <xdr:cNvPr id="16" name="Flowchart: Alternate Process 15">
          <a:extLst>
            <a:ext uri="{FF2B5EF4-FFF2-40B4-BE49-F238E27FC236}">
              <a16:creationId xmlns:a16="http://schemas.microsoft.com/office/drawing/2014/main" id="{00000000-0008-0000-0000-000010000000}"/>
            </a:ext>
          </a:extLst>
        </xdr:cNvPr>
        <xdr:cNvSpPr/>
      </xdr:nvSpPr>
      <xdr:spPr>
        <a:xfrm>
          <a:off x="734895" y="1327426"/>
          <a:ext cx="1851124" cy="832970"/>
        </a:xfrm>
        <a:prstGeom prst="flowChartAlternateProcess">
          <a:avLst/>
        </a:prstGeom>
        <a:noFill/>
        <a:ln w="57150">
          <a:solidFill>
            <a:srgbClr val="4AA96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0" strike="noStrike" baseline="0">
              <a:solidFill>
                <a:schemeClr val="tx1"/>
              </a:solidFill>
              <a:effectLst/>
              <a:latin typeface="Cascadia Code" panose="020B0609020000020004" pitchFamily="49" charset="0"/>
              <a:ea typeface="Cascadia Code" panose="020B0609020000020004" pitchFamily="49" charset="0"/>
              <a:cs typeface="Cascadia Code" panose="020B0609020000020004" pitchFamily="49" charset="0"/>
            </a:rPr>
            <a:t>35 </a:t>
          </a:r>
        </a:p>
        <a:p>
          <a:pPr marL="0" marR="0" lvl="0" indent="0" algn="ctr" defTabSz="914400" eaLnBrk="1" fontAlgn="auto" latinLnBrk="0" hangingPunct="1">
            <a:lnSpc>
              <a:spcPct val="100000"/>
            </a:lnSpc>
            <a:spcBef>
              <a:spcPts val="0"/>
            </a:spcBef>
            <a:spcAft>
              <a:spcPts val="0"/>
            </a:spcAft>
            <a:buClrTx/>
            <a:buSzTx/>
            <a:buFontTx/>
            <a:buNone/>
            <a:tabLst/>
            <a:defRPr/>
          </a:pPr>
          <a:r>
            <a:rPr lang="en-US" sz="2000" b="0" strike="noStrike" baseline="0">
              <a:solidFill>
                <a:schemeClr val="tx1"/>
              </a:solidFill>
              <a:effectLst/>
              <a:latin typeface="Cascadia Code" panose="020B0609020000020004" pitchFamily="49" charset="0"/>
              <a:ea typeface="Cascadia Code" panose="020B0609020000020004" pitchFamily="49" charset="0"/>
              <a:cs typeface="Cascadia Code" panose="020B0609020000020004" pitchFamily="49" charset="0"/>
            </a:rPr>
            <a:t>Awards</a:t>
          </a:r>
          <a:endParaRPr lang="en-US" sz="2000" b="0">
            <a:solidFill>
              <a:schemeClr val="tx1"/>
            </a:solidFill>
            <a:effectLst/>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editAs="absolute">
    <xdr:from>
      <xdr:col>8</xdr:col>
      <xdr:colOff>300924</xdr:colOff>
      <xdr:row>6</xdr:row>
      <xdr:rowOff>184426</xdr:rowOff>
    </xdr:from>
    <xdr:to>
      <xdr:col>11</xdr:col>
      <xdr:colOff>326325</xdr:colOff>
      <xdr:row>9</xdr:row>
      <xdr:rowOff>78503</xdr:rowOff>
    </xdr:to>
    <xdr:sp macro="" textlink="">
      <xdr:nvSpPr>
        <xdr:cNvPr id="17" name="Flowchart: Alternate Process 16">
          <a:extLst>
            <a:ext uri="{FF2B5EF4-FFF2-40B4-BE49-F238E27FC236}">
              <a16:creationId xmlns:a16="http://schemas.microsoft.com/office/drawing/2014/main" id="{00000000-0008-0000-0000-000011000000}"/>
            </a:ext>
          </a:extLst>
        </xdr:cNvPr>
        <xdr:cNvSpPr/>
      </xdr:nvSpPr>
      <xdr:spPr>
        <a:xfrm>
          <a:off x="5634924" y="1327426"/>
          <a:ext cx="1862365" cy="832970"/>
        </a:xfrm>
        <a:prstGeom prst="flowChartAlternateProcess">
          <a:avLst/>
        </a:prstGeom>
        <a:solidFill>
          <a:srgbClr val="F8FAE5"/>
        </a:solidFill>
        <a:ln w="57150">
          <a:solidFill>
            <a:srgbClr val="4AA96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a:solidFill>
                <a:schemeClr val="tx1"/>
              </a:solidFill>
              <a:effectLst/>
              <a:latin typeface="Cascadia Code" panose="020B0609020000020004" pitchFamily="49" charset="0"/>
              <a:ea typeface="Cascadia Code" panose="020B0609020000020004" pitchFamily="49" charset="0"/>
              <a:cs typeface="Cascadia Code" panose="020B0609020000020004" pitchFamily="49" charset="0"/>
            </a:rPr>
            <a:t>2,</a:t>
          </a:r>
          <a:r>
            <a:rPr lang="en-US" sz="2000" baseline="0">
              <a:solidFill>
                <a:schemeClr val="tx1"/>
              </a:solidFill>
              <a:effectLst/>
              <a:latin typeface="Cascadia Code" panose="020B0609020000020004" pitchFamily="49" charset="0"/>
              <a:ea typeface="Cascadia Code" panose="020B0609020000020004" pitchFamily="49" charset="0"/>
              <a:cs typeface="Cascadia Code" panose="020B0609020000020004" pitchFamily="49" charset="0"/>
            </a:rPr>
            <a:t> 121</a:t>
          </a:r>
        </a:p>
        <a:p>
          <a:pPr marL="0" marR="0" lvl="0" indent="0" algn="ctr" defTabSz="914400" eaLnBrk="1" fontAlgn="auto" latinLnBrk="0" hangingPunct="1">
            <a:lnSpc>
              <a:spcPct val="100000"/>
            </a:lnSpc>
            <a:spcBef>
              <a:spcPts val="0"/>
            </a:spcBef>
            <a:spcAft>
              <a:spcPts val="0"/>
            </a:spcAft>
            <a:buClrTx/>
            <a:buSzTx/>
            <a:buFontTx/>
            <a:buNone/>
            <a:tabLst/>
            <a:defRPr/>
          </a:pPr>
          <a:r>
            <a:rPr lang="en-US" sz="2000" baseline="0">
              <a:solidFill>
                <a:schemeClr val="tx1"/>
              </a:solidFill>
              <a:effectLst/>
              <a:latin typeface="Cascadia Code" panose="020B0609020000020004" pitchFamily="49" charset="0"/>
              <a:ea typeface="Cascadia Code" panose="020B0609020000020004" pitchFamily="49" charset="0"/>
              <a:cs typeface="Cascadia Code" panose="020B0609020000020004" pitchFamily="49" charset="0"/>
            </a:rPr>
            <a:t>People</a:t>
          </a:r>
          <a:endParaRPr lang="en-US" sz="2000">
            <a:solidFill>
              <a:schemeClr val="tx1"/>
            </a:solidFill>
            <a:effectLst/>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editAs="absolute">
    <xdr:from>
      <xdr:col>0</xdr:col>
      <xdr:colOff>455543</xdr:colOff>
      <xdr:row>19</xdr:row>
      <xdr:rowOff>158741</xdr:rowOff>
    </xdr:from>
    <xdr:to>
      <xdr:col>2</xdr:col>
      <xdr:colOff>175870</xdr:colOff>
      <xdr:row>22</xdr:row>
      <xdr:rowOff>96890</xdr:rowOff>
    </xdr:to>
    <xdr:sp macro="" textlink="">
      <xdr:nvSpPr>
        <xdr:cNvPr id="23" name="Flowchart: Alternate Process 22">
          <a:extLst>
            <a:ext uri="{FF2B5EF4-FFF2-40B4-BE49-F238E27FC236}">
              <a16:creationId xmlns:a16="http://schemas.microsoft.com/office/drawing/2014/main" id="{00000000-0008-0000-0000-000017000000}"/>
            </a:ext>
          </a:extLst>
        </xdr:cNvPr>
        <xdr:cNvSpPr/>
      </xdr:nvSpPr>
      <xdr:spPr>
        <a:xfrm>
          <a:off x="455543" y="6039393"/>
          <a:ext cx="1376849" cy="517932"/>
        </a:xfrm>
        <a:prstGeom prst="flowChartAlternateProcess">
          <a:avLst/>
        </a:prstGeom>
        <a:solidFill>
          <a:srgbClr val="10316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lt1"/>
              </a:solidFill>
              <a:effectLst/>
              <a:latin typeface="+mn-lt"/>
              <a:ea typeface="+mn-ea"/>
              <a:cs typeface="+mn-cs"/>
            </a:rPr>
            <a:t>1968 – 1973</a:t>
          </a:r>
          <a:endParaRPr lang="en-US" sz="1600"/>
        </a:p>
      </xdr:txBody>
    </xdr:sp>
    <xdr:clientData/>
  </xdr:twoCellAnchor>
  <xdr:twoCellAnchor editAs="absolute">
    <xdr:from>
      <xdr:col>3</xdr:col>
      <xdr:colOff>455536</xdr:colOff>
      <xdr:row>19</xdr:row>
      <xdr:rowOff>158741</xdr:rowOff>
    </xdr:from>
    <xdr:to>
      <xdr:col>6</xdr:col>
      <xdr:colOff>10211</xdr:colOff>
      <xdr:row>22</xdr:row>
      <xdr:rowOff>96890</xdr:rowOff>
    </xdr:to>
    <xdr:sp macro="" textlink="">
      <xdr:nvSpPr>
        <xdr:cNvPr id="27" name="Flowchart: Alternate Process 26">
          <a:extLst>
            <a:ext uri="{FF2B5EF4-FFF2-40B4-BE49-F238E27FC236}">
              <a16:creationId xmlns:a16="http://schemas.microsoft.com/office/drawing/2014/main" id="{00000000-0008-0000-0000-00001B000000}"/>
            </a:ext>
          </a:extLst>
        </xdr:cNvPr>
        <xdr:cNvSpPr/>
      </xdr:nvSpPr>
      <xdr:spPr>
        <a:xfrm>
          <a:off x="2719449" y="6039393"/>
          <a:ext cx="1376849" cy="517932"/>
        </a:xfrm>
        <a:prstGeom prst="flowChartAlternateProcess">
          <a:avLst/>
        </a:prstGeom>
        <a:solidFill>
          <a:srgbClr val="10316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lt1"/>
              </a:solidFill>
              <a:effectLst/>
              <a:latin typeface="+mn-lt"/>
              <a:ea typeface="+mn-ea"/>
              <a:cs typeface="+mn-cs"/>
            </a:rPr>
            <a:t>1973 – 1978</a:t>
          </a:r>
          <a:endParaRPr lang="en-US" sz="1600"/>
        </a:p>
      </xdr:txBody>
    </xdr:sp>
    <xdr:clientData/>
  </xdr:twoCellAnchor>
  <xdr:twoCellAnchor editAs="absolute">
    <xdr:from>
      <xdr:col>7</xdr:col>
      <xdr:colOff>249031</xdr:colOff>
      <xdr:row>19</xdr:row>
      <xdr:rowOff>158741</xdr:rowOff>
    </xdr:from>
    <xdr:to>
      <xdr:col>9</xdr:col>
      <xdr:colOff>411097</xdr:colOff>
      <xdr:row>22</xdr:row>
      <xdr:rowOff>96890</xdr:rowOff>
    </xdr:to>
    <xdr:sp macro="" textlink="">
      <xdr:nvSpPr>
        <xdr:cNvPr id="28" name="Flowchart: Alternate Process 27">
          <a:extLst>
            <a:ext uri="{FF2B5EF4-FFF2-40B4-BE49-F238E27FC236}">
              <a16:creationId xmlns:a16="http://schemas.microsoft.com/office/drawing/2014/main" id="{00000000-0008-0000-0000-00001C000000}"/>
            </a:ext>
          </a:extLst>
        </xdr:cNvPr>
        <xdr:cNvSpPr/>
      </xdr:nvSpPr>
      <xdr:spPr>
        <a:xfrm>
          <a:off x="4942509" y="6039393"/>
          <a:ext cx="1376849" cy="517932"/>
        </a:xfrm>
        <a:prstGeom prst="flowChartAlternateProcess">
          <a:avLst/>
        </a:prstGeom>
        <a:solidFill>
          <a:srgbClr val="10316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lt1"/>
              </a:solidFill>
              <a:effectLst/>
              <a:latin typeface="+mn-lt"/>
              <a:ea typeface="+mn-ea"/>
              <a:cs typeface="+mn-cs"/>
            </a:rPr>
            <a:t>1983</a:t>
          </a:r>
          <a:endParaRPr lang="en-US" sz="1600"/>
        </a:p>
      </xdr:txBody>
    </xdr:sp>
    <xdr:clientData/>
  </xdr:twoCellAnchor>
  <xdr:twoCellAnchor editAs="absolute">
    <xdr:from>
      <xdr:col>11</xdr:col>
      <xdr:colOff>138039</xdr:colOff>
      <xdr:row>19</xdr:row>
      <xdr:rowOff>158741</xdr:rowOff>
    </xdr:from>
    <xdr:to>
      <xdr:col>13</xdr:col>
      <xdr:colOff>300105</xdr:colOff>
      <xdr:row>22</xdr:row>
      <xdr:rowOff>96890</xdr:rowOff>
    </xdr:to>
    <xdr:sp macro="" textlink="">
      <xdr:nvSpPr>
        <xdr:cNvPr id="29" name="Flowchart: Alternate Process 28">
          <a:extLst>
            <a:ext uri="{FF2B5EF4-FFF2-40B4-BE49-F238E27FC236}">
              <a16:creationId xmlns:a16="http://schemas.microsoft.com/office/drawing/2014/main" id="{00000000-0008-0000-0000-00001D000000}"/>
            </a:ext>
          </a:extLst>
        </xdr:cNvPr>
        <xdr:cNvSpPr/>
      </xdr:nvSpPr>
      <xdr:spPr>
        <a:xfrm>
          <a:off x="7261082" y="6039393"/>
          <a:ext cx="1376849" cy="517932"/>
        </a:xfrm>
        <a:prstGeom prst="flowChartAlternateProcess">
          <a:avLst/>
        </a:prstGeom>
        <a:solidFill>
          <a:srgbClr val="10316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lt1"/>
              </a:solidFill>
              <a:effectLst/>
              <a:latin typeface="+mn-lt"/>
              <a:ea typeface="+mn-ea"/>
              <a:cs typeface="+mn-cs"/>
            </a:rPr>
            <a:t>1988</a:t>
          </a:r>
        </a:p>
      </xdr:txBody>
    </xdr:sp>
    <xdr:clientData/>
  </xdr:twoCellAnchor>
  <xdr:twoCellAnchor editAs="absolute">
    <xdr:from>
      <xdr:col>15</xdr:col>
      <xdr:colOff>4134</xdr:colOff>
      <xdr:row>19</xdr:row>
      <xdr:rowOff>158741</xdr:rowOff>
    </xdr:from>
    <xdr:to>
      <xdr:col>16</xdr:col>
      <xdr:colOff>893689</xdr:colOff>
      <xdr:row>22</xdr:row>
      <xdr:rowOff>96890</xdr:rowOff>
    </xdr:to>
    <xdr:sp macro="" textlink="">
      <xdr:nvSpPr>
        <xdr:cNvPr id="33" name="Flowchart: Alternate Process 32">
          <a:extLst>
            <a:ext uri="{FF2B5EF4-FFF2-40B4-BE49-F238E27FC236}">
              <a16:creationId xmlns:a16="http://schemas.microsoft.com/office/drawing/2014/main" id="{00000000-0008-0000-0000-000021000000}"/>
            </a:ext>
          </a:extLst>
        </xdr:cNvPr>
        <xdr:cNvSpPr/>
      </xdr:nvSpPr>
      <xdr:spPr>
        <a:xfrm>
          <a:off x="9552601" y="6039393"/>
          <a:ext cx="1376849" cy="517932"/>
        </a:xfrm>
        <a:prstGeom prst="flowChartAlternateProcess">
          <a:avLst/>
        </a:prstGeom>
        <a:solidFill>
          <a:srgbClr val="10316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1989 - Present</a:t>
          </a:r>
        </a:p>
        <a:p>
          <a:pPr algn="ctr"/>
          <a:endParaRPr lang="en-US" sz="1400"/>
        </a:p>
      </xdr:txBody>
    </xdr:sp>
    <xdr:clientData/>
  </xdr:twoCellAnchor>
  <xdr:twoCellAnchor editAs="absolute">
    <xdr:from>
      <xdr:col>18</xdr:col>
      <xdr:colOff>193258</xdr:colOff>
      <xdr:row>19</xdr:row>
      <xdr:rowOff>158741</xdr:rowOff>
    </xdr:from>
    <xdr:to>
      <xdr:col>20</xdr:col>
      <xdr:colOff>358909</xdr:colOff>
      <xdr:row>22</xdr:row>
      <xdr:rowOff>96890</xdr:rowOff>
    </xdr:to>
    <xdr:sp macro="" textlink="">
      <xdr:nvSpPr>
        <xdr:cNvPr id="34" name="Flowchart: Alternate Process 33">
          <a:extLst>
            <a:ext uri="{FF2B5EF4-FFF2-40B4-BE49-F238E27FC236}">
              <a16:creationId xmlns:a16="http://schemas.microsoft.com/office/drawing/2014/main" id="{00000000-0008-0000-0000-000022000000}"/>
            </a:ext>
          </a:extLst>
        </xdr:cNvPr>
        <xdr:cNvSpPr/>
      </xdr:nvSpPr>
      <xdr:spPr>
        <a:xfrm>
          <a:off x="11885541" y="6039393"/>
          <a:ext cx="1504672" cy="517932"/>
        </a:xfrm>
        <a:prstGeom prst="flowChartAlternateProcess">
          <a:avLst/>
        </a:prstGeom>
        <a:solidFill>
          <a:srgbClr val="10316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effectLst/>
              <a:latin typeface="Calibri" panose="020F0502020204030204" pitchFamily="34" charset="0"/>
              <a:ea typeface="Calibri" panose="020F0502020204030204" pitchFamily="34" charset="0"/>
              <a:cs typeface="Times New Roman" panose="02020603050405020304" pitchFamily="18" charset="0"/>
            </a:rPr>
            <a:t>2012</a:t>
          </a:r>
          <a:r>
            <a:rPr lang="en-US" sz="1600" baseline="0">
              <a:effectLst/>
              <a:latin typeface="Calibri" panose="020F0502020204030204" pitchFamily="34" charset="0"/>
              <a:ea typeface="Calibri" panose="020F0502020204030204" pitchFamily="34" charset="0"/>
              <a:cs typeface="Times New Roman" panose="02020603050405020304" pitchFamily="18" charset="0"/>
            </a:rPr>
            <a:t> - 2018</a:t>
          </a:r>
          <a:r>
            <a:rPr lang="en-US" sz="1600">
              <a:effectLst/>
              <a:latin typeface="Calibri" panose="020F0502020204030204" pitchFamily="34" charset="0"/>
              <a:ea typeface="Calibri" panose="020F0502020204030204" pitchFamily="34" charset="0"/>
              <a:cs typeface="Times New Roman" panose="02020603050405020304" pitchFamily="18" charset="0"/>
            </a:rPr>
            <a:t> </a:t>
          </a:r>
          <a:endParaRPr lang="en-US" sz="1600"/>
        </a:p>
      </xdr:txBody>
    </xdr:sp>
    <xdr:clientData/>
  </xdr:twoCellAnchor>
  <xdr:twoCellAnchor editAs="absolute">
    <xdr:from>
      <xdr:col>20</xdr:col>
      <xdr:colOff>1305475</xdr:colOff>
      <xdr:row>19</xdr:row>
      <xdr:rowOff>158741</xdr:rowOff>
    </xdr:from>
    <xdr:to>
      <xdr:col>22</xdr:col>
      <xdr:colOff>138040</xdr:colOff>
      <xdr:row>22</xdr:row>
      <xdr:rowOff>96890</xdr:rowOff>
    </xdr:to>
    <xdr:sp macro="" textlink="">
      <xdr:nvSpPr>
        <xdr:cNvPr id="35" name="Flowchart: Alternate Process 34">
          <a:extLst>
            <a:ext uri="{FF2B5EF4-FFF2-40B4-BE49-F238E27FC236}">
              <a16:creationId xmlns:a16="http://schemas.microsoft.com/office/drawing/2014/main" id="{00000000-0008-0000-0000-000023000000}"/>
            </a:ext>
          </a:extLst>
        </xdr:cNvPr>
        <xdr:cNvSpPr/>
      </xdr:nvSpPr>
      <xdr:spPr>
        <a:xfrm>
          <a:off x="14336779" y="6039393"/>
          <a:ext cx="1441587" cy="517932"/>
        </a:xfrm>
        <a:prstGeom prst="flowChartAlternateProcess">
          <a:avLst/>
        </a:prstGeom>
        <a:solidFill>
          <a:srgbClr val="10316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lt1"/>
              </a:solidFill>
              <a:effectLst/>
              <a:latin typeface="+mn-lt"/>
              <a:ea typeface="+mn-ea"/>
              <a:cs typeface="+mn-cs"/>
            </a:rPr>
            <a:t>2019 - Present</a:t>
          </a:r>
          <a:endParaRPr lang="en-US" sz="1400"/>
        </a:p>
      </xdr:txBody>
    </xdr:sp>
    <xdr:clientData/>
  </xdr:twoCellAnchor>
  <xdr:twoCellAnchor editAs="absolute">
    <xdr:from>
      <xdr:col>23</xdr:col>
      <xdr:colOff>41404</xdr:colOff>
      <xdr:row>19</xdr:row>
      <xdr:rowOff>158741</xdr:rowOff>
    </xdr:from>
    <xdr:to>
      <xdr:col>24</xdr:col>
      <xdr:colOff>465753</xdr:colOff>
      <xdr:row>22</xdr:row>
      <xdr:rowOff>96890</xdr:rowOff>
    </xdr:to>
    <xdr:sp macro="" textlink="">
      <xdr:nvSpPr>
        <xdr:cNvPr id="37" name="Flowchart: Alternate Process 36">
          <a:extLst>
            <a:ext uri="{FF2B5EF4-FFF2-40B4-BE49-F238E27FC236}">
              <a16:creationId xmlns:a16="http://schemas.microsoft.com/office/drawing/2014/main" id="{00000000-0008-0000-0000-000025000000}"/>
            </a:ext>
          </a:extLst>
        </xdr:cNvPr>
        <xdr:cNvSpPr/>
      </xdr:nvSpPr>
      <xdr:spPr>
        <a:xfrm>
          <a:off x="16634230" y="6039393"/>
          <a:ext cx="1376849" cy="517932"/>
        </a:xfrm>
        <a:prstGeom prst="flowChartAlternateProcess">
          <a:avLst/>
        </a:prstGeom>
        <a:solidFill>
          <a:srgbClr val="10316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lt1"/>
              </a:solidFill>
              <a:effectLst/>
              <a:latin typeface="+mn-lt"/>
              <a:ea typeface="+mn-ea"/>
              <a:cs typeface="+mn-cs"/>
            </a:rPr>
            <a:t>2021</a:t>
          </a:r>
          <a:endParaRPr lang="en-US" sz="1600"/>
        </a:p>
      </xdr:txBody>
    </xdr:sp>
    <xdr:clientData/>
  </xdr:twoCellAnchor>
  <xdr:twoCellAnchor editAs="absolute">
    <xdr:from>
      <xdr:col>0</xdr:col>
      <xdr:colOff>312964</xdr:colOff>
      <xdr:row>9</xdr:row>
      <xdr:rowOff>204107</xdr:rowOff>
    </xdr:from>
    <xdr:to>
      <xdr:col>12</xdr:col>
      <xdr:colOff>96630</xdr:colOff>
      <xdr:row>18</xdr:row>
      <xdr:rowOff>163285</xdr:rowOff>
    </xdr:to>
    <xdr:sp macro="" textlink="">
      <xdr:nvSpPr>
        <xdr:cNvPr id="40" name="Rectangle: Rounded Corners 39">
          <a:extLst>
            <a:ext uri="{FF2B5EF4-FFF2-40B4-BE49-F238E27FC236}">
              <a16:creationId xmlns:a16="http://schemas.microsoft.com/office/drawing/2014/main" id="{00000000-0008-0000-0000-000028000000}"/>
            </a:ext>
          </a:extLst>
        </xdr:cNvPr>
        <xdr:cNvSpPr/>
      </xdr:nvSpPr>
      <xdr:spPr>
        <a:xfrm>
          <a:off x="312964" y="2286000"/>
          <a:ext cx="7566952" cy="3497035"/>
        </a:xfrm>
        <a:prstGeom prst="roundRect">
          <a:avLst/>
        </a:prstGeom>
        <a:solidFill>
          <a:schemeClr val="accent6">
            <a:lumMod val="20000"/>
            <a:lumOff val="80000"/>
          </a:schemeClr>
        </a:solidFill>
        <a:ln w="28575">
          <a:solidFill>
            <a:srgbClr val="4AA96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2800">
              <a:solidFill>
                <a:schemeClr val="tx1"/>
              </a:solidFill>
              <a:effectLst/>
              <a:latin typeface="Arabic Typesetting" panose="03020402040406030203" pitchFamily="66" charset="-78"/>
              <a:ea typeface="+mn-ea"/>
              <a:cs typeface="Arabic Typesetting" panose="03020402040406030203" pitchFamily="66" charset="-78"/>
            </a:rPr>
            <a:t>Who is Hajiya Rabi Musa Salauwa?</a:t>
          </a:r>
          <a:endParaRPr lang="en-US" sz="1400">
            <a:solidFill>
              <a:schemeClr val="tx1"/>
            </a:solidFill>
            <a:latin typeface="Baguet Script" panose="020B0604020202020204" pitchFamily="2" charset="0"/>
          </a:endParaRPr>
        </a:p>
        <a:p>
          <a:r>
            <a:rPr lang="en-US" sz="1200">
              <a:solidFill>
                <a:srgbClr val="4AA96C"/>
              </a:solidFill>
              <a:effectLst/>
              <a:latin typeface="Cascadia Code" panose="020B0609020000020004" pitchFamily="49" charset="0"/>
              <a:ea typeface="Cascadia Code" panose="020B0609020000020004" pitchFamily="49" charset="0"/>
              <a:cs typeface="Cascadia Code" panose="020B0609020000020004" pitchFamily="49" charset="0"/>
            </a:rPr>
            <a:t>Hajiya Rabi Musa Salauwa was born in 1963 in Kaduna state, Nigeria. She is a demonstrated leader, community builder, trailblazer, and philanthropist. Her works reflects her commitment to creating safe spaces for women, children, and disabled persons to grow and live fulfilling lives.</a:t>
          </a:r>
        </a:p>
        <a:p>
          <a:endParaRPr lang="en-US" sz="800">
            <a:solidFill>
              <a:srgbClr val="4AA96C"/>
            </a:solidFill>
            <a:effectLst/>
            <a:latin typeface="Cascadia Code" panose="020B0609020000020004" pitchFamily="49" charset="0"/>
            <a:ea typeface="Cascadia Code" panose="020B0609020000020004" pitchFamily="49" charset="0"/>
            <a:cs typeface="Cascadia Code" panose="020B0609020000020004" pitchFamily="49" charset="0"/>
          </a:endParaRPr>
        </a:p>
        <a:p>
          <a:r>
            <a:rPr lang="en-US" sz="1200">
              <a:solidFill>
                <a:srgbClr val="4AA96C"/>
              </a:solidFill>
              <a:effectLst/>
              <a:latin typeface="Cascadia Code" panose="020B0609020000020004" pitchFamily="49" charset="0"/>
              <a:ea typeface="Cascadia Code" panose="020B0609020000020004" pitchFamily="49" charset="0"/>
              <a:cs typeface="Cascadia Code" panose="020B0609020000020004" pitchFamily="49" charset="0"/>
            </a:rPr>
            <a:t>She is the president of Jam’iyyar Matan Arewa (JMA), a 61 years old social and non-political association of northern women from all background that aims to uplift the lives of northern women. </a:t>
          </a:r>
        </a:p>
        <a:p>
          <a:r>
            <a:rPr lang="en-US" sz="1200">
              <a:solidFill>
                <a:srgbClr val="4AA96C"/>
              </a:solidFill>
              <a:effectLst/>
              <a:latin typeface="Cascadia Code" panose="020B0609020000020004" pitchFamily="49" charset="0"/>
              <a:ea typeface="Cascadia Code" panose="020B0609020000020004" pitchFamily="49" charset="0"/>
              <a:cs typeface="Cascadia Code" panose="020B0609020000020004" pitchFamily="49" charset="0"/>
            </a:rPr>
            <a:t>Hajiya Rabi was elected president of the association in 2019 after the association’s 30 years hiatus ended.</a:t>
          </a:r>
          <a:endParaRPr lang="en-US" sz="1400">
            <a:solidFill>
              <a:schemeClr val="tx1"/>
            </a:solidFill>
            <a:effectLst/>
            <a:latin typeface="Baguet Script" panose="020B0604020202020204" pitchFamily="2" charset="0"/>
            <a:ea typeface="+mn-ea"/>
            <a:cs typeface="+mn-cs"/>
          </a:endParaRPr>
        </a:p>
        <a:p>
          <a:endParaRPr lang="en-US" sz="800">
            <a:solidFill>
              <a:schemeClr val="tx1"/>
            </a:solidFill>
            <a:effectLst/>
            <a:latin typeface="Baguet Script" panose="020B0604020202020204" pitchFamily="2" charset="0"/>
            <a:ea typeface="+mn-ea"/>
            <a:cs typeface="+mn-cs"/>
          </a:endParaRPr>
        </a:p>
        <a:p>
          <a:r>
            <a:rPr lang="en-US" sz="1200">
              <a:solidFill>
                <a:srgbClr val="4AA96C"/>
              </a:solidFill>
              <a:effectLst/>
              <a:latin typeface="Cascadia Code" panose="020B0609020000020004" pitchFamily="49" charset="0"/>
              <a:ea typeface="Cascadia Code" panose="020B0609020000020004" pitchFamily="49" charset="0"/>
              <a:cs typeface="Cascadia Code" panose="020B0609020000020004" pitchFamily="49" charset="0"/>
            </a:rPr>
            <a:t>She holds a BSc. in economics from Ahmadu Bello University and currently runs her company, Supply Maths Nigeria Ltd (1989 – present). She is currently the President of Kaduna Capital School Old Student Association and was the first charter president of Rotary Club of Kaduna Queens in 2021.</a:t>
          </a:r>
        </a:p>
        <a:p>
          <a:endParaRPr lang="en-US" sz="1200">
            <a:solidFill>
              <a:srgbClr val="4AA96C"/>
            </a:solidFill>
            <a:effectLst/>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mc:AlternateContent xmlns:mc="http://schemas.openxmlformats.org/markup-compatibility/2006">
    <mc:Choice xmlns:a14="http://schemas.microsoft.com/office/drawing/2010/main" Requires="a14">
      <xdr:twoCellAnchor editAs="oneCell">
        <xdr:from>
          <xdr:col>22</xdr:col>
          <xdr:colOff>885825</xdr:colOff>
          <xdr:row>5</xdr:row>
          <xdr:rowOff>95250</xdr:rowOff>
        </xdr:from>
        <xdr:to>
          <xdr:col>23</xdr:col>
          <xdr:colOff>885825</xdr:colOff>
          <xdr:row>7</xdr:row>
          <xdr:rowOff>123825</xdr:rowOff>
        </xdr:to>
        <xdr:sp macro="" textlink="">
          <xdr:nvSpPr>
            <xdr:cNvPr id="7180" name="Check Box 12" hidden="1">
              <a:extLst>
                <a:ext uri="{63B3BB69-23CF-44E3-9099-C40C66FF867C}">
                  <a14:compatExt spid="_x0000_s7180"/>
                </a:ext>
                <a:ext uri="{FF2B5EF4-FFF2-40B4-BE49-F238E27FC236}">
                  <a16:creationId xmlns:a16="http://schemas.microsoft.com/office/drawing/2014/main" id="{00000000-0008-0000-0000-00000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Sow Tool Tip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342900</xdr:colOff>
          <xdr:row>7</xdr:row>
          <xdr:rowOff>400050</xdr:rowOff>
        </xdr:from>
        <xdr:to>
          <xdr:col>23</xdr:col>
          <xdr:colOff>923925</xdr:colOff>
          <xdr:row>9</xdr:row>
          <xdr:rowOff>95250</xdr:rowOff>
        </xdr:to>
        <xdr:sp macro="" textlink="">
          <xdr:nvSpPr>
            <xdr:cNvPr id="7181" name="Option Button 13" hidden="1">
              <a:extLst>
                <a:ext uri="{63B3BB69-23CF-44E3-9099-C40C66FF867C}">
                  <a14:compatExt spid="_x0000_s7181"/>
                </a:ext>
                <a:ext uri="{FF2B5EF4-FFF2-40B4-BE49-F238E27FC236}">
                  <a16:creationId xmlns:a16="http://schemas.microsoft.com/office/drawing/2014/main" id="{00000000-0008-0000-0000-00000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FF" mc:Ignorable="a14" a14:legacySpreadsheetColorIndex="12"/>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342900</xdr:colOff>
          <xdr:row>8</xdr:row>
          <xdr:rowOff>361950</xdr:rowOff>
        </xdr:from>
        <xdr:to>
          <xdr:col>23</xdr:col>
          <xdr:colOff>923925</xdr:colOff>
          <xdr:row>10</xdr:row>
          <xdr:rowOff>9525</xdr:rowOff>
        </xdr:to>
        <xdr:sp macro="" textlink="">
          <xdr:nvSpPr>
            <xdr:cNvPr id="7182" name="Option Button 14" hidden="1">
              <a:extLst>
                <a:ext uri="{63B3BB69-23CF-44E3-9099-C40C66FF867C}">
                  <a14:compatExt spid="_x0000_s7182"/>
                </a:ext>
                <a:ext uri="{FF2B5EF4-FFF2-40B4-BE49-F238E27FC236}">
                  <a16:creationId xmlns:a16="http://schemas.microsoft.com/office/drawing/2014/main" id="{00000000-0008-0000-0000-00000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FF" mc:Ignorable="a14" a14:legacySpreadsheetColorIndex="12"/>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371475</xdr:colOff>
          <xdr:row>9</xdr:row>
          <xdr:rowOff>361950</xdr:rowOff>
        </xdr:from>
        <xdr:to>
          <xdr:col>23</xdr:col>
          <xdr:colOff>895350</xdr:colOff>
          <xdr:row>11</xdr:row>
          <xdr:rowOff>9525</xdr:rowOff>
        </xdr:to>
        <xdr:sp macro="" textlink="">
          <xdr:nvSpPr>
            <xdr:cNvPr id="7183" name="Option Button 15" hidden="1">
              <a:extLst>
                <a:ext uri="{63B3BB69-23CF-44E3-9099-C40C66FF867C}">
                  <a14:compatExt spid="_x0000_s7183"/>
                </a:ext>
                <a:ext uri="{FF2B5EF4-FFF2-40B4-BE49-F238E27FC236}">
                  <a16:creationId xmlns:a16="http://schemas.microsoft.com/office/drawing/2014/main" id="{00000000-0008-0000-00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FF" mc:Ignorable="a14" a14:legacySpreadsheetColorIndex="12"/>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690218</xdr:colOff>
          <xdr:row>10</xdr:row>
          <xdr:rowOff>400326</xdr:rowOff>
        </xdr:from>
        <xdr:to>
          <xdr:col>24</xdr:col>
          <xdr:colOff>496957</xdr:colOff>
          <xdr:row>19</xdr:row>
          <xdr:rowOff>13804</xdr:rowOff>
        </xdr:to>
        <xdr:pic>
          <xdr:nvPicPr>
            <xdr:cNvPr id="15" name="Picture 14">
              <a:extLst>
                <a:ext uri="{FF2B5EF4-FFF2-40B4-BE49-F238E27FC236}">
                  <a16:creationId xmlns:a16="http://schemas.microsoft.com/office/drawing/2014/main" id="{00000000-0008-0000-0000-00000F000000}"/>
                </a:ext>
              </a:extLst>
            </xdr:cNvPr>
            <xdr:cNvPicPr>
              <a:picLocks noChangeAspect="1" noChangeArrowheads="1"/>
              <a:extLst>
                <a:ext uri="{84589F7E-364E-4C9E-8A38-B11213B215E9}">
                  <a14:cameraTool cellRange="TT" spid="_x0000_s7233"/>
                </a:ext>
              </a:extLst>
            </xdr:cNvPicPr>
          </xdr:nvPicPr>
          <xdr:blipFill>
            <a:blip xmlns:r="http://schemas.openxmlformats.org/officeDocument/2006/relationships" r:embed="rId1"/>
            <a:srcRect/>
            <a:stretch>
              <a:fillRect/>
            </a:stretch>
          </xdr:blipFill>
          <xdr:spPr bwMode="auto">
            <a:xfrm>
              <a:off x="12382501" y="2954130"/>
              <a:ext cx="5659782" cy="294032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13</xdr:col>
      <xdr:colOff>223241</xdr:colOff>
      <xdr:row>8</xdr:row>
      <xdr:rowOff>282773</xdr:rowOff>
    </xdr:from>
    <xdr:to>
      <xdr:col>18</xdr:col>
      <xdr:colOff>312540</xdr:colOff>
      <xdr:row>14</xdr:row>
      <xdr:rowOff>74413</xdr:rowOff>
    </xdr:to>
    <xdr:grpSp>
      <xdr:nvGrpSpPr>
        <xdr:cNvPr id="21" name="Group 20">
          <a:extLst>
            <a:ext uri="{FF2B5EF4-FFF2-40B4-BE49-F238E27FC236}">
              <a16:creationId xmlns:a16="http://schemas.microsoft.com/office/drawing/2014/main" id="{7DD8196B-2568-35E9-507D-C4C82CE6F253}"/>
            </a:ext>
          </a:extLst>
        </xdr:cNvPr>
        <xdr:cNvGrpSpPr/>
      </xdr:nvGrpSpPr>
      <xdr:grpSpPr>
        <a:xfrm>
          <a:off x="8587382" y="1949648"/>
          <a:ext cx="3437931" cy="2976562"/>
          <a:chOff x="0" y="0"/>
          <a:chExt cx="2400300" cy="2111773"/>
        </a:xfrm>
      </xdr:grpSpPr>
      <xdr:pic>
        <xdr:nvPicPr>
          <xdr:cNvPr id="22" name="Picture 21">
            <a:extLst>
              <a:ext uri="{FF2B5EF4-FFF2-40B4-BE49-F238E27FC236}">
                <a16:creationId xmlns:a16="http://schemas.microsoft.com/office/drawing/2014/main" id="{1DEE75B3-0FF6-C2BD-60F2-36299D575095}"/>
              </a:ext>
            </a:extLst>
          </xdr:cNvPr>
          <xdr:cNvPicPr>
            <a:picLocks noChangeAspect="1"/>
          </xdr:cNvPicPr>
        </xdr:nvPicPr>
        <xdr:blipFill rotWithShape="1">
          <a:blip xmlns:r="http://schemas.openxmlformats.org/officeDocument/2006/relationships" r:embed="rId2" cstate="print">
            <a:extLst>
              <a:ext uri="{BEBA8EAE-BF5A-486C-A8C5-ECC9F3942E4B}">
                <a14:imgProps xmlns:a14="http://schemas.microsoft.com/office/drawing/2010/main">
                  <a14:imgLayer r:embed="rId3">
                    <a14:imgEffect>
                      <a14:backgroundRemoval t="3261" b="88199" l="1384" r="98097">
                        <a14:foregroundMark x1="17301" y1="73137" x2="17301" y2="73137"/>
                        <a14:foregroundMark x1="14533" y1="73447" x2="14533" y2="73447"/>
                        <a14:foregroundMark x1="14533" y1="73447" x2="14533" y2="73447"/>
                        <a14:foregroundMark x1="86159" y1="74068" x2="86159" y2="74068"/>
                        <a14:foregroundMark x1="86159" y1="74068" x2="86159" y2="74068"/>
                        <a14:foregroundMark x1="98097" y1="54658" x2="98097" y2="54658"/>
                        <a14:foregroundMark x1="98097" y1="54658" x2="98097" y2="54658"/>
                        <a14:foregroundMark x1="52076" y1="70963" x2="52076" y2="70963"/>
                        <a14:foregroundMark x1="52076" y1="70963" x2="52076" y2="70963"/>
                        <a14:foregroundMark x1="58304" y1="73137" x2="58304" y2="73137"/>
                        <a14:foregroundMark x1="58304" y1="73137" x2="58304" y2="73137"/>
                        <a14:foregroundMark x1="68858" y1="64441" x2="68858" y2="64441"/>
                        <a14:foregroundMark x1="68858" y1="64441" x2="68858" y2="64441"/>
                        <a14:foregroundMark x1="3287" y1="55280" x2="3287" y2="55280"/>
                        <a14:foregroundMark x1="3287" y1="55280" x2="3287" y2="55280"/>
                        <a14:foregroundMark x1="44118" y1="73447" x2="44118" y2="73447"/>
                        <a14:foregroundMark x1="44118" y1="73447" x2="44118" y2="73447"/>
                        <a14:foregroundMark x1="53287" y1="83540" x2="53287" y2="83540"/>
                        <a14:foregroundMark x1="53287" y1="83540" x2="53287" y2="83540"/>
                        <a14:foregroundMark x1="50692" y1="84317" x2="50692" y2="84317"/>
                        <a14:foregroundMark x1="50692" y1="84317" x2="50692" y2="84317"/>
                        <a14:foregroundMark x1="48616" y1="84938" x2="48616" y2="84938"/>
                        <a14:foregroundMark x1="48616" y1="84938" x2="48616" y2="84938"/>
                        <a14:foregroundMark x1="46367" y1="84317" x2="46367" y2="84317"/>
                        <a14:foregroundMark x1="46367" y1="84317" x2="46367" y2="84317"/>
                        <a14:foregroundMark x1="53979" y1="85559" x2="53979" y2="85559"/>
                        <a14:foregroundMark x1="53979" y1="85559" x2="53979" y2="85559"/>
                        <a14:foregroundMark x1="53979" y1="85559" x2="53979" y2="85559"/>
                        <a14:foregroundMark x1="50692" y1="88509" x2="50692" y2="88509"/>
                        <a14:foregroundMark x1="50692" y1="88509" x2="50692" y2="88509"/>
                        <a14:foregroundMark x1="74913" y1="7764" x2="74913" y2="7764"/>
                        <a14:foregroundMark x1="74913" y1="7764" x2="74913" y2="7764"/>
                        <a14:foregroundMark x1="65917" y1="3261" x2="65917" y2="3261"/>
                        <a14:foregroundMark x1="65917" y1="3261" x2="65917" y2="3261"/>
                        <a14:foregroundMark x1="44118" y1="73758" x2="44118" y2="73758"/>
                        <a14:foregroundMark x1="44118" y1="73758" x2="44118" y2="73758"/>
                        <a14:foregroundMark x1="42388" y1="70652" x2="42388" y2="70652"/>
                        <a14:backgroundMark x1="34083" y1="80124" x2="55017" y2="80435"/>
                        <a14:backgroundMark x1="55017" y1="80435" x2="65571" y2="80124"/>
                        <a14:backgroundMark x1="47059" y1="87733" x2="47059" y2="87733"/>
                        <a14:backgroundMark x1="50000" y1="87733" x2="50000" y2="87733"/>
                        <a14:backgroundMark x1="50000" y1="87733" x2="50000" y2="87733"/>
                        <a14:backgroundMark x1="51730" y1="85248" x2="51730" y2="85248"/>
                        <a14:backgroundMark x1="51730" y1="85248" x2="51730" y2="85248"/>
                        <a14:backgroundMark x1="48962" y1="83540" x2="48962" y2="83540"/>
                        <a14:backgroundMark x1="48962" y1="83540" x2="48962" y2="83540"/>
                        <a14:backgroundMark x1="51038" y1="87112" x2="51038" y2="87112"/>
                        <a14:backgroundMark x1="51038" y1="87112" x2="51038" y2="87112"/>
                        <a14:backgroundMark x1="49308" y1="85093" x2="49308" y2="85093"/>
                        <a14:backgroundMark x1="49308" y1="85093" x2="49308" y2="85093"/>
                        <a14:backgroundMark x1="64187" y1="79193" x2="42734" y2="81366"/>
                        <a14:backgroundMark x1="42734" y1="81366" x2="61938" y2="77950"/>
                        <a14:backgroundMark x1="57958" y1="77329" x2="37370" y2="78261"/>
                        <a14:backgroundMark x1="37370" y1="78261" x2="37370" y2="78261"/>
                      </a14:backgroundRemoval>
                    </a14:imgEffect>
                  </a14:imgLayer>
                </a14:imgProps>
              </a:ext>
              <a:ext uri="{28A0092B-C50C-407E-A947-70E740481C1C}">
                <a14:useLocalDpi xmlns:a14="http://schemas.microsoft.com/office/drawing/2010/main" val="0"/>
              </a:ext>
            </a:extLst>
          </a:blip>
          <a:srcRect b="21078"/>
          <a:stretch/>
        </xdr:blipFill>
        <xdr:spPr bwMode="auto">
          <a:xfrm>
            <a:off x="0" y="0"/>
            <a:ext cx="2400300" cy="2111773"/>
          </a:xfrm>
          <a:prstGeom prst="rect">
            <a:avLst/>
          </a:prstGeom>
          <a:ln>
            <a:noFill/>
          </a:ln>
          <a:extLst>
            <a:ext uri="{53640926-AAD7-44D8-BBD7-CCE9431645EC}">
              <a14:shadowObscured xmlns:a14="http://schemas.microsoft.com/office/drawing/2010/main"/>
            </a:ext>
          </a:extLst>
        </xdr:spPr>
      </xdr:pic>
      <xdr:pic>
        <xdr:nvPicPr>
          <xdr:cNvPr id="24" name="Picture 23" descr="A person in a blue head wrap&#10;&#10;Description automatically generated">
            <a:extLst>
              <a:ext uri="{FF2B5EF4-FFF2-40B4-BE49-F238E27FC236}">
                <a16:creationId xmlns:a16="http://schemas.microsoft.com/office/drawing/2014/main" id="{2A5C56D8-627F-E099-1C69-87489B392C42}"/>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4193" b="99845" l="6267" r="99333">
                        <a14:foregroundMark x1="36133" y1="14130" x2="45733" y2="7143"/>
                        <a14:foregroundMark x1="45733" y1="7143" x2="59467" y2="6988"/>
                        <a14:foregroundMark x1="59467" y1="6988" x2="63067" y2="10093"/>
                        <a14:foregroundMark x1="45867" y1="5435" x2="58400" y2="4193"/>
                        <a14:foregroundMark x1="58400" y1="4193" x2="59476" y2="4992"/>
                        <a14:foregroundMark x1="44533" y1="51708" x2="30133" y2="59938"/>
                        <a14:foregroundMark x1="28933" y1="60404" x2="19600" y2="75155"/>
                        <a14:foregroundMark x1="19600" y1="75311" x2="14667" y2="88975"/>
                        <a14:foregroundMark x1="12933" y1="87267" x2="9162" y2="94390"/>
                        <a14:foregroundMark x1="10945" y1="98602" x2="20267" y2="98602"/>
                        <a14:foregroundMark x1="20267" y1="98602" x2="46533" y2="98602"/>
                        <a14:foregroundMark x1="7333" y1="92547" x2="7253" y2="92980"/>
                        <a14:foregroundMark x1="66533" y1="46894" x2="90189" y2="60252"/>
                        <a14:foregroundMark x1="91867" y1="62668" x2="92991" y2="65144"/>
                        <a14:foregroundMark x1="97825" y1="80481" x2="98400" y2="89286"/>
                        <a14:foregroundMark x1="98400" y1="89286" x2="92000" y2="99845"/>
                        <a14:foregroundMark x1="92000" y1="99845" x2="79200" y2="99534"/>
                        <a14:foregroundMark x1="79200" y1="99534" x2="80400" y2="97516"/>
                        <a14:foregroundMark x1="98378" y1="80287" x2="98933" y2="82298"/>
                        <a14:foregroundMark x1="98933" y1="82298" x2="99333" y2="96429"/>
                        <a14:foregroundMark x1="99333" y1="96429" x2="95333" y2="99845"/>
                        <a14:foregroundMark x1="59200" y1="5124" x2="67600" y2="13509"/>
                        <a14:foregroundMark x1="67600" y1="13509" x2="72400" y2="25466"/>
                        <a14:foregroundMark x1="72400" y1="25466" x2="72667" y2="27329"/>
                        <a14:foregroundMark x1="68400" y1="13665" x2="73333" y2="26087"/>
                        <a14:foregroundMark x1="73333" y1="26087" x2="73333" y2="26242"/>
                        <a14:foregroundMark x1="93600" y1="66615" x2="96267" y2="71273"/>
                        <a14:foregroundMark x1="96000" y1="71739" x2="96667" y2="72981"/>
                        <a14:backgroundMark x1="70400" y1="11801" x2="72000" y2="14130"/>
                        <a14:backgroundMark x1="92400" y1="60714" x2="93067" y2="61801"/>
                        <a14:backgroundMark x1="98000" y1="73292" x2="99733" y2="79814"/>
                        <a14:backgroundMark x1="97070" y1="72718" x2="99067" y2="77484"/>
                        <a14:backgroundMark x1="96421" y1="71168" x2="96519" y2="71402"/>
                        <a14:backgroundMark x1="93733" y1="64752" x2="94310" y2="66129"/>
                        <a14:backgroundMark x1="69774" y1="12402" x2="70133" y2="12733"/>
                        <a14:backgroundMark x1="69216" y1="11887" x2="69590" y2="12232"/>
                        <a14:backgroundMark x1="74710" y1="26936" x2="74800" y2="29348"/>
                        <a14:backgroundMark x1="91067" y1="59627" x2="92000" y2="61180"/>
                        <a14:backgroundMark x1="6000" y1="93944" x2="9733" y2="99534"/>
                      </a14:backgroundRemoval>
                    </a14:imgEffect>
                  </a14:imgLayer>
                </a14:imgProps>
              </a:ext>
              <a:ext uri="{28A0092B-C50C-407E-A947-70E740481C1C}">
                <a14:useLocalDpi xmlns:a14="http://schemas.microsoft.com/office/drawing/2010/main" val="0"/>
              </a:ext>
            </a:extLst>
          </a:blip>
          <a:stretch>
            <a:fillRect/>
          </a:stretch>
        </xdr:blipFill>
        <xdr:spPr>
          <a:xfrm>
            <a:off x="445273" y="127221"/>
            <a:ext cx="1423035" cy="1542554"/>
          </a:xfrm>
          <a:prstGeom prst="rect">
            <a:avLst/>
          </a:prstGeom>
        </xdr:spPr>
      </xdr:pic>
    </xdr:grpSp>
    <xdr:clientData/>
  </xdr:twoCellAnchor>
  <xdr:twoCellAnchor editAs="absolute">
    <xdr:from>
      <xdr:col>14</xdr:col>
      <xdr:colOff>384580</xdr:colOff>
      <xdr:row>12</xdr:row>
      <xdr:rowOff>915401</xdr:rowOff>
    </xdr:from>
    <xdr:to>
      <xdr:col>17</xdr:col>
      <xdr:colOff>115826</xdr:colOff>
      <xdr:row>13</xdr:row>
      <xdr:rowOff>74414</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9358916" y="4308682"/>
          <a:ext cx="1859488" cy="424052"/>
        </a:xfrm>
        <a:prstGeom prst="rect">
          <a:avLst/>
        </a:prstGeom>
        <a:solidFill>
          <a:srgbClr val="F8FAE5"/>
        </a:solidFill>
        <a:ln w="38100" cmpd="sng">
          <a:solidFill>
            <a:srgbClr val="10316B"/>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t>PROFILE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296403</xdr:colOff>
      <xdr:row>9</xdr:row>
      <xdr:rowOff>47139</xdr:rowOff>
    </xdr:from>
    <xdr:to>
      <xdr:col>27</xdr:col>
      <xdr:colOff>515936</xdr:colOff>
      <xdr:row>79</xdr:row>
      <xdr:rowOff>0</xdr:rowOff>
    </xdr:to>
    <xdr:sp macro="" textlink="">
      <xdr:nvSpPr>
        <xdr:cNvPr id="7" name="Flowchart: Alternate Process 6">
          <a:extLst>
            <a:ext uri="{FF2B5EF4-FFF2-40B4-BE49-F238E27FC236}">
              <a16:creationId xmlns:a16="http://schemas.microsoft.com/office/drawing/2014/main" id="{00000000-0008-0000-0100-000007000000}"/>
            </a:ext>
          </a:extLst>
        </xdr:cNvPr>
        <xdr:cNvSpPr/>
      </xdr:nvSpPr>
      <xdr:spPr>
        <a:xfrm>
          <a:off x="296403" y="1833077"/>
          <a:ext cx="16292971" cy="13843486"/>
        </a:xfrm>
        <a:prstGeom prst="flowChartAlternateProcess">
          <a:avLst/>
        </a:prstGeom>
        <a:solidFill>
          <a:srgbClr val="F8FAE5"/>
        </a:solidFill>
        <a:ln w="57150">
          <a:solidFill>
            <a:srgbClr val="4AA96C"/>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453221</xdr:colOff>
      <xdr:row>11</xdr:row>
      <xdr:rowOff>134566</xdr:rowOff>
    </xdr:from>
    <xdr:to>
      <xdr:col>41</xdr:col>
      <xdr:colOff>566229</xdr:colOff>
      <xdr:row>75</xdr:row>
      <xdr:rowOff>69841</xdr:rowOff>
    </xdr:to>
    <xdr:sp macro="" textlink="">
      <xdr:nvSpPr>
        <xdr:cNvPr id="4" name="Flowchart: Alternate Process 3">
          <a:extLst>
            <a:ext uri="{FF2B5EF4-FFF2-40B4-BE49-F238E27FC236}">
              <a16:creationId xmlns:a16="http://schemas.microsoft.com/office/drawing/2014/main" id="{00000000-0008-0000-0100-000004000000}"/>
            </a:ext>
          </a:extLst>
        </xdr:cNvPr>
        <xdr:cNvSpPr/>
      </xdr:nvSpPr>
      <xdr:spPr>
        <a:xfrm>
          <a:off x="17717284" y="2317379"/>
          <a:ext cx="7256758" cy="12635275"/>
        </a:xfrm>
        <a:prstGeom prst="flowChartAlternateProcess">
          <a:avLst/>
        </a:prstGeom>
        <a:solidFill>
          <a:srgbClr val="FFF7D4"/>
        </a:solidFill>
        <a:ln w="57150">
          <a:solidFill>
            <a:srgbClr val="10316B"/>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34635</xdr:rowOff>
    </xdr:from>
    <xdr:to>
      <xdr:col>49</xdr:col>
      <xdr:colOff>432954</xdr:colOff>
      <xdr:row>4</xdr:row>
      <xdr:rowOff>121226</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0" y="34635"/>
          <a:ext cx="30133636" cy="865909"/>
        </a:xfrm>
        <a:prstGeom prst="rect">
          <a:avLst/>
        </a:prstGeom>
        <a:solidFill>
          <a:srgbClr val="10316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b="1">
              <a:solidFill>
                <a:schemeClr val="bg1"/>
              </a:solidFill>
              <a:latin typeface="Cascadia Code" panose="020B0609020000020004" pitchFamily="49" charset="0"/>
              <a:ea typeface="Cascadia Code" panose="020B0609020000020004" pitchFamily="49" charset="0"/>
              <a:cs typeface="Cascadia Code" panose="020B0609020000020004" pitchFamily="49" charset="0"/>
            </a:rPr>
            <a:t>MAGNIFYING</a:t>
          </a:r>
          <a:r>
            <a:rPr lang="en-US" sz="2800" b="1"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 HER INFLUENCE ON JMA</a:t>
          </a:r>
          <a:endParaRPr lang="en-US" sz="2800" b="1">
            <a:solidFill>
              <a:schemeClr val="bg1"/>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editAs="oneCell">
    <xdr:from>
      <xdr:col>1</xdr:col>
      <xdr:colOff>449292</xdr:colOff>
      <xdr:row>17</xdr:row>
      <xdr:rowOff>4853</xdr:rowOff>
    </xdr:from>
    <xdr:to>
      <xdr:col>9</xdr:col>
      <xdr:colOff>536288</xdr:colOff>
      <xdr:row>20</xdr:row>
      <xdr:rowOff>33249</xdr:rowOff>
    </xdr:to>
    <mc:AlternateContent xmlns:mc="http://schemas.openxmlformats.org/markup-compatibility/2006" xmlns:a14="http://schemas.microsoft.com/office/drawing/2010/main">
      <mc:Choice Requires="a14">
        <xdr:graphicFrame macro="">
          <xdr:nvGraphicFramePr>
            <xdr:cNvPr id="13" name="Date (Year) 1">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1058892" y="3243353"/>
              <a:ext cx="4963796" cy="5998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30</xdr:col>
      <xdr:colOff>329803</xdr:colOff>
      <xdr:row>23</xdr:row>
      <xdr:rowOff>120722</xdr:rowOff>
    </xdr:from>
    <xdr:to>
      <xdr:col>41</xdr:col>
      <xdr:colOff>150143</xdr:colOff>
      <xdr:row>50</xdr:row>
      <xdr:rowOff>4298</xdr:rowOff>
    </xdr:to>
    <mc:AlternateContent xmlns:mc="http://schemas.openxmlformats.org/markup-compatibility/2006">
      <mc:Choice xmlns:cx4="http://schemas.microsoft.com/office/drawing/2016/5/10/chartex" Requires="cx4">
        <xdr:graphicFrame macro="">
          <xdr:nvGraphicFramePr>
            <xdr:cNvPr id="14" name="Chart 13">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8617803" y="4502222"/>
              <a:ext cx="6525940" cy="502707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35</xdr:col>
      <xdr:colOff>310546</xdr:colOff>
      <xdr:row>19</xdr:row>
      <xdr:rowOff>106166</xdr:rowOff>
    </xdr:from>
    <xdr:to>
      <xdr:col>41</xdr:col>
      <xdr:colOff>133046</xdr:colOff>
      <xdr:row>22</xdr:row>
      <xdr:rowOff>108150</xdr:rowOff>
    </xdr:to>
    <mc:AlternateContent xmlns:mc="http://schemas.openxmlformats.org/markup-compatibility/2006" xmlns:sle15="http://schemas.microsoft.com/office/drawing/2012/slicer">
      <mc:Choice Requires="sle15">
        <xdr:graphicFrame macro="">
          <xdr:nvGraphicFramePr>
            <xdr:cNvPr id="15" name="Region 1">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1646546" y="3725666"/>
              <a:ext cx="3480100" cy="57348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30</xdr:col>
      <xdr:colOff>357848</xdr:colOff>
      <xdr:row>19</xdr:row>
      <xdr:rowOff>146093</xdr:rowOff>
    </xdr:from>
    <xdr:to>
      <xdr:col>35</xdr:col>
      <xdr:colOff>54738</xdr:colOff>
      <xdr:row>22</xdr:row>
      <xdr:rowOff>108150</xdr:rowOff>
    </xdr:to>
    <mc:AlternateContent xmlns:mc="http://schemas.openxmlformats.org/markup-compatibility/2006" xmlns:sle15="http://schemas.microsoft.com/office/drawing/2012/slicer">
      <mc:Choice Requires="sle15">
        <xdr:graphicFrame macro="">
          <xdr:nvGraphicFramePr>
            <xdr:cNvPr id="16" name="Status 1">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18645848" y="3765593"/>
              <a:ext cx="2744890" cy="53355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31</xdr:col>
      <xdr:colOff>266700</xdr:colOff>
      <xdr:row>13</xdr:row>
      <xdr:rowOff>24920</xdr:rowOff>
    </xdr:from>
    <xdr:to>
      <xdr:col>39</xdr:col>
      <xdr:colOff>568374</xdr:colOff>
      <xdr:row>18</xdr:row>
      <xdr:rowOff>57149</xdr:rowOff>
    </xdr:to>
    <xdr:sp macro="" textlink="">
      <xdr:nvSpPr>
        <xdr:cNvPr id="3" name="Flowchart: Alternate Process 2">
          <a:extLst>
            <a:ext uri="{FF2B5EF4-FFF2-40B4-BE49-F238E27FC236}">
              <a16:creationId xmlns:a16="http://schemas.microsoft.com/office/drawing/2014/main" id="{00000000-0008-0000-0100-000003000000}"/>
            </a:ext>
          </a:extLst>
        </xdr:cNvPr>
        <xdr:cNvSpPr/>
      </xdr:nvSpPr>
      <xdr:spPr>
        <a:xfrm>
          <a:off x="19164300" y="2501420"/>
          <a:ext cx="5178474" cy="984729"/>
        </a:xfrm>
        <a:prstGeom prst="flowChartAlternateProcess">
          <a:avLst/>
        </a:prstGeom>
        <a:solidFill>
          <a:srgbClr val="FFF7D4"/>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0" cap="none" spc="0">
              <a:ln w="0">
                <a:solidFill>
                  <a:sysClr val="windowText" lastClr="000000"/>
                </a:solidFill>
              </a:ln>
              <a:solidFill>
                <a:schemeClr val="tx1"/>
              </a:solidFill>
              <a:effectLst>
                <a:outerShdw blurRad="38100" dist="19050" dir="2700000" algn="tl" rotWithShape="0">
                  <a:schemeClr val="dk1">
                    <a:alpha val="40000"/>
                  </a:schemeClr>
                </a:outerShdw>
              </a:effectLst>
              <a:latin typeface="Cascadia Code" panose="020B0609020000020004" pitchFamily="49" charset="0"/>
              <a:ea typeface="Cascadia Code" panose="020B0609020000020004" pitchFamily="49" charset="0"/>
              <a:cs typeface="Cascadia Code" panose="020B0609020000020004" pitchFamily="49" charset="0"/>
            </a:rPr>
            <a:t>Distribution of </a:t>
          </a:r>
          <a:r>
            <a:rPr lang="en-US" sz="2400" b="0" cap="none" spc="0" baseline="0">
              <a:ln w="0">
                <a:solidFill>
                  <a:sysClr val="windowText" lastClr="000000"/>
                </a:solidFill>
              </a:ln>
              <a:solidFill>
                <a:schemeClr val="tx1"/>
              </a:solidFill>
              <a:effectLst>
                <a:outerShdw blurRad="38100" dist="19050" dir="2700000" algn="tl" rotWithShape="0">
                  <a:schemeClr val="dk1">
                    <a:alpha val="40000"/>
                  </a:schemeClr>
                </a:outerShdw>
              </a:effectLst>
              <a:latin typeface="Cascadia Code" panose="020B0609020000020004" pitchFamily="49" charset="0"/>
              <a:ea typeface="Cascadia Code" panose="020B0609020000020004" pitchFamily="49" charset="0"/>
              <a:cs typeface="Cascadia Code" panose="020B0609020000020004" pitchFamily="49" charset="0"/>
            </a:rPr>
            <a:t> JMA Across Northern Nigeria</a:t>
          </a:r>
          <a:endParaRPr lang="en-US" sz="2400" b="0" cap="none" spc="0">
            <a:ln w="0">
              <a:solidFill>
                <a:sysClr val="windowText" lastClr="000000"/>
              </a:solidFill>
            </a:ln>
            <a:solidFill>
              <a:schemeClr val="tx1"/>
            </a:solidFill>
            <a:effectLst>
              <a:outerShdw blurRad="38100" dist="19050" dir="2700000" algn="tl" rotWithShape="0">
                <a:schemeClr val="dk1">
                  <a:alpha val="40000"/>
                </a:schemeClr>
              </a:outerShdw>
            </a:effectLst>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30</xdr:col>
      <xdr:colOff>355271</xdr:colOff>
      <xdr:row>52</xdr:row>
      <xdr:rowOff>87470</xdr:rowOff>
    </xdr:from>
    <xdr:to>
      <xdr:col>41</xdr:col>
      <xdr:colOff>109194</xdr:colOff>
      <xdr:row>69</xdr:row>
      <xdr:rowOff>159236</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8809959" y="10406220"/>
          <a:ext cx="6520641" cy="3445204"/>
        </a:xfrm>
        <a:prstGeom prst="rect">
          <a:avLst/>
        </a:prstGeom>
        <a:solidFill>
          <a:srgbClr val="8FBDD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endParaRPr lang="en-US" sz="1400">
            <a:latin typeface="Cascadia Code" panose="020B0609020000020004" pitchFamily="49" charset="0"/>
            <a:ea typeface="Cascadia Code" panose="020B0609020000020004" pitchFamily="49" charset="0"/>
            <a:cs typeface="Cascadia Code" panose="020B0609020000020004" pitchFamily="49" charset="0"/>
          </a:endParaRPr>
        </a:p>
        <a:p>
          <a:pPr algn="just"/>
          <a:r>
            <a:rPr lang="en-US" sz="1600">
              <a:latin typeface="Cascadia Mono ExtraLight" panose="020B0609020000020004" pitchFamily="49" charset="0"/>
              <a:ea typeface="Cascadia Mono ExtraLight" panose="020B0609020000020004" pitchFamily="49" charset="0"/>
              <a:cs typeface="Cascadia Mono ExtraLight" panose="020B0609020000020004" pitchFamily="49" charset="0"/>
            </a:rPr>
            <a:t>Under</a:t>
          </a:r>
          <a:r>
            <a:rPr lang="en-US" sz="1600" baseline="0">
              <a:latin typeface="Cascadia Mono ExtraLight" panose="020B0609020000020004" pitchFamily="49" charset="0"/>
              <a:ea typeface="Cascadia Mono ExtraLight" panose="020B0609020000020004" pitchFamily="49" charset="0"/>
              <a:cs typeface="Cascadia Mono ExtraLight" panose="020B0609020000020004" pitchFamily="49" charset="0"/>
            </a:rPr>
            <a:t> Hajiya Rabi  Musa Saulawa's presidency, the association has gained members in </a:t>
          </a:r>
          <a:r>
            <a:rPr lang="en-US" sz="1800" b="1" baseline="0">
              <a:latin typeface="Cascadia Mono ExtraLight" panose="020B0609020000020004" pitchFamily="49" charset="0"/>
              <a:ea typeface="Cascadia Mono ExtraLight" panose="020B0609020000020004" pitchFamily="49" charset="0"/>
              <a:cs typeface="Cascadia Mono ExtraLight" panose="020B0609020000020004" pitchFamily="49" charset="0"/>
            </a:rPr>
            <a:t>16 out of  19 </a:t>
          </a:r>
          <a:r>
            <a:rPr lang="en-US" sz="1600" baseline="0">
              <a:solidFill>
                <a:schemeClr val="dk1"/>
              </a:solidFill>
              <a:effectLst/>
              <a:latin typeface="Cascadia Mono ExtraLight" panose="020B0609020000020004" pitchFamily="49" charset="0"/>
              <a:ea typeface="Cascadia Mono ExtraLight" panose="020B0609020000020004" pitchFamily="49" charset="0"/>
              <a:cs typeface="Cascadia Mono ExtraLight" panose="020B0609020000020004" pitchFamily="49" charset="0"/>
            </a:rPr>
            <a:t>Nothern Nigerian states making </a:t>
          </a:r>
          <a:r>
            <a:rPr lang="en-US" sz="1800" b="1" baseline="0">
              <a:solidFill>
                <a:schemeClr val="dk1"/>
              </a:solidFill>
              <a:effectLst/>
              <a:latin typeface="Cascadia Mono ExtraLight" panose="020B0609020000020004" pitchFamily="49" charset="0"/>
              <a:ea typeface="Cascadia Mono ExtraLight" panose="020B0609020000020004" pitchFamily="49" charset="0"/>
              <a:cs typeface="Cascadia Mono ExtraLight" panose="020B0609020000020004" pitchFamily="49" charset="0"/>
            </a:rPr>
            <a:t>158 members </a:t>
          </a:r>
          <a:r>
            <a:rPr lang="en-US" sz="1600" baseline="0">
              <a:solidFill>
                <a:schemeClr val="dk1"/>
              </a:solidFill>
              <a:effectLst/>
              <a:latin typeface="Cascadia Mono ExtraLight" panose="020B0609020000020004" pitchFamily="49" charset="0"/>
              <a:ea typeface="Cascadia Mono ExtraLight" panose="020B0609020000020004" pitchFamily="49" charset="0"/>
              <a:cs typeface="Cascadia Mono ExtraLight" panose="020B0609020000020004" pitchFamily="49" charset="0"/>
            </a:rPr>
            <a:t>in total.  North-west states have the sum total of </a:t>
          </a:r>
          <a:r>
            <a:rPr lang="en-US" sz="1800" b="1" baseline="0">
              <a:solidFill>
                <a:schemeClr val="dk1"/>
              </a:solidFill>
              <a:effectLst/>
              <a:latin typeface="Cascadia Mono ExtraLight" panose="020B0609020000020004" pitchFamily="49" charset="0"/>
              <a:ea typeface="Cascadia Mono ExtraLight" panose="020B0609020000020004" pitchFamily="49" charset="0"/>
              <a:cs typeface="Cascadia Mono ExtraLight" panose="020B0609020000020004" pitchFamily="49" charset="0"/>
            </a:rPr>
            <a:t>88 members. </a:t>
          </a:r>
          <a:r>
            <a:rPr lang="en-US" sz="1600" baseline="0">
              <a:solidFill>
                <a:schemeClr val="dk1"/>
              </a:solidFill>
              <a:effectLst/>
              <a:latin typeface="Cascadia Mono ExtraLight" panose="020B0609020000020004" pitchFamily="49" charset="0"/>
              <a:ea typeface="Cascadia Mono ExtraLight" panose="020B0609020000020004" pitchFamily="49" charset="0"/>
              <a:cs typeface="Cascadia Mono ExtraLight" panose="020B0609020000020004" pitchFamily="49" charset="0"/>
            </a:rPr>
            <a:t>The headquarter chapter in Kaduna state has the highest number of members with </a:t>
          </a:r>
          <a:r>
            <a:rPr lang="en-US" sz="1800" b="1" baseline="0">
              <a:solidFill>
                <a:schemeClr val="dk1"/>
              </a:solidFill>
              <a:effectLst/>
              <a:latin typeface="Cascadia Mono ExtraLight" panose="020B0609020000020004" pitchFamily="49" charset="0"/>
              <a:ea typeface="Cascadia Mono ExtraLight" panose="020B0609020000020004" pitchFamily="49" charset="0"/>
              <a:cs typeface="Cascadia Mono ExtraLight" panose="020B0609020000020004" pitchFamily="49" charset="0"/>
            </a:rPr>
            <a:t>43 women </a:t>
          </a:r>
          <a:r>
            <a:rPr lang="en-US" sz="1600" baseline="0">
              <a:solidFill>
                <a:schemeClr val="dk1"/>
              </a:solidFill>
              <a:effectLst/>
              <a:latin typeface="Cascadia Mono ExtraLight" panose="020B0609020000020004" pitchFamily="49" charset="0"/>
              <a:ea typeface="Cascadia Mono ExtraLight" panose="020B0609020000020004" pitchFamily="49" charset="0"/>
              <a:cs typeface="Cascadia Mono ExtraLight" panose="020B0609020000020004" pitchFamily="49" charset="0"/>
            </a:rPr>
            <a:t>of diverse ethnicity, social class, abilities and religion.</a:t>
          </a:r>
        </a:p>
        <a:p>
          <a:pPr algn="just"/>
          <a:endParaRPr lang="en-US" sz="1600" baseline="0">
            <a:solidFill>
              <a:schemeClr val="dk1"/>
            </a:solidFill>
            <a:effectLst/>
            <a:latin typeface="Cascadia Mono ExtraLight" panose="020B0609020000020004" pitchFamily="49" charset="0"/>
            <a:ea typeface="Cascadia Mono ExtraLight" panose="020B0609020000020004" pitchFamily="49" charset="0"/>
            <a:cs typeface="Cascadia Mono ExtraLight" panose="020B0609020000020004" pitchFamily="49" charset="0"/>
          </a:endParaRPr>
        </a:p>
        <a:p>
          <a:pPr algn="just"/>
          <a:r>
            <a:rPr lang="en-US" sz="1600">
              <a:latin typeface="Cascadia Mono ExtraLight" panose="020B0609020000020004" pitchFamily="49" charset="0"/>
              <a:ea typeface="Cascadia Mono ExtraLight" panose="020B0609020000020004" pitchFamily="49" charset="0"/>
              <a:cs typeface="Cascadia Mono ExtraLight" panose="020B0609020000020004" pitchFamily="49" charset="0"/>
            </a:rPr>
            <a:t>The three states with no chapters are </a:t>
          </a:r>
          <a:r>
            <a:rPr lang="en-US" sz="1800" b="1">
              <a:latin typeface="Cascadia Mono ExtraLight" panose="020B0609020000020004" pitchFamily="49" charset="0"/>
              <a:ea typeface="Cascadia Mono ExtraLight" panose="020B0609020000020004" pitchFamily="49" charset="0"/>
              <a:cs typeface="Cascadia Mono ExtraLight" panose="020B0609020000020004" pitchFamily="49" charset="0"/>
            </a:rPr>
            <a:t>Benue, Kwara and Jigawa state</a:t>
          </a:r>
          <a:r>
            <a:rPr lang="en-US" sz="1600">
              <a:latin typeface="Cascadia Mono ExtraLight" panose="020B0609020000020004" pitchFamily="49" charset="0"/>
              <a:ea typeface="Cascadia Mono ExtraLight" panose="020B0609020000020004" pitchFamily="49" charset="0"/>
              <a:cs typeface="Cascadia Mono ExtraLight" panose="020B0609020000020004" pitchFamily="49" charset="0"/>
            </a:rPr>
            <a:t>.</a:t>
          </a:r>
        </a:p>
      </xdr:txBody>
    </xdr:sp>
    <xdr:clientData/>
  </xdr:twoCellAnchor>
  <xdr:twoCellAnchor>
    <xdr:from>
      <xdr:col>7</xdr:col>
      <xdr:colOff>63327</xdr:colOff>
      <xdr:row>11</xdr:row>
      <xdr:rowOff>38100</xdr:rowOff>
    </xdr:from>
    <xdr:to>
      <xdr:col>21</xdr:col>
      <xdr:colOff>205944</xdr:colOff>
      <xdr:row>15</xdr:row>
      <xdr:rowOff>114300</xdr:rowOff>
    </xdr:to>
    <xdr:sp macro="" textlink="">
      <xdr:nvSpPr>
        <xdr:cNvPr id="8" name="Flowchart: Alternate Process 7">
          <a:extLst>
            <a:ext uri="{FF2B5EF4-FFF2-40B4-BE49-F238E27FC236}">
              <a16:creationId xmlns:a16="http://schemas.microsoft.com/office/drawing/2014/main" id="{00000000-0008-0000-0100-000008000000}"/>
            </a:ext>
          </a:extLst>
        </xdr:cNvPr>
        <xdr:cNvSpPr/>
      </xdr:nvSpPr>
      <xdr:spPr>
        <a:xfrm>
          <a:off x="4388192" y="2020330"/>
          <a:ext cx="8792347" cy="797011"/>
        </a:xfrm>
        <a:prstGeom prst="flowChartAlternateProcess">
          <a:avLst/>
        </a:prstGeom>
        <a:solidFill>
          <a:srgbClr val="F8FAE5"/>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0" cap="none" spc="0">
              <a:ln w="0">
                <a:solidFill>
                  <a:sysClr val="windowText" lastClr="000000"/>
                </a:solidFill>
              </a:ln>
              <a:solidFill>
                <a:sysClr val="windowText" lastClr="000000"/>
              </a:solidFill>
              <a:effectLst>
                <a:outerShdw blurRad="38100" dist="19050" dir="2700000" algn="tl" rotWithShape="0">
                  <a:schemeClr val="dk1">
                    <a:alpha val="40000"/>
                  </a:schemeClr>
                </a:outerShdw>
              </a:effectLst>
              <a:latin typeface="Cascadia Code" panose="020B0609020000020004" pitchFamily="49" charset="0"/>
              <a:ea typeface="Cascadia Code" panose="020B0609020000020004" pitchFamily="49" charset="0"/>
              <a:cs typeface="Cascadia Code" panose="020B0609020000020004" pitchFamily="49" charset="0"/>
            </a:rPr>
            <a:t>A Timeline of Achievments</a:t>
          </a:r>
          <a:r>
            <a:rPr lang="en-US" sz="2800" b="0" cap="none" spc="0" baseline="0">
              <a:ln w="0">
                <a:solidFill>
                  <a:sysClr val="windowText" lastClr="000000"/>
                </a:solidFill>
              </a:ln>
              <a:solidFill>
                <a:sysClr val="windowText" lastClr="000000"/>
              </a:solidFill>
              <a:effectLst>
                <a:outerShdw blurRad="38100" dist="19050" dir="2700000" algn="tl" rotWithShape="0">
                  <a:schemeClr val="dk1">
                    <a:alpha val="40000"/>
                  </a:schemeClr>
                </a:outerShdw>
              </a:effectLst>
              <a:latin typeface="Cascadia Code" panose="020B0609020000020004" pitchFamily="49" charset="0"/>
              <a:ea typeface="Cascadia Code" panose="020B0609020000020004" pitchFamily="49" charset="0"/>
              <a:cs typeface="Cascadia Code" panose="020B0609020000020004" pitchFamily="49" charset="0"/>
            </a:rPr>
            <a:t>: 2019 - 2024</a:t>
          </a:r>
          <a:endParaRPr lang="en-US" sz="2800" b="0" cap="none" spc="0">
            <a:ln w="0">
              <a:solidFill>
                <a:sysClr val="windowText" lastClr="000000"/>
              </a:solidFill>
            </a:ln>
            <a:solidFill>
              <a:sysClr val="windowText" lastClr="000000"/>
            </a:solidFill>
            <a:effectLst>
              <a:outerShdw blurRad="38100" dist="19050" dir="2700000" algn="tl" rotWithShape="0">
                <a:schemeClr val="dk1">
                  <a:alpha val="40000"/>
                </a:schemeClr>
              </a:outerShdw>
            </a:effectLst>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editAs="absolute">
    <xdr:from>
      <xdr:col>0</xdr:col>
      <xdr:colOff>57150</xdr:colOff>
      <xdr:row>5</xdr:row>
      <xdr:rowOff>0</xdr:rowOff>
    </xdr:from>
    <xdr:to>
      <xdr:col>49</xdr:col>
      <xdr:colOff>454602</xdr:colOff>
      <xdr:row>5</xdr:row>
      <xdr:rowOff>21647</xdr:rowOff>
    </xdr:to>
    <xdr:cxnSp macro="">
      <xdr:nvCxnSpPr>
        <xdr:cNvPr id="24" name="Straight Connector 23">
          <a:extLst>
            <a:ext uri="{FF2B5EF4-FFF2-40B4-BE49-F238E27FC236}">
              <a16:creationId xmlns:a16="http://schemas.microsoft.com/office/drawing/2014/main" id="{00000000-0008-0000-0100-000018000000}"/>
            </a:ext>
          </a:extLst>
        </xdr:cNvPr>
        <xdr:cNvCxnSpPr/>
      </xdr:nvCxnSpPr>
      <xdr:spPr>
        <a:xfrm>
          <a:off x="57150" y="974148"/>
          <a:ext cx="30098134" cy="21647"/>
        </a:xfrm>
        <a:prstGeom prst="line">
          <a:avLst/>
        </a:prstGeom>
        <a:ln w="38100">
          <a:solidFill>
            <a:schemeClr val="bg2">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0</xdr:col>
      <xdr:colOff>19050</xdr:colOff>
      <xdr:row>6</xdr:row>
      <xdr:rowOff>138906</xdr:rowOff>
    </xdr:from>
    <xdr:to>
      <xdr:col>49</xdr:col>
      <xdr:colOff>476250</xdr:colOff>
      <xdr:row>6</xdr:row>
      <xdr:rowOff>171450</xdr:rowOff>
    </xdr:to>
    <xdr:cxnSp macro="">
      <xdr:nvCxnSpPr>
        <xdr:cNvPr id="25" name="Straight Connector 24">
          <a:extLst>
            <a:ext uri="{FF2B5EF4-FFF2-40B4-BE49-F238E27FC236}">
              <a16:creationId xmlns:a16="http://schemas.microsoft.com/office/drawing/2014/main" id="{00000000-0008-0000-0100-000019000000}"/>
            </a:ext>
          </a:extLst>
        </xdr:cNvPr>
        <xdr:cNvCxnSpPr/>
      </xdr:nvCxnSpPr>
      <xdr:spPr>
        <a:xfrm flipV="1">
          <a:off x="19050" y="1329531"/>
          <a:ext cx="30599856" cy="32544"/>
        </a:xfrm>
        <a:prstGeom prst="line">
          <a:avLst/>
        </a:prstGeom>
        <a:ln w="38100">
          <a:solidFill>
            <a:schemeClr val="bg2">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1</xdr:col>
      <xdr:colOff>449292</xdr:colOff>
      <xdr:row>21</xdr:row>
      <xdr:rowOff>66189</xdr:rowOff>
    </xdr:from>
    <xdr:to>
      <xdr:col>13</xdr:col>
      <xdr:colOff>363567</xdr:colOff>
      <xdr:row>45</xdr:row>
      <xdr:rowOff>1</xdr:rowOff>
    </xdr:to>
    <xdr:graphicFrame macro="">
      <xdr:nvGraphicFramePr>
        <xdr:cNvPr id="29" name="Chart 28">
          <a:extLst>
            <a:ext uri="{FF2B5EF4-FFF2-40B4-BE49-F238E27FC236}">
              <a16:creationId xmlns:a16="http://schemas.microsoft.com/office/drawing/2014/main" id="{00000000-0008-0000-0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507821</xdr:colOff>
      <xdr:row>49</xdr:row>
      <xdr:rowOff>112269</xdr:rowOff>
    </xdr:from>
    <xdr:to>
      <xdr:col>26</xdr:col>
      <xdr:colOff>353380</xdr:colOff>
      <xdr:row>72</xdr:row>
      <xdr:rowOff>131320</xdr:rowOff>
    </xdr:to>
    <xdr:graphicFrame macro="">
      <xdr:nvGraphicFramePr>
        <xdr:cNvPr id="30" name="Chart 29">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79375</xdr:colOff>
      <xdr:row>21</xdr:row>
      <xdr:rowOff>95249</xdr:rowOff>
    </xdr:from>
    <xdr:to>
      <xdr:col>26</xdr:col>
      <xdr:colOff>353380</xdr:colOff>
      <xdr:row>45</xdr:row>
      <xdr:rowOff>-1</xdr:rowOff>
    </xdr:to>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449292</xdr:colOff>
      <xdr:row>46</xdr:row>
      <xdr:rowOff>99219</xdr:rowOff>
    </xdr:from>
    <xdr:to>
      <xdr:col>17</xdr:col>
      <xdr:colOff>297657</xdr:colOff>
      <xdr:row>76</xdr:row>
      <xdr:rowOff>53915</xdr:rowOff>
    </xdr:to>
    <xdr:sp macro="" textlink="">
      <xdr:nvSpPr>
        <xdr:cNvPr id="32" name="Rectangle: Rounded Corners 31">
          <a:extLst>
            <a:ext uri="{FF2B5EF4-FFF2-40B4-BE49-F238E27FC236}">
              <a16:creationId xmlns:a16="http://schemas.microsoft.com/office/drawing/2014/main" id="{00000000-0008-0000-0100-000020000000}"/>
            </a:ext>
          </a:extLst>
        </xdr:cNvPr>
        <xdr:cNvSpPr/>
      </xdr:nvSpPr>
      <xdr:spPr>
        <a:xfrm>
          <a:off x="1064448" y="9227344"/>
          <a:ext cx="9690865" cy="5907821"/>
        </a:xfrm>
        <a:prstGeom prst="roundRect">
          <a:avLst/>
        </a:prstGeom>
        <a:solidFill>
          <a:srgbClr val="F8FAE5"/>
        </a:solidFill>
        <a:ln w="28575">
          <a:solidFill>
            <a:srgbClr val="4AA96C"/>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just"/>
          <a:r>
            <a:rPr lang="en-US" sz="160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Rabi Musa Saulawa</a:t>
          </a:r>
          <a:r>
            <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 has recieved recognition for her leadership capabilities and ability to mobilise people to achieve shared goals.</a:t>
          </a:r>
        </a:p>
        <a:p>
          <a:pPr algn="just"/>
          <a:endPar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endParaRPr>
        </a:p>
        <a:p>
          <a:pPr algn="just"/>
          <a:r>
            <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During the span of the last </a:t>
          </a:r>
          <a:r>
            <a:rPr lang="en-US" sz="1800" b="1"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6 years</a:t>
          </a:r>
          <a:r>
            <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 she has accumulated </a:t>
          </a:r>
          <a:r>
            <a:rPr lang="en-US" sz="1800" b="1"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35 awards </a:t>
          </a:r>
          <a:r>
            <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to show for this. Her dedication to the causes of women, children and the disabled have been documented and awardedd too.</a:t>
          </a:r>
        </a:p>
        <a:p>
          <a:pPr algn="just"/>
          <a:endParaRPr lang="en-US" sz="160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endParaRPr>
        </a:p>
        <a:p>
          <a:pPr algn="just"/>
          <a:r>
            <a:rPr lang="en-US" sz="160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She recieved</a:t>
          </a:r>
          <a:r>
            <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 the </a:t>
          </a:r>
          <a:r>
            <a:rPr lang="en-US" sz="1800" b="1"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most award </a:t>
          </a:r>
          <a:r>
            <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for  her reentless support and  and selfless service to humanity by constantly advocating for the vulnerable peple in her society, suming to a total of </a:t>
          </a:r>
          <a:r>
            <a:rPr lang="en-US" sz="1800" b="1"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11 awards for activism</a:t>
          </a:r>
          <a:r>
            <a:rPr lang="en-US" sz="18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 </a:t>
          </a:r>
        </a:p>
        <a:p>
          <a:pPr algn="just"/>
          <a:r>
            <a:rPr lang="en-US" sz="18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Her activism includes advocay for women's inclusion in politics, economic and financial freedom, inclusion of disabled persons and advocacy for peace.</a:t>
          </a:r>
        </a:p>
        <a:p>
          <a:pPr algn="just"/>
          <a:endPar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endParaRPr>
        </a:p>
        <a:p>
          <a:pPr algn="just"/>
          <a:r>
            <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Her work as a </a:t>
          </a:r>
          <a:r>
            <a:rPr lang="en-US" sz="1800" b="1"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philantropist and leader </a:t>
          </a:r>
          <a:r>
            <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are </a:t>
          </a:r>
          <a:r>
            <a:rPr lang="en-US" sz="1800" b="1"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her second and third most awarded</a:t>
          </a:r>
          <a:r>
            <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 contributions to her community.</a:t>
          </a:r>
        </a:p>
        <a:p>
          <a:pPr algn="just"/>
          <a:r>
            <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Her philantropy includes support for women, children and various disabled groups.</a:t>
          </a:r>
        </a:p>
        <a:p>
          <a:pPr algn="just"/>
          <a:endPar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endParaRPr>
        </a:p>
        <a:p>
          <a:pPr algn="just"/>
          <a:r>
            <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She recieved </a:t>
          </a:r>
          <a:r>
            <a:rPr lang="en-US" sz="1800" b="1"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the most  award in 2021</a:t>
          </a:r>
          <a:r>
            <a:rPr lang="en-US" sz="1600" baseline="0">
              <a:solidFill>
                <a:srgbClr val="4AA96C"/>
              </a:solidFill>
              <a:latin typeface="Cascadia Mono ExtraLight" panose="020B0609020000020004" pitchFamily="49" charset="0"/>
              <a:ea typeface="Cascadia Mono ExtraLight" panose="020B0609020000020004" pitchFamily="49" charset="0"/>
              <a:cs typeface="Cascadia Mono ExtraLight" panose="020B0609020000020004" pitchFamily="49" charset="0"/>
            </a:rPr>
            <a:t>, followed by 2023. She recieved the most award for her activism on 2021.</a:t>
          </a:r>
          <a:endParaRPr lang="en-US" sz="1600" baseline="0">
            <a:solidFill>
              <a:sysClr val="windowText" lastClr="000000"/>
            </a:solidFill>
          </a:endParaRPr>
        </a:p>
        <a:p>
          <a:pPr algn="just"/>
          <a:endParaRPr lang="en-US" sz="1600">
            <a:solidFill>
              <a:sysClr val="windowText" lastClr="000000"/>
            </a:solidFill>
          </a:endParaRPr>
        </a:p>
      </xdr:txBody>
    </xdr:sp>
    <xdr:clientData/>
  </xdr:twoCellAnchor>
  <xdr:twoCellAnchor editAs="oneCell">
    <xdr:from>
      <xdr:col>12</xdr:col>
      <xdr:colOff>68704</xdr:colOff>
      <xdr:row>16</xdr:row>
      <xdr:rowOff>180977</xdr:rowOff>
    </xdr:from>
    <xdr:to>
      <xdr:col>26</xdr:col>
      <xdr:colOff>353380</xdr:colOff>
      <xdr:row>20</xdr:row>
      <xdr:rowOff>47625</xdr:rowOff>
    </xdr:to>
    <mc:AlternateContent xmlns:mc="http://schemas.openxmlformats.org/markup-compatibility/2006" xmlns:a14="http://schemas.microsoft.com/office/drawing/2010/main">
      <mc:Choice Requires="a14">
        <xdr:graphicFrame macro="">
          <xdr:nvGraphicFramePr>
            <xdr:cNvPr id="33" name="Category 1">
              <a:extLst>
                <a:ext uri="{FF2B5EF4-FFF2-40B4-BE49-F238E27FC236}">
                  <a16:creationId xmlns:a16="http://schemas.microsoft.com/office/drawing/2014/main" id="{00000000-0008-0000-0100-000021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383904" y="3228977"/>
              <a:ext cx="8819076" cy="6286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44</xdr:col>
      <xdr:colOff>57150</xdr:colOff>
      <xdr:row>4</xdr:row>
      <xdr:rowOff>86591</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0"/>
          <a:ext cx="26879550" cy="848591"/>
        </a:xfrm>
        <a:prstGeom prst="rect">
          <a:avLst/>
        </a:prstGeom>
        <a:solidFill>
          <a:srgbClr val="10316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bg1"/>
              </a:solidFill>
              <a:latin typeface="Cascadia Code" panose="020B0609020000020004" pitchFamily="49" charset="0"/>
              <a:ea typeface="Cascadia Code" panose="020B0609020000020004" pitchFamily="49" charset="0"/>
              <a:cs typeface="Cascadia Code" panose="020B0609020000020004" pitchFamily="49" charset="0"/>
            </a:rPr>
            <a:t>COMPARATIVE ANALYSIS</a:t>
          </a:r>
          <a:r>
            <a:rPr lang="en-US" sz="2400" b="1" baseline="0">
              <a:solidFill>
                <a:schemeClr val="bg1"/>
              </a:solidFill>
              <a:latin typeface="Cascadia Code" panose="020B0609020000020004" pitchFamily="49" charset="0"/>
              <a:ea typeface="Cascadia Code" panose="020B0609020000020004" pitchFamily="49" charset="0"/>
              <a:cs typeface="Cascadia Code" panose="020B0609020000020004" pitchFamily="49" charset="0"/>
            </a:rPr>
            <a:t> OF</a:t>
          </a:r>
          <a:r>
            <a:rPr lang="en-US" sz="2400" b="1">
              <a:solidFill>
                <a:schemeClr val="bg1"/>
              </a:solidFill>
              <a:latin typeface="Cascadia Code" panose="020B0609020000020004" pitchFamily="49" charset="0"/>
              <a:ea typeface="Cascadia Code" panose="020B0609020000020004" pitchFamily="49" charset="0"/>
              <a:cs typeface="Cascadia Code" panose="020B0609020000020004" pitchFamily="49" charset="0"/>
            </a:rPr>
            <a:t> PROGRESS</a:t>
          </a:r>
        </a:p>
      </xdr:txBody>
    </xdr:sp>
    <xdr:clientData/>
  </xdr:twoCellAnchor>
  <xdr:twoCellAnchor editAs="absolute">
    <xdr:from>
      <xdr:col>0</xdr:col>
      <xdr:colOff>57150</xdr:colOff>
      <xdr:row>4</xdr:row>
      <xdr:rowOff>155865</xdr:rowOff>
    </xdr:from>
    <xdr:to>
      <xdr:col>44</xdr:col>
      <xdr:colOff>57150</xdr:colOff>
      <xdr:row>4</xdr:row>
      <xdr:rowOff>155865</xdr:rowOff>
    </xdr:to>
    <xdr:cxnSp macro="">
      <xdr:nvCxnSpPr>
        <xdr:cNvPr id="3" name="Straight Connector 2">
          <a:extLst>
            <a:ext uri="{FF2B5EF4-FFF2-40B4-BE49-F238E27FC236}">
              <a16:creationId xmlns:a16="http://schemas.microsoft.com/office/drawing/2014/main" id="{00000000-0008-0000-0200-000003000000}"/>
            </a:ext>
          </a:extLst>
        </xdr:cNvPr>
        <xdr:cNvCxnSpPr/>
      </xdr:nvCxnSpPr>
      <xdr:spPr>
        <a:xfrm>
          <a:off x="57150" y="917865"/>
          <a:ext cx="26822400" cy="0"/>
        </a:xfrm>
        <a:prstGeom prst="line">
          <a:avLst/>
        </a:prstGeom>
        <a:ln w="38100">
          <a:solidFill>
            <a:schemeClr val="bg2">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editAs="absolute">
    <xdr:from>
      <xdr:col>0</xdr:col>
      <xdr:colOff>3175</xdr:colOff>
      <xdr:row>5</xdr:row>
      <xdr:rowOff>181265</xdr:rowOff>
    </xdr:from>
    <xdr:to>
      <xdr:col>44</xdr:col>
      <xdr:colOff>79375</xdr:colOff>
      <xdr:row>6</xdr:row>
      <xdr:rowOff>9815</xdr:rowOff>
    </xdr:to>
    <xdr:cxnSp macro="">
      <xdr:nvCxnSpPr>
        <xdr:cNvPr id="4" name="Straight Connector 3">
          <a:extLst>
            <a:ext uri="{FF2B5EF4-FFF2-40B4-BE49-F238E27FC236}">
              <a16:creationId xmlns:a16="http://schemas.microsoft.com/office/drawing/2014/main" id="{00000000-0008-0000-0200-000004000000}"/>
            </a:ext>
          </a:extLst>
        </xdr:cNvPr>
        <xdr:cNvCxnSpPr/>
      </xdr:nvCxnSpPr>
      <xdr:spPr>
        <a:xfrm flipV="1">
          <a:off x="3175" y="1133765"/>
          <a:ext cx="26619200" cy="19050"/>
        </a:xfrm>
        <a:prstGeom prst="line">
          <a:avLst/>
        </a:prstGeom>
        <a:ln w="38100">
          <a:solidFill>
            <a:schemeClr val="bg2">
              <a:lumMod val="75000"/>
            </a:schemeClr>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378390</xdr:colOff>
      <xdr:row>7</xdr:row>
      <xdr:rowOff>143528</xdr:rowOff>
    </xdr:from>
    <xdr:to>
      <xdr:col>27</xdr:col>
      <xdr:colOff>600205</xdr:colOff>
      <xdr:row>55</xdr:row>
      <xdr:rowOff>39144</xdr:rowOff>
    </xdr:to>
    <xdr:sp macro="" textlink="">
      <xdr:nvSpPr>
        <xdr:cNvPr id="5" name="Flowchart: Alternate Process 4">
          <a:extLst>
            <a:ext uri="{FF2B5EF4-FFF2-40B4-BE49-F238E27FC236}">
              <a16:creationId xmlns:a16="http://schemas.microsoft.com/office/drawing/2014/main" id="{00000000-0008-0000-0200-000005000000}"/>
            </a:ext>
          </a:extLst>
        </xdr:cNvPr>
        <xdr:cNvSpPr/>
      </xdr:nvSpPr>
      <xdr:spPr>
        <a:xfrm>
          <a:off x="378390" y="1513562"/>
          <a:ext cx="16779657" cy="9290137"/>
        </a:xfrm>
        <a:prstGeom prst="flowChartAlternateProcess">
          <a:avLst/>
        </a:prstGeom>
        <a:solidFill>
          <a:srgbClr val="FFF7D4"/>
        </a:solidFill>
        <a:ln w="38100">
          <a:solidFill>
            <a:srgbClr val="10316B"/>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592042</xdr:colOff>
      <xdr:row>16</xdr:row>
      <xdr:rowOff>48591</xdr:rowOff>
    </xdr:from>
    <xdr:to>
      <xdr:col>17</xdr:col>
      <xdr:colOff>247543</xdr:colOff>
      <xdr:row>31</xdr:row>
      <xdr:rowOff>19353</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585859</xdr:colOff>
      <xdr:row>12</xdr:row>
      <xdr:rowOff>39144</xdr:rowOff>
    </xdr:from>
    <xdr:to>
      <xdr:col>17</xdr:col>
      <xdr:colOff>247544</xdr:colOff>
      <xdr:row>15</xdr:row>
      <xdr:rowOff>91335</xdr:rowOff>
    </xdr:to>
    <mc:AlternateContent xmlns:mc="http://schemas.openxmlformats.org/markup-compatibility/2006" xmlns:a14="http://schemas.microsoft.com/office/drawing/2010/main">
      <mc:Choice Requires="a14">
        <xdr:graphicFrame macro="">
          <xdr:nvGraphicFramePr>
            <xdr:cNvPr id="7" name="Gender 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6096752" y="2325144"/>
              <a:ext cx="4560256" cy="6236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141693</xdr:colOff>
      <xdr:row>12</xdr:row>
      <xdr:rowOff>39144</xdr:rowOff>
    </xdr:from>
    <xdr:to>
      <xdr:col>9</xdr:col>
      <xdr:colOff>332762</xdr:colOff>
      <xdr:row>31</xdr:row>
      <xdr:rowOff>96223</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141693</xdr:colOff>
      <xdr:row>32</xdr:row>
      <xdr:rowOff>186193</xdr:rowOff>
    </xdr:from>
    <xdr:to>
      <xdr:col>17</xdr:col>
      <xdr:colOff>326572</xdr:colOff>
      <xdr:row>51</xdr:row>
      <xdr:rowOff>104383</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402465</xdr:colOff>
      <xdr:row>12</xdr:row>
      <xdr:rowOff>25729</xdr:rowOff>
    </xdr:from>
    <xdr:to>
      <xdr:col>27</xdr:col>
      <xdr:colOff>348803</xdr:colOff>
      <xdr:row>52</xdr:row>
      <xdr:rowOff>67078</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0665317" y="2279532"/>
          <a:ext cx="5983310" cy="75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en-US" sz="140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The mean value</a:t>
          </a:r>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 of orphans taken-in during other presidencies (1964 - 1982) was </a:t>
          </a:r>
          <a:r>
            <a:rPr lang="en-US" sz="1800" b="1"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166 babies</a:t>
          </a:r>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 During the hiatus (1983 - 2018), the mean number of babies taken in dropped to </a:t>
          </a:r>
          <a:r>
            <a:rPr lang="en-US" sz="1600" b="1"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2 babies</a:t>
          </a:r>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 During Hajiya Rabi Saulawa's presidency, the mean value of babies taken in  by JMA increased by </a:t>
          </a:r>
          <a:r>
            <a:rPr lang="en-US" sz="1800" b="1"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8 babies</a:t>
          </a:r>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a:t>
          </a:r>
        </a:p>
        <a:p>
          <a:pPr algn="just"/>
          <a:r>
            <a:rPr lang="en-US" sz="1800" b="1"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98% </a:t>
          </a:r>
          <a:r>
            <a:rPr lang="en-US" sz="1400" b="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o</a:t>
          </a:r>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f the babies catered to and given up for adoption were done outside of her presidency.</a:t>
          </a:r>
        </a:p>
        <a:p>
          <a:pPr algn="just"/>
          <a:endPar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endParaRPr>
        </a:p>
        <a:p>
          <a:pPr algn="just"/>
          <a:endPar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endParaRPr>
        </a:p>
        <a:p>
          <a:pPr algn="just"/>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The mean value of women who benefitted from JMA under other presidency is </a:t>
          </a:r>
          <a:r>
            <a:rPr lang="en-US" sz="1800" b="1"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267</a:t>
          </a:r>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 During the hiatus, the association did not carry out campaigns or register members. The orphanage continued to function along side its Premier school.</a:t>
          </a:r>
        </a:p>
        <a:p>
          <a:pPr algn="just"/>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The mean value of women that has benefitted from JMA Under the current presidency is </a:t>
          </a:r>
          <a:r>
            <a:rPr lang="en-US" sz="1800" b="1"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343</a:t>
          </a:r>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 </a:t>
          </a:r>
        </a:p>
        <a:p>
          <a:pPr algn="just"/>
          <a:endPar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endParaRPr>
        </a:p>
        <a:p>
          <a:pPr algn="just"/>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Rabi's leadership secured funding for loans during </a:t>
          </a:r>
          <a:r>
            <a:rPr lang="en-US" sz="1400">
              <a:solidFill>
                <a:srgbClr val="638889"/>
              </a:solidFill>
              <a:effectLst/>
              <a:latin typeface="Cascadia Code" panose="020B0609020000020004" pitchFamily="49" charset="0"/>
              <a:ea typeface="Cascadia Code" panose="020B0609020000020004" pitchFamily="49" charset="0"/>
              <a:cs typeface="Cascadia Code" panose="020B0609020000020004" pitchFamily="49" charset="0"/>
            </a:rPr>
            <a:t>Sterling Bank's Customer Service event, </a:t>
          </a:r>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providing loans for women in local communities. She also provided palliatives and orientation to women during the Covid 19 crisis.</a:t>
          </a:r>
        </a:p>
        <a:p>
          <a:pPr algn="just"/>
          <a:endParaRPr lang="en-US" sz="1400">
            <a:solidFill>
              <a:srgbClr val="638889"/>
            </a:solidFill>
            <a:latin typeface="Cascadia Code" panose="020B0609020000020004" pitchFamily="49" charset="0"/>
            <a:ea typeface="Cascadia Code" panose="020B0609020000020004" pitchFamily="49" charset="0"/>
            <a:cs typeface="Cascadia Code" panose="020B0609020000020004" pitchFamily="49" charset="0"/>
          </a:endParaRPr>
        </a:p>
        <a:p>
          <a:pPr algn="just"/>
          <a:r>
            <a:rPr lang="en-US" sz="140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While previous presidency had a culminative</a:t>
          </a:r>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 impact</a:t>
          </a:r>
          <a:r>
            <a:rPr lang="en-US" sz="140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 of </a:t>
          </a:r>
          <a:r>
            <a:rPr lang="en-US" sz="1600" b="1">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43%</a:t>
          </a:r>
          <a:r>
            <a:rPr lang="en-US" sz="140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 women</a:t>
          </a:r>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 and </a:t>
          </a:r>
          <a:r>
            <a:rPr lang="en-US" sz="1600" b="1"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57% </a:t>
          </a:r>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orphaned babies, her current leadership has an overwhelming </a:t>
          </a:r>
          <a:r>
            <a:rPr lang="en-US" sz="1800" b="1"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98% </a:t>
          </a:r>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support for women with orphaned babies falling under </a:t>
          </a:r>
          <a:r>
            <a:rPr lang="en-US" sz="1800" b="1"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2%.</a:t>
          </a:r>
        </a:p>
        <a:p>
          <a:pPr algn="just"/>
          <a:endPar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endParaRPr>
        </a:p>
        <a:p>
          <a:pPr algn="just"/>
          <a:r>
            <a:rPr lang="en-US" sz="1400" baseline="0">
              <a:solidFill>
                <a:srgbClr val="638889"/>
              </a:solidFill>
              <a:latin typeface="Cascadia Code" panose="020B0609020000020004" pitchFamily="49" charset="0"/>
              <a:ea typeface="Cascadia Code" panose="020B0609020000020004" pitchFamily="49" charset="0"/>
              <a:cs typeface="Cascadia Code" panose="020B0609020000020004" pitchFamily="49" charset="0"/>
            </a:rPr>
            <a:t>This difference can be as a result of the change in adoption laws in the state (Kaduna), birth rate or the news of the resusitation of the association and the head quarters not having been spread to a large enough audience.</a:t>
          </a:r>
          <a:endParaRPr lang="en-US" sz="1400">
            <a:solidFill>
              <a:srgbClr val="638889"/>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277813</xdr:colOff>
      <xdr:row>1</xdr:row>
      <xdr:rowOff>15875</xdr:rowOff>
    </xdr:from>
    <xdr:to>
      <xdr:col>10</xdr:col>
      <xdr:colOff>500063</xdr:colOff>
      <xdr:row>9</xdr:row>
      <xdr:rowOff>174625</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230189</xdr:colOff>
      <xdr:row>7</xdr:row>
      <xdr:rowOff>68261</xdr:rowOff>
    </xdr:from>
    <xdr:to>
      <xdr:col>2</xdr:col>
      <xdr:colOff>401639</xdr:colOff>
      <xdr:row>17</xdr:row>
      <xdr:rowOff>173036</xdr:rowOff>
    </xdr:to>
    <mc:AlternateContent xmlns:mc="http://schemas.openxmlformats.org/markup-compatibility/2006" xmlns:a14="http://schemas.microsoft.com/office/drawing/2010/main">
      <mc:Choice Requires="a14">
        <xdr:graphicFrame macro="">
          <xdr:nvGraphicFramePr>
            <xdr:cNvPr id="7" name="Date (Year) 3">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Date (Year) 3"/>
            </a:graphicData>
          </a:graphic>
        </xdr:graphicFrame>
      </mc:Choice>
      <mc:Fallback xmlns="">
        <xdr:sp macro="" textlink="">
          <xdr:nvSpPr>
            <xdr:cNvPr id="0" name=""/>
            <xdr:cNvSpPr>
              <a:spLocks noTextEdit="1"/>
            </xdr:cNvSpPr>
          </xdr:nvSpPr>
          <xdr:spPr>
            <a:xfrm>
              <a:off x="357189" y="1624011"/>
              <a:ext cx="1219200" cy="2009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476260</xdr:colOff>
      <xdr:row>26</xdr:row>
      <xdr:rowOff>134938</xdr:rowOff>
    </xdr:from>
    <xdr:to>
      <xdr:col>11</xdr:col>
      <xdr:colOff>47635</xdr:colOff>
      <xdr:row>36</xdr:row>
      <xdr:rowOff>31750</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373063</xdr:colOff>
      <xdr:row>13</xdr:row>
      <xdr:rowOff>111125</xdr:rowOff>
    </xdr:from>
    <xdr:to>
      <xdr:col>11</xdr:col>
      <xdr:colOff>63500</xdr:colOff>
      <xdr:row>23</xdr:row>
      <xdr:rowOff>7936</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323850</xdr:colOff>
      <xdr:row>0</xdr:row>
      <xdr:rowOff>57148</xdr:rowOff>
    </xdr:from>
    <xdr:to>
      <xdr:col>15</xdr:col>
      <xdr:colOff>19050</xdr:colOff>
      <xdr:row>30</xdr:row>
      <xdr:rowOff>85725</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600700" y="57148"/>
              <a:ext cx="4572000" cy="574357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15</xdr:col>
      <xdr:colOff>190500</xdr:colOff>
      <xdr:row>9</xdr:row>
      <xdr:rowOff>38100</xdr:rowOff>
    </xdr:from>
    <xdr:to>
      <xdr:col>18</xdr:col>
      <xdr:colOff>190500</xdr:colOff>
      <xdr:row>16</xdr:row>
      <xdr:rowOff>104775</xdr:rowOff>
    </xdr:to>
    <mc:AlternateContent xmlns:mc="http://schemas.openxmlformats.org/markup-compatibility/2006" xmlns:sle15="http://schemas.microsoft.com/office/drawing/2012/slicer">
      <mc:Choice Requires="sle15">
        <xdr:graphicFrame macro="">
          <xdr:nvGraphicFramePr>
            <xdr:cNvPr id="2" name="Region">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344150" y="1752600"/>
              <a:ext cx="1828800" cy="14001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171450</xdr:colOff>
      <xdr:row>2</xdr:row>
      <xdr:rowOff>28575</xdr:rowOff>
    </xdr:from>
    <xdr:to>
      <xdr:col>18</xdr:col>
      <xdr:colOff>171450</xdr:colOff>
      <xdr:row>8</xdr:row>
      <xdr:rowOff>19050</xdr:rowOff>
    </xdr:to>
    <mc:AlternateContent xmlns:mc="http://schemas.openxmlformats.org/markup-compatibility/2006" xmlns:sle15="http://schemas.microsoft.com/office/drawing/2012/slicer">
      <mc:Choice Requires="sle15">
        <xdr:graphicFrame macro="">
          <xdr:nvGraphicFramePr>
            <xdr:cNvPr id="3" name="Status">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0325100" y="409575"/>
              <a:ext cx="1828800" cy="11334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95250</xdr:colOff>
      <xdr:row>0</xdr:row>
      <xdr:rowOff>0</xdr:rowOff>
    </xdr:from>
    <xdr:to>
      <xdr:col>2</xdr:col>
      <xdr:colOff>4667250</xdr:colOff>
      <xdr:row>14</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4752975</xdr:colOff>
      <xdr:row>0</xdr:row>
      <xdr:rowOff>95250</xdr:rowOff>
    </xdr:from>
    <xdr:to>
      <xdr:col>2</xdr:col>
      <xdr:colOff>6581775</xdr:colOff>
      <xdr:row>13</xdr:row>
      <xdr:rowOff>142875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477125" y="95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552450</xdr:colOff>
      <xdr:row>14</xdr:row>
      <xdr:rowOff>157162</xdr:rowOff>
    </xdr:from>
    <xdr:to>
      <xdr:col>2</xdr:col>
      <xdr:colOff>5124450</xdr:colOff>
      <xdr:row>29</xdr:row>
      <xdr:rowOff>42862</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5057775</xdr:colOff>
      <xdr:row>14</xdr:row>
      <xdr:rowOff>0</xdr:rowOff>
    </xdr:from>
    <xdr:to>
      <xdr:col>2</xdr:col>
      <xdr:colOff>6886575</xdr:colOff>
      <xdr:row>24</xdr:row>
      <xdr:rowOff>66675</xdr:rowOff>
    </xdr:to>
    <mc:AlternateContent xmlns:mc="http://schemas.openxmlformats.org/markup-compatibility/2006" xmlns:a14="http://schemas.microsoft.com/office/drawing/2010/main">
      <mc:Choice Requires="a14">
        <xdr:graphicFrame macro="">
          <xdr:nvGraphicFramePr>
            <xdr:cNvPr id="6" name="Date (Year)">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7781925" y="2667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238125</xdr:colOff>
      <xdr:row>0</xdr:row>
      <xdr:rowOff>0</xdr:rowOff>
    </xdr:from>
    <xdr:to>
      <xdr:col>11</xdr:col>
      <xdr:colOff>542925</xdr:colOff>
      <xdr:row>14</xdr:row>
      <xdr:rowOff>76200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542925</xdr:colOff>
      <xdr:row>5</xdr:row>
      <xdr:rowOff>180976</xdr:rowOff>
    </xdr:from>
    <xdr:to>
      <xdr:col>15</xdr:col>
      <xdr:colOff>85725</xdr:colOff>
      <xdr:row>8</xdr:row>
      <xdr:rowOff>95250</xdr:rowOff>
    </xdr:to>
    <mc:AlternateContent xmlns:mc="http://schemas.openxmlformats.org/markup-compatibility/2006" xmlns:a14="http://schemas.microsoft.com/office/drawing/2010/main">
      <mc:Choice Requires="a14">
        <xdr:graphicFrame macro="">
          <xdr:nvGraphicFramePr>
            <xdr:cNvPr id="4" name="Gender">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7429500" y="1133476"/>
              <a:ext cx="2590800" cy="4857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3</xdr:col>
      <xdr:colOff>828675</xdr:colOff>
      <xdr:row>4</xdr:row>
      <xdr:rowOff>14287</xdr:rowOff>
    </xdr:from>
    <xdr:to>
      <xdr:col>9</xdr:col>
      <xdr:colOff>28575</xdr:colOff>
      <xdr:row>18</xdr:row>
      <xdr:rowOff>90487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228600</xdr:colOff>
      <xdr:row>0</xdr:row>
      <xdr:rowOff>0</xdr:rowOff>
    </xdr:from>
    <xdr:to>
      <xdr:col>12</xdr:col>
      <xdr:colOff>323850</xdr:colOff>
      <xdr:row>14</xdr:row>
      <xdr:rowOff>76200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4</xdr:row>
      <xdr:rowOff>14287</xdr:rowOff>
    </xdr:from>
    <xdr:to>
      <xdr:col>11</xdr:col>
      <xdr:colOff>352425</xdr:colOff>
      <xdr:row>18</xdr:row>
      <xdr:rowOff>90487</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320.814375694441" backgroundQuery="1" createdVersion="8" refreshedVersion="8" minRefreshableVersion="3" recordCount="0" supportSubquery="1" supportAdvancedDrill="1" xr:uid="{BD8A48D7-44EE-4D39-A017-2BE73F31EE44}">
  <cacheSource type="external" connectionId="1"/>
  <cacheFields count="3">
    <cacheField name="[impact].[Year].[Year]" caption="Year" numFmtId="0" hierarchy="13" level="1">
      <sharedItems count="2">
        <s v="1963 - 1982"/>
        <s v="2019 - 2024"/>
      </sharedItems>
    </cacheField>
    <cacheField name="[Measures].[Percent women]" caption="Percent women" numFmtId="0" hierarchy="36" level="32767"/>
    <cacheField name="[Measures].[Percentage Orphans]" caption="Percentage Orphans" numFmtId="0" hierarchy="37" level="32767"/>
  </cacheFields>
  <cacheHierarchies count="43">
    <cacheHierarchy uniqueName="[awards].[S/N]" caption="S/N" attribute="1" defaultMemberUniqueName="[awards].[S/N].[All]" allUniqueName="[awards].[S/N].[All]" dimensionUniqueName="[awards]" displayFolder="" count="0" memberValueDatatype="20" unbalanced="0"/>
    <cacheHierarchy uniqueName="[awards].[State_key]" caption="State_key" attribute="1" defaultMemberUniqueName="[awards].[State_key].[All]" allUniqueName="[awards].[State_key].[All]" dimensionUniqueName="[awards]" displayFolder="" count="0" memberValueDatatype="20" unbalanced="0"/>
    <cacheHierarchy uniqueName="[awards].[Orphans_key]" caption="Orphans_key" attribute="1" defaultMemberUniqueName="[awards].[Orphans_key].[All]" allUniqueName="[awards].[Orphans_key].[All]" dimensionUniqueName="[awards]" displayFolder="" count="0" memberValueDatatype="20" unbalanced="0"/>
    <cacheHierarchy uniqueName="[awards].[Presidency_key]" caption="Presidency_key" attribute="1" defaultMemberUniqueName="[awards].[Presidency_key].[All]" allUniqueName="[awards].[Presidency_key].[All]" dimensionUniqueName="[awards]" displayFolder="" count="0" memberValueDatatype="20" unbalanced="0"/>
    <cacheHierarchy uniqueName="[awards].[Awards and Honours]" caption="Awards and Honours" attribute="1" defaultMemberUniqueName="[awards].[Awards and Honours].[All]" allUniqueName="[awards].[Awards and Honours].[All]" dimensionUniqueName="[awards]" displayFolder="" count="0" memberValueDatatype="130" unbalanced="0"/>
    <cacheHierarchy uniqueName="[awards].[Recipient]" caption="Recipient" attribute="1" defaultMemberUniqueName="[awards].[Recipient].[All]" allUniqueName="[awards].[Recipient].[All]" dimensionUniqueName="[awards]" displayFolder="" count="0" memberValueDatatype="130" unbalanced="0"/>
    <cacheHierarchy uniqueName="[awards].[Category]" caption="Category" attribute="1" defaultMemberUniqueName="[awards].[Category].[All]" allUniqueName="[awards].[Category].[All]" dimensionUniqueName="[awards]" displayFolder="" count="0" memberValueDatatype="130" unbalanced="0"/>
    <cacheHierarchy uniqueName="[awards].[Date]" caption="Date" attribute="1" time="1" defaultMemberUniqueName="[awards].[Date].[All]" allUniqueName="[awards].[Date].[All]" dimensionUniqueName="[awards]" displayFolder="" count="0" memberValueDatatype="7" unbalanced="0"/>
    <cacheHierarchy uniqueName="[awards].[Date (Year)]" caption="Date (Year)" attribute="1" defaultMemberUniqueName="[awards].[Date (Year)].[All]" allUniqueName="[awards].[Date (Year)].[All]" dimensionUniqueName="[awards]" displayFolder="" count="0" memberValueDatatype="130" unbalanced="0"/>
    <cacheHierarchy uniqueName="[awards].[Date (Quarter)]" caption="Date (Quarter)" attribute="1" defaultMemberUniqueName="[awards].[Date (Quarter)].[All]" allUniqueName="[awards].[Date (Quarter)].[All]" dimensionUniqueName="[awards]" displayFolder="" count="0" memberValueDatatype="130" unbalanced="0"/>
    <cacheHierarchy uniqueName="[awards].[Date (Month)]" caption="Date (Month)" attribute="1" defaultMemberUniqueName="[awards].[Date (Month)].[All]" allUniqueName="[awards].[Date (Month)].[All]" dimensionUniqueName="[awards]" displayFolder="" count="0" memberValueDatatype="130" unbalanced="0"/>
    <cacheHierarchy uniqueName="[impact].[Presidency_key]" caption="Presidency_key" attribute="1" defaultMemberUniqueName="[impact].[Presidency_key].[All]" allUniqueName="[impact].[Presidency_key].[All]" dimensionUniqueName="[impact]" displayFolder="" count="0" memberValueDatatype="20" unbalanced="0"/>
    <cacheHierarchy uniqueName="[impact].[Presidency]" caption="Presidency" attribute="1" defaultMemberUniqueName="[impact].[Presidency].[All]" allUniqueName="[impact].[Presidency].[All]" dimensionUniqueName="[impact]" displayFolder="" count="0" memberValueDatatype="130" unbalanced="0"/>
    <cacheHierarchy uniqueName="[impact].[Year]" caption="Year" attribute="1" defaultMemberUniqueName="[impact].[Year].[All]" allUniqueName="[impact].[Year].[All]" dimensionUniqueName="[impact]" displayFolder="" count="2" memberValueDatatype="130" unbalanced="0">
      <fieldsUsage count="2">
        <fieldUsage x="-1"/>
        <fieldUsage x="0"/>
      </fieldsUsage>
    </cacheHierarchy>
    <cacheHierarchy uniqueName="[impact].[Women]" caption="Women" attribute="1" defaultMemberUniqueName="[impact].[Women].[All]" allUniqueName="[impact].[Women].[All]" dimensionUniqueName="[impact]" displayFolder="" count="0" memberValueDatatype="20" unbalanced="0"/>
    <cacheHierarchy uniqueName="[impact].[Orphans]" caption="Orphans" attribute="1" defaultMemberUniqueName="[impact].[Orphans].[All]" allUniqueName="[impact].[Orphans].[All]" dimensionUniqueName="[impact]" displayFolder="" count="0" memberValueDatatype="20" unbalanced="0"/>
    <cacheHierarchy uniqueName="[JMA].[State_key]" caption="State_key" attribute="1" defaultMemberUniqueName="[JMA].[State_key].[All]" allUniqueName="[JMA].[State_key].[All]" dimensionUniqueName="[JMA]" displayFolder="" count="0" memberValueDatatype="20" unbalanced="0"/>
    <cacheHierarchy uniqueName="[JMA].[State]" caption="State" attribute="1" defaultMemberUniqueName="[JMA].[State].[All]" allUniqueName="[JMA].[State].[All]" dimensionUniqueName="[JMA]" displayFolder="" count="0" memberValueDatatype="130" unbalanced="0"/>
    <cacheHierarchy uniqueName="[JMA].[Country]" caption="Country" attribute="1" defaultMemberUniqueName="[JMA].[Country].[All]" allUniqueName="[JMA].[Country].[All]" dimensionUniqueName="[JMA]" displayFolder="" count="0" memberValueDatatype="130" unbalanced="0"/>
    <cacheHierarchy uniqueName="[JMA].[Zip code]" caption="Zip code" attribute="1" defaultMemberUniqueName="[JMA].[Zip code].[All]" allUniqueName="[JMA].[Zip code].[All]" dimensionUniqueName="[JMA]" displayFolder="" count="0" memberValueDatatype="20" unbalanced="0"/>
    <cacheHierarchy uniqueName="[JMA].[Region]" caption="Region" attribute="1" defaultMemberUniqueName="[JMA].[Region].[All]" allUniqueName="[JMA].[Region].[All]" dimensionUniqueName="[JMA]" displayFolder="" count="0" memberValueDatatype="130" unbalanced="0"/>
    <cacheHierarchy uniqueName="[JMA].[Number of women]" caption="Number of women" attribute="1" defaultMemberUniqueName="[JMA].[Number of women].[All]" allUniqueName="[JMA].[Number of women].[All]" dimensionUniqueName="[JMA]" displayFolder="" count="0" memberValueDatatype="20" unbalanced="0"/>
    <cacheHierarchy uniqueName="[JMA].[Status]" caption="Status" attribute="1" defaultMemberUniqueName="[JMA].[Status].[All]" allUniqueName="[JMA].[Status].[All]" dimensionUniqueName="[JMA]" displayFolder="" count="0" memberValueDatatype="130" unbalanced="0"/>
    <cacheHierarchy uniqueName="[orphans].[Orphans_key]" caption="Orphans_key" attribute="1" defaultMemberUniqueName="[orphans].[Orphans_key].[All]" allUniqueName="[orphans].[Orphans_key].[All]" dimensionUniqueName="[orphans]" displayFolder="" count="0" memberValueDatatype="5" unbalanced="0"/>
    <cacheHierarchy uniqueName="[orphans].[Year]" caption="Year" attribute="1" defaultMemberUniqueName="[orphans].[Year].[All]" allUniqueName="[orphans].[Year].[All]" dimensionUniqueName="[orphans]" displayFolder="" count="0" memberValueDatatype="130" unbalanced="0"/>
    <cacheHierarchy uniqueName="[orphans].[Orphans]" caption="Orphans" attribute="1" defaultMemberUniqueName="[orphans].[Orphans].[All]" allUniqueName="[orphans].[Orphans].[All]" dimensionUniqueName="[orphans]" displayFolder="" count="0" memberValueDatatype="20" unbalanced="0"/>
    <cacheHierarchy uniqueName="[orphans].[Gender]" caption="Gender" attribute="1" defaultMemberUniqueName="[orphans].[Gender].[All]" allUniqueName="[orphans].[Gender].[All]" dimensionUniqueName="[orphans]" displayFolder="" count="0" memberValueDatatype="130" unbalanced="0"/>
    <cacheHierarchy uniqueName="[awards].[Date (Month Index)]" caption="Date (Month Index)" attribute="1" defaultMemberUniqueName="[awards].[Date (Month Index)].[All]" allUniqueName="[awards].[Date (Month Index)].[All]" dimensionUniqueName="[awards]" displayFolder="" count="0" memberValueDatatype="20" unbalanced="0" hidden="1"/>
    <cacheHierarchy uniqueName="[Measures].[Count of Awards and Honours]" caption="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Distinct Count of Awards and Honours]" caption="Distinct 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Sum of Number of women]" caption="Sum of Number of women" measure="1" displayFolder="" measureGroup="JMA" count="0">
      <extLst>
        <ext xmlns:x15="http://schemas.microsoft.com/office/spreadsheetml/2010/11/main" uri="{B97F6D7D-B522-45F9-BDA1-12C45D357490}">
          <x15:cacheHierarchy aggregatedColumn="21"/>
        </ext>
      </extLst>
    </cacheHierarchy>
    <cacheHierarchy uniqueName="[Measures].[Sum of Orphans]" caption="Sum of Orphans" measure="1" displayFolder="" measureGroup="orphans" count="0">
      <extLst>
        <ext xmlns:x15="http://schemas.microsoft.com/office/spreadsheetml/2010/11/main" uri="{B97F6D7D-B522-45F9-BDA1-12C45D357490}">
          <x15:cacheHierarchy aggregatedColumn="25"/>
        </ext>
      </extLst>
    </cacheHierarchy>
    <cacheHierarchy uniqueName="[Measures].[Sum of Women]" caption="Sum of Women" measure="1" displayFolder="" measureGroup="impact" count="0">
      <extLst>
        <ext xmlns:x15="http://schemas.microsoft.com/office/spreadsheetml/2010/11/main" uri="{B97F6D7D-B522-45F9-BDA1-12C45D357490}">
          <x15:cacheHierarchy aggregatedColumn="14"/>
        </ext>
      </extLst>
    </cacheHierarchy>
    <cacheHierarchy uniqueName="[Measures].[Sum of Orphans 2]" caption="Sum of Orphans 2" measure="1" displayFolder="" measureGroup="impact" count="0">
      <extLst>
        <ext xmlns:x15="http://schemas.microsoft.com/office/spreadsheetml/2010/11/main" uri="{B97F6D7D-B522-45F9-BDA1-12C45D357490}">
          <x15:cacheHierarchy aggregatedColumn="15"/>
        </ext>
      </extLst>
    </cacheHierarchy>
    <cacheHierarchy uniqueName="[Measures].[Count of Women]" caption="Count of Women" measure="1" displayFolder="" measureGroup="impact" count="0">
      <extLst>
        <ext xmlns:x15="http://schemas.microsoft.com/office/spreadsheetml/2010/11/main" uri="{B97F6D7D-B522-45F9-BDA1-12C45D357490}">
          <x15:cacheHierarchy aggregatedColumn="14"/>
        </ext>
      </extLst>
    </cacheHierarchy>
    <cacheHierarchy uniqueName="[Measures].[Percentage]" caption="Percentage" measure="1" displayFolder="" measureGroup="orphans" count="0"/>
    <cacheHierarchy uniqueName="[Measures].[Percent women]" caption="Percent women" measure="1" displayFolder="" measureGroup="impact" count="0" oneField="1">
      <fieldsUsage count="1">
        <fieldUsage x="1"/>
      </fieldsUsage>
    </cacheHierarchy>
    <cacheHierarchy uniqueName="[Measures].[Percentage Orphans]" caption="Percentage Orphans" measure="1" displayFolder="" measureGroup="impact" count="0" oneField="1">
      <fieldsUsage count="1">
        <fieldUsage x="2"/>
      </fieldsUsage>
    </cacheHierarchy>
    <cacheHierarchy uniqueName="[Measures].[__XL_Count awards]" caption="__XL_Count awards" measure="1" displayFolder="" measureGroup="awards" count="0" hidden="1"/>
    <cacheHierarchy uniqueName="[Measures].[__XL_Count JMA]" caption="__XL_Count JMA" measure="1" displayFolder="" measureGroup="JMA" count="0" hidden="1"/>
    <cacheHierarchy uniqueName="[Measures].[__XL_Count orphans]" caption="__XL_Count orphans" measure="1" displayFolder="" measureGroup="orphans" count="0" hidden="1"/>
    <cacheHierarchy uniqueName="[Measures].[__XL_Count impact]" caption="__XL_Count impact" measure="1" displayFolder="" measureGroup="impact" count="0" hidden="1"/>
    <cacheHierarchy uniqueName="[Measures].[__No measures defined]" caption="__No measures defined" measure="1" displayFolder="" count="0" hidden="1"/>
  </cacheHierarchies>
  <kpis count="0"/>
  <dimensions count="5">
    <dimension name="awards" uniqueName="[awards]" caption="awards"/>
    <dimension name="impact" uniqueName="[impact]" caption="impact"/>
    <dimension name="JMA" uniqueName="[JMA]" caption="JMA"/>
    <dimension measure="1" name="Measures" uniqueName="[Measures]" caption="Measures"/>
    <dimension name="orphans" uniqueName="[orphans]" caption="orphans"/>
  </dimensions>
  <measureGroups count="4">
    <measureGroup name="awards" caption="awards"/>
    <measureGroup name="impact" caption="impact"/>
    <measureGroup name="JMA" caption="JMA"/>
    <measureGroup name="orphans" caption="orphans"/>
  </measureGroups>
  <maps count="9">
    <map measureGroup="0" dimension="0"/>
    <map measureGroup="0" dimension="1"/>
    <map measureGroup="0" dimension="2"/>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320.814378356481" backgroundQuery="1" createdVersion="8" refreshedVersion="8" minRefreshableVersion="3" recordCount="0" supportSubquery="1" supportAdvancedDrill="1" xr:uid="{EC905444-09EF-4E34-969B-94CE480F5105}">
  <cacheSource type="external" connectionId="1"/>
  <cacheFields count="2">
    <cacheField name="[Measures].[Count of Awards and Honours]" caption="Count of Awards and Honours" numFmtId="0" hierarchy="28" level="32767"/>
    <cacheField name="[awards].[Recipient].[Recipient]" caption="Recipient" numFmtId="0" hierarchy="5" level="1">
      <sharedItems count="2">
        <s v="Herself"/>
        <s v="JMA"/>
      </sharedItems>
    </cacheField>
  </cacheFields>
  <cacheHierarchies count="43">
    <cacheHierarchy uniqueName="[awards].[S/N]" caption="S/N" attribute="1" defaultMemberUniqueName="[awards].[S/N].[All]" allUniqueName="[awards].[S/N].[All]" dimensionUniqueName="[awards]" displayFolder="" count="0" memberValueDatatype="20" unbalanced="0"/>
    <cacheHierarchy uniqueName="[awards].[State_key]" caption="State_key" attribute="1" defaultMemberUniqueName="[awards].[State_key].[All]" allUniqueName="[awards].[State_key].[All]" dimensionUniqueName="[awards]" displayFolder="" count="0" memberValueDatatype="20" unbalanced="0"/>
    <cacheHierarchy uniqueName="[awards].[Orphans_key]" caption="Orphans_key" attribute="1" defaultMemberUniqueName="[awards].[Orphans_key].[All]" allUniqueName="[awards].[Orphans_key].[All]" dimensionUniqueName="[awards]" displayFolder="" count="0" memberValueDatatype="20" unbalanced="0"/>
    <cacheHierarchy uniqueName="[awards].[Presidency_key]" caption="Presidency_key" attribute="1" defaultMemberUniqueName="[awards].[Presidency_key].[All]" allUniqueName="[awards].[Presidency_key].[All]" dimensionUniqueName="[awards]" displayFolder="" count="0" memberValueDatatype="20" unbalanced="0"/>
    <cacheHierarchy uniqueName="[awards].[Awards and Honours]" caption="Awards and Honours" attribute="1" defaultMemberUniqueName="[awards].[Awards and Honours].[All]" allUniqueName="[awards].[Awards and Honours].[All]" dimensionUniqueName="[awards]" displayFolder="" count="0" memberValueDatatype="130" unbalanced="0"/>
    <cacheHierarchy uniqueName="[awards].[Recipient]" caption="Recipient" attribute="1" defaultMemberUniqueName="[awards].[Recipient].[All]" allUniqueName="[awards].[Recipient].[All]" dimensionUniqueName="[awards]" displayFolder="" count="2" memberValueDatatype="130" unbalanced="0">
      <fieldsUsage count="2">
        <fieldUsage x="-1"/>
        <fieldUsage x="1"/>
      </fieldsUsage>
    </cacheHierarchy>
    <cacheHierarchy uniqueName="[awards].[Category]" caption="Category" attribute="1" defaultMemberUniqueName="[awards].[Category].[All]" allUniqueName="[awards].[Category].[All]" dimensionUniqueName="[awards]" displayFolder="" count="0" memberValueDatatype="130" unbalanced="0"/>
    <cacheHierarchy uniqueName="[awards].[Date]" caption="Date" attribute="1" time="1" defaultMemberUniqueName="[awards].[Date].[All]" allUniqueName="[awards].[Date].[All]" dimensionUniqueName="[awards]" displayFolder="" count="0" memberValueDatatype="7" unbalanced="0"/>
    <cacheHierarchy uniqueName="[awards].[Date (Year)]" caption="Date (Year)" attribute="1" defaultMemberUniqueName="[awards].[Date (Year)].[All]" allUniqueName="[awards].[Date (Year)].[All]" dimensionUniqueName="[awards]" displayFolder="" count="0" memberValueDatatype="130" unbalanced="0"/>
    <cacheHierarchy uniqueName="[awards].[Date (Quarter)]" caption="Date (Quarter)" attribute="1" defaultMemberUniqueName="[awards].[Date (Quarter)].[All]" allUniqueName="[awards].[Date (Quarter)].[All]" dimensionUniqueName="[awards]" displayFolder="" count="0" memberValueDatatype="130" unbalanced="0"/>
    <cacheHierarchy uniqueName="[awards].[Date (Month)]" caption="Date (Month)" attribute="1" defaultMemberUniqueName="[awards].[Date (Month)].[All]" allUniqueName="[awards].[Date (Month)].[All]" dimensionUniqueName="[awards]" displayFolder="" count="0" memberValueDatatype="130" unbalanced="0"/>
    <cacheHierarchy uniqueName="[impact].[Presidency_key]" caption="Presidency_key" attribute="1" defaultMemberUniqueName="[impact].[Presidency_key].[All]" allUniqueName="[impact].[Presidency_key].[All]" dimensionUniqueName="[impact]" displayFolder="" count="0" memberValueDatatype="20" unbalanced="0"/>
    <cacheHierarchy uniqueName="[impact].[Presidency]" caption="Presidency" attribute="1" defaultMemberUniqueName="[impact].[Presidency].[All]" allUniqueName="[impact].[Presidency].[All]" dimensionUniqueName="[impact]" displayFolder="" count="0" memberValueDatatype="130" unbalanced="0"/>
    <cacheHierarchy uniqueName="[impact].[Year]" caption="Year" attribute="1" defaultMemberUniqueName="[impact].[Year].[All]" allUniqueName="[impact].[Year].[All]" dimensionUniqueName="[impact]" displayFolder="" count="0" memberValueDatatype="130" unbalanced="0"/>
    <cacheHierarchy uniqueName="[impact].[Women]" caption="Women" attribute="1" defaultMemberUniqueName="[impact].[Women].[All]" allUniqueName="[impact].[Women].[All]" dimensionUniqueName="[impact]" displayFolder="" count="0" memberValueDatatype="20" unbalanced="0"/>
    <cacheHierarchy uniqueName="[impact].[Orphans]" caption="Orphans" attribute="1" defaultMemberUniqueName="[impact].[Orphans].[All]" allUniqueName="[impact].[Orphans].[All]" dimensionUniqueName="[impact]" displayFolder="" count="0" memberValueDatatype="20" unbalanced="0"/>
    <cacheHierarchy uniqueName="[JMA].[State_key]" caption="State_key" attribute="1" defaultMemberUniqueName="[JMA].[State_key].[All]" allUniqueName="[JMA].[State_key].[All]" dimensionUniqueName="[JMA]" displayFolder="" count="0" memberValueDatatype="20" unbalanced="0"/>
    <cacheHierarchy uniqueName="[JMA].[State]" caption="State" attribute="1" defaultMemberUniqueName="[JMA].[State].[All]" allUniqueName="[JMA].[State].[All]" dimensionUniqueName="[JMA]" displayFolder="" count="0" memberValueDatatype="130" unbalanced="0"/>
    <cacheHierarchy uniqueName="[JMA].[Country]" caption="Country" attribute="1" defaultMemberUniqueName="[JMA].[Country].[All]" allUniqueName="[JMA].[Country].[All]" dimensionUniqueName="[JMA]" displayFolder="" count="0" memberValueDatatype="130" unbalanced="0"/>
    <cacheHierarchy uniqueName="[JMA].[Zip code]" caption="Zip code" attribute="1" defaultMemberUniqueName="[JMA].[Zip code].[All]" allUniqueName="[JMA].[Zip code].[All]" dimensionUniqueName="[JMA]" displayFolder="" count="0" memberValueDatatype="20" unbalanced="0"/>
    <cacheHierarchy uniqueName="[JMA].[Region]" caption="Region" attribute="1" defaultMemberUniqueName="[JMA].[Region].[All]" allUniqueName="[JMA].[Region].[All]" dimensionUniqueName="[JMA]" displayFolder="" count="0" memberValueDatatype="130" unbalanced="0"/>
    <cacheHierarchy uniqueName="[JMA].[Number of women]" caption="Number of women" attribute="1" defaultMemberUniqueName="[JMA].[Number of women].[All]" allUniqueName="[JMA].[Number of women].[All]" dimensionUniqueName="[JMA]" displayFolder="" count="0" memberValueDatatype="20" unbalanced="0"/>
    <cacheHierarchy uniqueName="[JMA].[Status]" caption="Status" attribute="1" defaultMemberUniqueName="[JMA].[Status].[All]" allUniqueName="[JMA].[Status].[All]" dimensionUniqueName="[JMA]" displayFolder="" count="0" memberValueDatatype="130" unbalanced="0"/>
    <cacheHierarchy uniqueName="[orphans].[Orphans_key]" caption="Orphans_key" attribute="1" defaultMemberUniqueName="[orphans].[Orphans_key].[All]" allUniqueName="[orphans].[Orphans_key].[All]" dimensionUniqueName="[orphans]" displayFolder="" count="0" memberValueDatatype="5" unbalanced="0"/>
    <cacheHierarchy uniqueName="[orphans].[Year]" caption="Year" attribute="1" defaultMemberUniqueName="[orphans].[Year].[All]" allUniqueName="[orphans].[Year].[All]" dimensionUniqueName="[orphans]" displayFolder="" count="0" memberValueDatatype="130" unbalanced="0"/>
    <cacheHierarchy uniqueName="[orphans].[Orphans]" caption="Orphans" attribute="1" defaultMemberUniqueName="[orphans].[Orphans].[All]" allUniqueName="[orphans].[Orphans].[All]" dimensionUniqueName="[orphans]" displayFolder="" count="0" memberValueDatatype="20" unbalanced="0"/>
    <cacheHierarchy uniqueName="[orphans].[Gender]" caption="Gender" attribute="1" defaultMemberUniqueName="[orphans].[Gender].[All]" allUniqueName="[orphans].[Gender].[All]" dimensionUniqueName="[orphans]" displayFolder="" count="0" memberValueDatatype="130" unbalanced="0"/>
    <cacheHierarchy uniqueName="[awards].[Date (Month Index)]" caption="Date (Month Index)" attribute="1" defaultMemberUniqueName="[awards].[Date (Month Index)].[All]" allUniqueName="[awards].[Date (Month Index)].[All]" dimensionUniqueName="[awards]" displayFolder="" count="0" memberValueDatatype="20" unbalanced="0" hidden="1"/>
    <cacheHierarchy uniqueName="[Measures].[Count of Awards and Honours]" caption="Count of Awards and Honours" measure="1" displayFolder="" measureGroup="awards" count="0" oneField="1">
      <fieldsUsage count="1">
        <fieldUsage x="0"/>
      </fieldsUsage>
      <extLst>
        <ext xmlns:x15="http://schemas.microsoft.com/office/spreadsheetml/2010/11/main" uri="{B97F6D7D-B522-45F9-BDA1-12C45D357490}">
          <x15:cacheHierarchy aggregatedColumn="4"/>
        </ext>
      </extLst>
    </cacheHierarchy>
    <cacheHierarchy uniqueName="[Measures].[Distinct Count of Awards and Honours]" caption="Distinct 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Sum of Number of women]" caption="Sum of Number of women" measure="1" displayFolder="" measureGroup="JMA" count="0">
      <extLst>
        <ext xmlns:x15="http://schemas.microsoft.com/office/spreadsheetml/2010/11/main" uri="{B97F6D7D-B522-45F9-BDA1-12C45D357490}">
          <x15:cacheHierarchy aggregatedColumn="21"/>
        </ext>
      </extLst>
    </cacheHierarchy>
    <cacheHierarchy uniqueName="[Measures].[Sum of Orphans]" caption="Sum of Orphans" measure="1" displayFolder="" measureGroup="orphans" count="0">
      <extLst>
        <ext xmlns:x15="http://schemas.microsoft.com/office/spreadsheetml/2010/11/main" uri="{B97F6D7D-B522-45F9-BDA1-12C45D357490}">
          <x15:cacheHierarchy aggregatedColumn="25"/>
        </ext>
      </extLst>
    </cacheHierarchy>
    <cacheHierarchy uniqueName="[Measures].[Sum of Women]" caption="Sum of Women" measure="1" displayFolder="" measureGroup="impact" count="0">
      <extLst>
        <ext xmlns:x15="http://schemas.microsoft.com/office/spreadsheetml/2010/11/main" uri="{B97F6D7D-B522-45F9-BDA1-12C45D357490}">
          <x15:cacheHierarchy aggregatedColumn="14"/>
        </ext>
      </extLst>
    </cacheHierarchy>
    <cacheHierarchy uniqueName="[Measures].[Sum of Orphans 2]" caption="Sum of Orphans 2" measure="1" displayFolder="" measureGroup="impact" count="0">
      <extLst>
        <ext xmlns:x15="http://schemas.microsoft.com/office/spreadsheetml/2010/11/main" uri="{B97F6D7D-B522-45F9-BDA1-12C45D357490}">
          <x15:cacheHierarchy aggregatedColumn="15"/>
        </ext>
      </extLst>
    </cacheHierarchy>
    <cacheHierarchy uniqueName="[Measures].[Count of Women]" caption="Count of Women" measure="1" displayFolder="" measureGroup="impact" count="0">
      <extLst>
        <ext xmlns:x15="http://schemas.microsoft.com/office/spreadsheetml/2010/11/main" uri="{B97F6D7D-B522-45F9-BDA1-12C45D357490}">
          <x15:cacheHierarchy aggregatedColumn="14"/>
        </ext>
      </extLst>
    </cacheHierarchy>
    <cacheHierarchy uniqueName="[Measures].[Percentage]" caption="Percentage" measure="1" displayFolder="" measureGroup="orphans" count="0"/>
    <cacheHierarchy uniqueName="[Measures].[Percent women]" caption="Percent women" measure="1" displayFolder="" measureGroup="impact" count="0"/>
    <cacheHierarchy uniqueName="[Measures].[Percentage Orphans]" caption="Percentage Orphans" measure="1" displayFolder="" measureGroup="impact" count="0"/>
    <cacheHierarchy uniqueName="[Measures].[__XL_Count awards]" caption="__XL_Count awards" measure="1" displayFolder="" measureGroup="awards" count="0" hidden="1"/>
    <cacheHierarchy uniqueName="[Measures].[__XL_Count JMA]" caption="__XL_Count JMA" measure="1" displayFolder="" measureGroup="JMA" count="0" hidden="1"/>
    <cacheHierarchy uniqueName="[Measures].[__XL_Count orphans]" caption="__XL_Count orphans" measure="1" displayFolder="" measureGroup="orphans" count="0" hidden="1"/>
    <cacheHierarchy uniqueName="[Measures].[__XL_Count impact]" caption="__XL_Count impact" measure="1" displayFolder="" measureGroup="impact" count="0" hidden="1"/>
    <cacheHierarchy uniqueName="[Measures].[__No measures defined]" caption="__No measures defined" measure="1" displayFolder="" count="0" hidden="1"/>
  </cacheHierarchies>
  <kpis count="0"/>
  <dimensions count="5">
    <dimension name="awards" uniqueName="[awards]" caption="awards"/>
    <dimension name="impact" uniqueName="[impact]" caption="impact"/>
    <dimension name="JMA" uniqueName="[JMA]" caption="JMA"/>
    <dimension measure="1" name="Measures" uniqueName="[Measures]" caption="Measures"/>
    <dimension name="orphans" uniqueName="[orphans]" caption="orphans"/>
  </dimensions>
  <measureGroups count="4">
    <measureGroup name="awards" caption="awards"/>
    <measureGroup name="impact" caption="impact"/>
    <measureGroup name="JMA" caption="JMA"/>
    <measureGroup name="orphans" caption="orphans"/>
  </measureGroups>
  <maps count="9">
    <map measureGroup="0" dimension="0"/>
    <map measureGroup="0" dimension="1"/>
    <map measureGroup="0" dimension="2"/>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320.814382175929" backgroundQuery="1" createdVersion="8" refreshedVersion="8" minRefreshableVersion="3" recordCount="0" supportSubquery="1" supportAdvancedDrill="1" xr:uid="{2E7643DB-B1C7-431D-9A09-F4FD74E81112}">
  <cacheSource type="external" connectionId="1"/>
  <cacheFields count="3">
    <cacheField name="[awards].[Category].[Category]" caption="Category" numFmtId="0" hierarchy="6" level="1">
      <sharedItems count="9">
        <s v="Activism"/>
        <s v="Deligence"/>
        <s v="Diligence"/>
        <s v="Exellence"/>
        <s v="Language &amp; Activism"/>
        <s v="Leadership"/>
        <s v="Mentorship"/>
        <s v="Philantropy"/>
        <s v="Religious"/>
      </sharedItems>
    </cacheField>
    <cacheField name="[Measures].[Count of Awards and Honours]" caption="Count of Awards and Honours" numFmtId="0" hierarchy="28" level="32767"/>
    <cacheField name="[awards].[Date (Year)].[Date (Year)]" caption="Date (Year)" numFmtId="0" hierarchy="8" level="1">
      <sharedItems containsSemiMixedTypes="0" containsNonDate="0" containsString="0"/>
    </cacheField>
  </cacheFields>
  <cacheHierarchies count="43">
    <cacheHierarchy uniqueName="[awards].[S/N]" caption="S/N" attribute="1" defaultMemberUniqueName="[awards].[S/N].[All]" allUniqueName="[awards].[S/N].[All]" dimensionUniqueName="[awards]" displayFolder="" count="0" memberValueDatatype="20" unbalanced="0"/>
    <cacheHierarchy uniqueName="[awards].[State_key]" caption="State_key" attribute="1" defaultMemberUniqueName="[awards].[State_key].[All]" allUniqueName="[awards].[State_key].[All]" dimensionUniqueName="[awards]" displayFolder="" count="0" memberValueDatatype="20" unbalanced="0"/>
    <cacheHierarchy uniqueName="[awards].[Orphans_key]" caption="Orphans_key" attribute="1" defaultMemberUniqueName="[awards].[Orphans_key].[All]" allUniqueName="[awards].[Orphans_key].[All]" dimensionUniqueName="[awards]" displayFolder="" count="0" memberValueDatatype="20" unbalanced="0"/>
    <cacheHierarchy uniqueName="[awards].[Presidency_key]" caption="Presidency_key" attribute="1" defaultMemberUniqueName="[awards].[Presidency_key].[All]" allUniqueName="[awards].[Presidency_key].[All]" dimensionUniqueName="[awards]" displayFolder="" count="0" memberValueDatatype="20" unbalanced="0"/>
    <cacheHierarchy uniqueName="[awards].[Awards and Honours]" caption="Awards and Honours" attribute="1" defaultMemberUniqueName="[awards].[Awards and Honours].[All]" allUniqueName="[awards].[Awards and Honours].[All]" dimensionUniqueName="[awards]" displayFolder="" count="0" memberValueDatatype="130" unbalanced="0"/>
    <cacheHierarchy uniqueName="[awards].[Recipient]" caption="Recipient" attribute="1" defaultMemberUniqueName="[awards].[Recipient].[All]" allUniqueName="[awards].[Recipient].[All]" dimensionUniqueName="[awards]" displayFolder="" count="0" memberValueDatatype="130" unbalanced="0"/>
    <cacheHierarchy uniqueName="[awards].[Category]" caption="Category" attribute="1" defaultMemberUniqueName="[awards].[Category].[All]" allUniqueName="[awards].[Category].[All]" dimensionUniqueName="[awards]" displayFolder="" count="2" memberValueDatatype="130" unbalanced="0">
      <fieldsUsage count="2">
        <fieldUsage x="-1"/>
        <fieldUsage x="0"/>
      </fieldsUsage>
    </cacheHierarchy>
    <cacheHierarchy uniqueName="[awards].[Date]" caption="Date" attribute="1" time="1" defaultMemberUniqueName="[awards].[Date].[All]" allUniqueName="[awards].[Date].[All]" dimensionUniqueName="[awards]" displayFolder="" count="0" memberValueDatatype="7" unbalanced="0"/>
    <cacheHierarchy uniqueName="[awards].[Date (Year)]" caption="Date (Year)" attribute="1" defaultMemberUniqueName="[awards].[Date (Year)].[All]" allUniqueName="[awards].[Date (Year)].[All]" dimensionUniqueName="[awards]" displayFolder="" count="2" memberValueDatatype="130" unbalanced="0">
      <fieldsUsage count="2">
        <fieldUsage x="-1"/>
        <fieldUsage x="2"/>
      </fieldsUsage>
    </cacheHierarchy>
    <cacheHierarchy uniqueName="[awards].[Date (Quarter)]" caption="Date (Quarter)" attribute="1" defaultMemberUniqueName="[awards].[Date (Quarter)].[All]" allUniqueName="[awards].[Date (Quarter)].[All]" dimensionUniqueName="[awards]" displayFolder="" count="0" memberValueDatatype="130" unbalanced="0"/>
    <cacheHierarchy uniqueName="[awards].[Date (Month)]" caption="Date (Month)" attribute="1" defaultMemberUniqueName="[awards].[Date (Month)].[All]" allUniqueName="[awards].[Date (Month)].[All]" dimensionUniqueName="[awards]" displayFolder="" count="0" memberValueDatatype="130" unbalanced="0"/>
    <cacheHierarchy uniqueName="[impact].[Presidency_key]" caption="Presidency_key" attribute="1" defaultMemberUniqueName="[impact].[Presidency_key].[All]" allUniqueName="[impact].[Presidency_key].[All]" dimensionUniqueName="[impact]" displayFolder="" count="0" memberValueDatatype="20" unbalanced="0"/>
    <cacheHierarchy uniqueName="[impact].[Presidency]" caption="Presidency" attribute="1" defaultMemberUniqueName="[impact].[Presidency].[All]" allUniqueName="[impact].[Presidency].[All]" dimensionUniqueName="[impact]" displayFolder="" count="0" memberValueDatatype="130" unbalanced="0"/>
    <cacheHierarchy uniqueName="[impact].[Year]" caption="Year" attribute="1" defaultMemberUniqueName="[impact].[Year].[All]" allUniqueName="[impact].[Year].[All]" dimensionUniqueName="[impact]" displayFolder="" count="0" memberValueDatatype="130" unbalanced="0"/>
    <cacheHierarchy uniqueName="[impact].[Women]" caption="Women" attribute="1" defaultMemberUniqueName="[impact].[Women].[All]" allUniqueName="[impact].[Women].[All]" dimensionUniqueName="[impact]" displayFolder="" count="0" memberValueDatatype="20" unbalanced="0"/>
    <cacheHierarchy uniqueName="[impact].[Orphans]" caption="Orphans" attribute="1" defaultMemberUniqueName="[impact].[Orphans].[All]" allUniqueName="[impact].[Orphans].[All]" dimensionUniqueName="[impact]" displayFolder="" count="0" memberValueDatatype="20" unbalanced="0"/>
    <cacheHierarchy uniqueName="[JMA].[State_key]" caption="State_key" attribute="1" defaultMemberUniqueName="[JMA].[State_key].[All]" allUniqueName="[JMA].[State_key].[All]" dimensionUniqueName="[JMA]" displayFolder="" count="0" memberValueDatatype="20" unbalanced="0"/>
    <cacheHierarchy uniqueName="[JMA].[State]" caption="State" attribute="1" defaultMemberUniqueName="[JMA].[State].[All]" allUniqueName="[JMA].[State].[All]" dimensionUniqueName="[JMA]" displayFolder="" count="0" memberValueDatatype="130" unbalanced="0"/>
    <cacheHierarchy uniqueName="[JMA].[Country]" caption="Country" attribute="1" defaultMemberUniqueName="[JMA].[Country].[All]" allUniqueName="[JMA].[Country].[All]" dimensionUniqueName="[JMA]" displayFolder="" count="0" memberValueDatatype="130" unbalanced="0"/>
    <cacheHierarchy uniqueName="[JMA].[Zip code]" caption="Zip code" attribute="1" defaultMemberUniqueName="[JMA].[Zip code].[All]" allUniqueName="[JMA].[Zip code].[All]" dimensionUniqueName="[JMA]" displayFolder="" count="0" memberValueDatatype="20" unbalanced="0"/>
    <cacheHierarchy uniqueName="[JMA].[Region]" caption="Region" attribute="1" defaultMemberUniqueName="[JMA].[Region].[All]" allUniqueName="[JMA].[Region].[All]" dimensionUniqueName="[JMA]" displayFolder="" count="0" memberValueDatatype="130" unbalanced="0"/>
    <cacheHierarchy uniqueName="[JMA].[Number of women]" caption="Number of women" attribute="1" defaultMemberUniqueName="[JMA].[Number of women].[All]" allUniqueName="[JMA].[Number of women].[All]" dimensionUniqueName="[JMA]" displayFolder="" count="0" memberValueDatatype="20" unbalanced="0"/>
    <cacheHierarchy uniqueName="[JMA].[Status]" caption="Status" attribute="1" defaultMemberUniqueName="[JMA].[Status].[All]" allUniqueName="[JMA].[Status].[All]" dimensionUniqueName="[JMA]" displayFolder="" count="0" memberValueDatatype="130" unbalanced="0"/>
    <cacheHierarchy uniqueName="[orphans].[Orphans_key]" caption="Orphans_key" attribute="1" defaultMemberUniqueName="[orphans].[Orphans_key].[All]" allUniqueName="[orphans].[Orphans_key].[All]" dimensionUniqueName="[orphans]" displayFolder="" count="0" memberValueDatatype="5" unbalanced="0"/>
    <cacheHierarchy uniqueName="[orphans].[Year]" caption="Year" attribute="1" defaultMemberUniqueName="[orphans].[Year].[All]" allUniqueName="[orphans].[Year].[All]" dimensionUniqueName="[orphans]" displayFolder="" count="0" memberValueDatatype="130" unbalanced="0"/>
    <cacheHierarchy uniqueName="[orphans].[Orphans]" caption="Orphans" attribute="1" defaultMemberUniqueName="[orphans].[Orphans].[All]" allUniqueName="[orphans].[Orphans].[All]" dimensionUniqueName="[orphans]" displayFolder="" count="0" memberValueDatatype="20" unbalanced="0"/>
    <cacheHierarchy uniqueName="[orphans].[Gender]" caption="Gender" attribute="1" defaultMemberUniqueName="[orphans].[Gender].[All]" allUniqueName="[orphans].[Gender].[All]" dimensionUniqueName="[orphans]" displayFolder="" count="0" memberValueDatatype="130" unbalanced="0"/>
    <cacheHierarchy uniqueName="[awards].[Date (Month Index)]" caption="Date (Month Index)" attribute="1" defaultMemberUniqueName="[awards].[Date (Month Index)].[All]" allUniqueName="[awards].[Date (Month Index)].[All]" dimensionUniqueName="[awards]" displayFolder="" count="0" memberValueDatatype="20" unbalanced="0" hidden="1"/>
    <cacheHierarchy uniqueName="[Measures].[Count of Awards and Honours]" caption="Count of Awards and Honours" measure="1" displayFolder="" measureGroup="awards" count="0" oneField="1">
      <fieldsUsage count="1">
        <fieldUsage x="1"/>
      </fieldsUsage>
      <extLst>
        <ext xmlns:x15="http://schemas.microsoft.com/office/spreadsheetml/2010/11/main" uri="{B97F6D7D-B522-45F9-BDA1-12C45D357490}">
          <x15:cacheHierarchy aggregatedColumn="4"/>
        </ext>
      </extLst>
    </cacheHierarchy>
    <cacheHierarchy uniqueName="[Measures].[Distinct Count of Awards and Honours]" caption="Distinct 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Sum of Number of women]" caption="Sum of Number of women" measure="1" displayFolder="" measureGroup="JMA" count="0">
      <extLst>
        <ext xmlns:x15="http://schemas.microsoft.com/office/spreadsheetml/2010/11/main" uri="{B97F6D7D-B522-45F9-BDA1-12C45D357490}">
          <x15:cacheHierarchy aggregatedColumn="21"/>
        </ext>
      </extLst>
    </cacheHierarchy>
    <cacheHierarchy uniqueName="[Measures].[Sum of Orphans]" caption="Sum of Orphans" measure="1" displayFolder="" measureGroup="orphans" count="0">
      <extLst>
        <ext xmlns:x15="http://schemas.microsoft.com/office/spreadsheetml/2010/11/main" uri="{B97F6D7D-B522-45F9-BDA1-12C45D357490}">
          <x15:cacheHierarchy aggregatedColumn="25"/>
        </ext>
      </extLst>
    </cacheHierarchy>
    <cacheHierarchy uniqueName="[Measures].[Sum of Women]" caption="Sum of Women" measure="1" displayFolder="" measureGroup="impact" count="0">
      <extLst>
        <ext xmlns:x15="http://schemas.microsoft.com/office/spreadsheetml/2010/11/main" uri="{B97F6D7D-B522-45F9-BDA1-12C45D357490}">
          <x15:cacheHierarchy aggregatedColumn="14"/>
        </ext>
      </extLst>
    </cacheHierarchy>
    <cacheHierarchy uniqueName="[Measures].[Sum of Orphans 2]" caption="Sum of Orphans 2" measure="1" displayFolder="" measureGroup="impact" count="0">
      <extLst>
        <ext xmlns:x15="http://schemas.microsoft.com/office/spreadsheetml/2010/11/main" uri="{B97F6D7D-B522-45F9-BDA1-12C45D357490}">
          <x15:cacheHierarchy aggregatedColumn="15"/>
        </ext>
      </extLst>
    </cacheHierarchy>
    <cacheHierarchy uniqueName="[Measures].[Count of Women]" caption="Count of Women" measure="1" displayFolder="" measureGroup="impact" count="0">
      <extLst>
        <ext xmlns:x15="http://schemas.microsoft.com/office/spreadsheetml/2010/11/main" uri="{B97F6D7D-B522-45F9-BDA1-12C45D357490}">
          <x15:cacheHierarchy aggregatedColumn="14"/>
        </ext>
      </extLst>
    </cacheHierarchy>
    <cacheHierarchy uniqueName="[Measures].[Percentage]" caption="Percentage" measure="1" displayFolder="" measureGroup="orphans" count="0"/>
    <cacheHierarchy uniqueName="[Measures].[Percent women]" caption="Percent women" measure="1" displayFolder="" measureGroup="impact" count="0"/>
    <cacheHierarchy uniqueName="[Measures].[Percentage Orphans]" caption="Percentage Orphans" measure="1" displayFolder="" measureGroup="impact" count="0"/>
    <cacheHierarchy uniqueName="[Measures].[__XL_Count awards]" caption="__XL_Count awards" measure="1" displayFolder="" measureGroup="awards" count="0" hidden="1"/>
    <cacheHierarchy uniqueName="[Measures].[__XL_Count JMA]" caption="__XL_Count JMA" measure="1" displayFolder="" measureGroup="JMA" count="0" hidden="1"/>
    <cacheHierarchy uniqueName="[Measures].[__XL_Count orphans]" caption="__XL_Count orphans" measure="1" displayFolder="" measureGroup="orphans" count="0" hidden="1"/>
    <cacheHierarchy uniqueName="[Measures].[__XL_Count impact]" caption="__XL_Count impact" measure="1" displayFolder="" measureGroup="impact" count="0" hidden="1"/>
    <cacheHierarchy uniqueName="[Measures].[__No measures defined]" caption="__No measures defined" measure="1" displayFolder="" count="0" hidden="1"/>
  </cacheHierarchies>
  <kpis count="0"/>
  <dimensions count="5">
    <dimension name="awards" uniqueName="[awards]" caption="awards"/>
    <dimension name="impact" uniqueName="[impact]" caption="impact"/>
    <dimension name="JMA" uniqueName="[JMA]" caption="JMA"/>
    <dimension measure="1" name="Measures" uniqueName="[Measures]" caption="Measures"/>
    <dimension name="orphans" uniqueName="[orphans]" caption="orphans"/>
  </dimensions>
  <measureGroups count="4">
    <measureGroup name="awards" caption="awards"/>
    <measureGroup name="impact" caption="impact"/>
    <measureGroup name="JMA" caption="JMA"/>
    <measureGroup name="orphans" caption="orphans"/>
  </measureGroups>
  <maps count="9">
    <map measureGroup="0" dimension="0"/>
    <map measureGroup="0" dimension="1"/>
    <map measureGroup="0" dimension="2"/>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320.814384953701" backgroundQuery="1" createdVersion="8" refreshedVersion="8" minRefreshableVersion="3" recordCount="0" supportSubquery="1" supportAdvancedDrill="1" xr:uid="{451DD211-30FA-4510-868F-830A230698D1}">
  <cacheSource type="external" connectionId="1"/>
  <cacheFields count="6">
    <cacheField name="[Measures].[Count of Awards and Honours]" caption="Count of Awards and Honours" numFmtId="0" hierarchy="28" level="32767"/>
    <cacheField name="[awards].[Date].[Date]" caption="Date" numFmtId="0" hierarchy="7" level="1">
      <sharedItems containsSemiMixedTypes="0" containsNonDate="0" containsDate="1" containsString="0" minDate="2019-07-14T00:00:00" maxDate="2024-10-24T00:00:00" count="32">
        <d v="2019-07-14T00:00:00"/>
        <d v="2019-11-29T00:00:00"/>
        <d v="2020-05-18T00:00:00"/>
        <d v="2020-10-22T00:00:00"/>
        <d v="2020-10-24T00:00:00"/>
        <d v="2020-12-27T00:00:00"/>
        <d v="2021-05-08T00:00:00"/>
        <d v="2021-06-23T00:00:00"/>
        <d v="2021-06-24T00:00:00"/>
        <d v="2021-07-13T00:00:00"/>
        <d v="2021-07-21T00:00:00"/>
        <d v="2021-08-04T00:00:00"/>
        <d v="2021-10-16T00:00:00"/>
        <d v="2021-11-01T00:00:00"/>
        <d v="2021-12-25T00:00:00"/>
        <d v="2022-01-02T00:00:00"/>
        <d v="2022-02-17T00:00:00"/>
        <d v="2022-02-27T00:00:00"/>
        <d v="2022-04-07T00:00:00"/>
        <d v="2022-07-14T00:00:00"/>
        <d v="2022-08-27T00:00:00"/>
        <d v="2023-02-02T00:00:00"/>
        <d v="2023-04-09T00:00:00"/>
        <d v="2023-06-06T00:00:00"/>
        <d v="2023-07-15T00:00:00"/>
        <d v="2023-08-18T00:00:00"/>
        <d v="2023-09-14T00:00:00"/>
        <d v="2023-10-22T00:00:00"/>
        <d v="2023-11-22T00:00:00"/>
        <d v="2023-12-01T00:00:00"/>
        <d v="2024-01-01T00:00:00"/>
        <d v="2024-10-23T00:00:00"/>
      </sharedItems>
    </cacheField>
    <cacheField name="[awards].[Date (Month)].[Date (Month)]" caption="Date (Month)" numFmtId="0" hierarchy="10" level="1">
      <sharedItems containsNonDate="0" count="11">
        <s v="Jul"/>
        <s v="Nov"/>
        <s v="May"/>
        <s v="Oct"/>
        <s v="Dec"/>
        <s v="Jun"/>
        <s v="Aug"/>
        <s v="Jan"/>
        <s v="Feb"/>
        <s v="Apr"/>
        <s v="Sep"/>
      </sharedItems>
    </cacheField>
    <cacheField name="[awards].[Date (Quarter)].[Date (Quarter)]" caption="Date (Quarter)" numFmtId="0" hierarchy="9" level="1">
      <sharedItems containsNonDate="0" count="4">
        <s v="Qtr3"/>
        <s v="Qtr4"/>
        <s v="Qtr2"/>
        <s v="Qtr1"/>
      </sharedItems>
    </cacheField>
    <cacheField name="[awards].[Date (Year)].[Date (Year)]" caption="Date (Year)" numFmtId="0" hierarchy="8" level="1">
      <sharedItems count="6">
        <s v="2019"/>
        <s v="2020"/>
        <s v="2021"/>
        <s v="2022"/>
        <s v="2023"/>
        <s v="2024"/>
      </sharedItems>
    </cacheField>
    <cacheField name="[awards].[Category].[Category]" caption="Category" numFmtId="0" hierarchy="6" level="1">
      <sharedItems containsSemiMixedTypes="0" containsNonDate="0" containsString="0"/>
    </cacheField>
  </cacheFields>
  <cacheHierarchies count="43">
    <cacheHierarchy uniqueName="[awards].[S/N]" caption="S/N" attribute="1" defaultMemberUniqueName="[awards].[S/N].[All]" allUniqueName="[awards].[S/N].[All]" dimensionUniqueName="[awards]" displayFolder="" count="0" memberValueDatatype="20" unbalanced="0"/>
    <cacheHierarchy uniqueName="[awards].[State_key]" caption="State_key" attribute="1" defaultMemberUniqueName="[awards].[State_key].[All]" allUniqueName="[awards].[State_key].[All]" dimensionUniqueName="[awards]" displayFolder="" count="0" memberValueDatatype="20" unbalanced="0"/>
    <cacheHierarchy uniqueName="[awards].[Orphans_key]" caption="Orphans_key" attribute="1" defaultMemberUniqueName="[awards].[Orphans_key].[All]" allUniqueName="[awards].[Orphans_key].[All]" dimensionUniqueName="[awards]" displayFolder="" count="0" memberValueDatatype="20" unbalanced="0"/>
    <cacheHierarchy uniqueName="[awards].[Presidency_key]" caption="Presidency_key" attribute="1" defaultMemberUniqueName="[awards].[Presidency_key].[All]" allUniqueName="[awards].[Presidency_key].[All]" dimensionUniqueName="[awards]" displayFolder="" count="0" memberValueDatatype="20" unbalanced="0"/>
    <cacheHierarchy uniqueName="[awards].[Awards and Honours]" caption="Awards and Honours" attribute="1" defaultMemberUniqueName="[awards].[Awards and Honours].[All]" allUniqueName="[awards].[Awards and Honours].[All]" dimensionUniqueName="[awards]" displayFolder="" count="0" memberValueDatatype="130" unbalanced="0"/>
    <cacheHierarchy uniqueName="[awards].[Recipient]" caption="Recipient" attribute="1" defaultMemberUniqueName="[awards].[Recipient].[All]" allUniqueName="[awards].[Recipient].[All]" dimensionUniqueName="[awards]" displayFolder="" count="0" memberValueDatatype="130" unbalanced="0"/>
    <cacheHierarchy uniqueName="[awards].[Category]" caption="Category" attribute="1" defaultMemberUniqueName="[awards].[Category].[All]" allUniqueName="[awards].[Category].[All]" dimensionUniqueName="[awards]" displayFolder="" count="2" memberValueDatatype="130" unbalanced="0">
      <fieldsUsage count="2">
        <fieldUsage x="-1"/>
        <fieldUsage x="5"/>
      </fieldsUsage>
    </cacheHierarchy>
    <cacheHierarchy uniqueName="[awards].[Date]" caption="Date" attribute="1" time="1" defaultMemberUniqueName="[awards].[Date].[All]" allUniqueName="[awards].[Date].[All]" dimensionUniqueName="[awards]" displayFolder="" count="2" memberValueDatatype="7" unbalanced="0">
      <fieldsUsage count="2">
        <fieldUsage x="-1"/>
        <fieldUsage x="1"/>
      </fieldsUsage>
    </cacheHierarchy>
    <cacheHierarchy uniqueName="[awards].[Date (Year)]" caption="Date (Year)" attribute="1" defaultMemberUniqueName="[awards].[Date (Year)].[All]" allUniqueName="[awards].[Date (Year)].[All]" dimensionUniqueName="[awards]" displayFolder="" count="2" memberValueDatatype="130" unbalanced="0">
      <fieldsUsage count="2">
        <fieldUsage x="-1"/>
        <fieldUsage x="4"/>
      </fieldsUsage>
    </cacheHierarchy>
    <cacheHierarchy uniqueName="[awards].[Date (Quarter)]" caption="Date (Quarter)" attribute="1" defaultMemberUniqueName="[awards].[Date (Quarter)].[All]" allUniqueName="[awards].[Date (Quarter)].[All]" dimensionUniqueName="[awards]" displayFolder="" count="2" memberValueDatatype="130" unbalanced="0">
      <fieldsUsage count="2">
        <fieldUsage x="-1"/>
        <fieldUsage x="3"/>
      </fieldsUsage>
    </cacheHierarchy>
    <cacheHierarchy uniqueName="[awards].[Date (Month)]" caption="Date (Month)" attribute="1" defaultMemberUniqueName="[awards].[Date (Month)].[All]" allUniqueName="[awards].[Date (Month)].[All]" dimensionUniqueName="[awards]" displayFolder="" count="2" memberValueDatatype="130" unbalanced="0">
      <fieldsUsage count="2">
        <fieldUsage x="-1"/>
        <fieldUsage x="2"/>
      </fieldsUsage>
    </cacheHierarchy>
    <cacheHierarchy uniqueName="[impact].[Presidency_key]" caption="Presidency_key" attribute="1" defaultMemberUniqueName="[impact].[Presidency_key].[All]" allUniqueName="[impact].[Presidency_key].[All]" dimensionUniqueName="[impact]" displayFolder="" count="0" memberValueDatatype="20" unbalanced="0"/>
    <cacheHierarchy uniqueName="[impact].[Presidency]" caption="Presidency" attribute="1" defaultMemberUniqueName="[impact].[Presidency].[All]" allUniqueName="[impact].[Presidency].[All]" dimensionUniqueName="[impact]" displayFolder="" count="0" memberValueDatatype="130" unbalanced="0"/>
    <cacheHierarchy uniqueName="[impact].[Year]" caption="Year" attribute="1" defaultMemberUniqueName="[impact].[Year].[All]" allUniqueName="[impact].[Year].[All]" dimensionUniqueName="[impact]" displayFolder="" count="0" memberValueDatatype="130" unbalanced="0"/>
    <cacheHierarchy uniqueName="[impact].[Women]" caption="Women" attribute="1" defaultMemberUniqueName="[impact].[Women].[All]" allUniqueName="[impact].[Women].[All]" dimensionUniqueName="[impact]" displayFolder="" count="0" memberValueDatatype="20" unbalanced="0"/>
    <cacheHierarchy uniqueName="[impact].[Orphans]" caption="Orphans" attribute="1" defaultMemberUniqueName="[impact].[Orphans].[All]" allUniqueName="[impact].[Orphans].[All]" dimensionUniqueName="[impact]" displayFolder="" count="0" memberValueDatatype="20" unbalanced="0"/>
    <cacheHierarchy uniqueName="[JMA].[State_key]" caption="State_key" attribute="1" defaultMemberUniqueName="[JMA].[State_key].[All]" allUniqueName="[JMA].[State_key].[All]" dimensionUniqueName="[JMA]" displayFolder="" count="0" memberValueDatatype="20" unbalanced="0"/>
    <cacheHierarchy uniqueName="[JMA].[State]" caption="State" attribute="1" defaultMemberUniqueName="[JMA].[State].[All]" allUniqueName="[JMA].[State].[All]" dimensionUniqueName="[JMA]" displayFolder="" count="0" memberValueDatatype="130" unbalanced="0"/>
    <cacheHierarchy uniqueName="[JMA].[Country]" caption="Country" attribute="1" defaultMemberUniqueName="[JMA].[Country].[All]" allUniqueName="[JMA].[Country].[All]" dimensionUniqueName="[JMA]" displayFolder="" count="0" memberValueDatatype="130" unbalanced="0"/>
    <cacheHierarchy uniqueName="[JMA].[Zip code]" caption="Zip code" attribute="1" defaultMemberUniqueName="[JMA].[Zip code].[All]" allUniqueName="[JMA].[Zip code].[All]" dimensionUniqueName="[JMA]" displayFolder="" count="0" memberValueDatatype="20" unbalanced="0"/>
    <cacheHierarchy uniqueName="[JMA].[Region]" caption="Region" attribute="1" defaultMemberUniqueName="[JMA].[Region].[All]" allUniqueName="[JMA].[Region].[All]" dimensionUniqueName="[JMA]" displayFolder="" count="0" memberValueDatatype="130" unbalanced="0"/>
    <cacheHierarchy uniqueName="[JMA].[Number of women]" caption="Number of women" attribute="1" defaultMemberUniqueName="[JMA].[Number of women].[All]" allUniqueName="[JMA].[Number of women].[All]" dimensionUniqueName="[JMA]" displayFolder="" count="0" memberValueDatatype="20" unbalanced="0"/>
    <cacheHierarchy uniqueName="[JMA].[Status]" caption="Status" attribute="1" defaultMemberUniqueName="[JMA].[Status].[All]" allUniqueName="[JMA].[Status].[All]" dimensionUniqueName="[JMA]" displayFolder="" count="0" memberValueDatatype="130" unbalanced="0"/>
    <cacheHierarchy uniqueName="[orphans].[Orphans_key]" caption="Orphans_key" attribute="1" defaultMemberUniqueName="[orphans].[Orphans_key].[All]" allUniqueName="[orphans].[Orphans_key].[All]" dimensionUniqueName="[orphans]" displayFolder="" count="0" memberValueDatatype="5" unbalanced="0"/>
    <cacheHierarchy uniqueName="[orphans].[Year]" caption="Year" attribute="1" defaultMemberUniqueName="[orphans].[Year].[All]" allUniqueName="[orphans].[Year].[All]" dimensionUniqueName="[orphans]" displayFolder="" count="0" memberValueDatatype="130" unbalanced="0"/>
    <cacheHierarchy uniqueName="[orphans].[Orphans]" caption="Orphans" attribute="1" defaultMemberUniqueName="[orphans].[Orphans].[All]" allUniqueName="[orphans].[Orphans].[All]" dimensionUniqueName="[orphans]" displayFolder="" count="0" memberValueDatatype="20" unbalanced="0"/>
    <cacheHierarchy uniqueName="[orphans].[Gender]" caption="Gender" attribute="1" defaultMemberUniqueName="[orphans].[Gender].[All]" allUniqueName="[orphans].[Gender].[All]" dimensionUniqueName="[orphans]" displayFolder="" count="0" memberValueDatatype="130" unbalanced="0"/>
    <cacheHierarchy uniqueName="[awards].[Date (Month Index)]" caption="Date (Month Index)" attribute="1" defaultMemberUniqueName="[awards].[Date (Month Index)].[All]" allUniqueName="[awards].[Date (Month Index)].[All]" dimensionUniqueName="[awards]" displayFolder="" count="0" memberValueDatatype="20" unbalanced="0" hidden="1"/>
    <cacheHierarchy uniqueName="[Measures].[Count of Awards and Honours]" caption="Count of Awards and Honours" measure="1" displayFolder="" measureGroup="awards" count="0" oneField="1">
      <fieldsUsage count="1">
        <fieldUsage x="0"/>
      </fieldsUsage>
      <extLst>
        <ext xmlns:x15="http://schemas.microsoft.com/office/spreadsheetml/2010/11/main" uri="{B97F6D7D-B522-45F9-BDA1-12C45D357490}">
          <x15:cacheHierarchy aggregatedColumn="4"/>
        </ext>
      </extLst>
    </cacheHierarchy>
    <cacheHierarchy uniqueName="[Measures].[Distinct Count of Awards and Honours]" caption="Distinct 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Sum of Number of women]" caption="Sum of Number of women" measure="1" displayFolder="" measureGroup="JMA" count="0">
      <extLst>
        <ext xmlns:x15="http://schemas.microsoft.com/office/spreadsheetml/2010/11/main" uri="{B97F6D7D-B522-45F9-BDA1-12C45D357490}">
          <x15:cacheHierarchy aggregatedColumn="21"/>
        </ext>
      </extLst>
    </cacheHierarchy>
    <cacheHierarchy uniqueName="[Measures].[Sum of Orphans]" caption="Sum of Orphans" measure="1" displayFolder="" measureGroup="orphans" count="0">
      <extLst>
        <ext xmlns:x15="http://schemas.microsoft.com/office/spreadsheetml/2010/11/main" uri="{B97F6D7D-B522-45F9-BDA1-12C45D357490}">
          <x15:cacheHierarchy aggregatedColumn="25"/>
        </ext>
      </extLst>
    </cacheHierarchy>
    <cacheHierarchy uniqueName="[Measures].[Sum of Women]" caption="Sum of Women" measure="1" displayFolder="" measureGroup="impact" count="0">
      <extLst>
        <ext xmlns:x15="http://schemas.microsoft.com/office/spreadsheetml/2010/11/main" uri="{B97F6D7D-B522-45F9-BDA1-12C45D357490}">
          <x15:cacheHierarchy aggregatedColumn="14"/>
        </ext>
      </extLst>
    </cacheHierarchy>
    <cacheHierarchy uniqueName="[Measures].[Sum of Orphans 2]" caption="Sum of Orphans 2" measure="1" displayFolder="" measureGroup="impact" count="0">
      <extLst>
        <ext xmlns:x15="http://schemas.microsoft.com/office/spreadsheetml/2010/11/main" uri="{B97F6D7D-B522-45F9-BDA1-12C45D357490}">
          <x15:cacheHierarchy aggregatedColumn="15"/>
        </ext>
      </extLst>
    </cacheHierarchy>
    <cacheHierarchy uniqueName="[Measures].[Count of Women]" caption="Count of Women" measure="1" displayFolder="" measureGroup="impact" count="0">
      <extLst>
        <ext xmlns:x15="http://schemas.microsoft.com/office/spreadsheetml/2010/11/main" uri="{B97F6D7D-B522-45F9-BDA1-12C45D357490}">
          <x15:cacheHierarchy aggregatedColumn="14"/>
        </ext>
      </extLst>
    </cacheHierarchy>
    <cacheHierarchy uniqueName="[Measures].[Percentage]" caption="Percentage" measure="1" displayFolder="" measureGroup="orphans" count="0"/>
    <cacheHierarchy uniqueName="[Measures].[Percent women]" caption="Percent women" measure="1" displayFolder="" measureGroup="impact" count="0"/>
    <cacheHierarchy uniqueName="[Measures].[Percentage Orphans]" caption="Percentage Orphans" measure="1" displayFolder="" measureGroup="impact" count="0"/>
    <cacheHierarchy uniqueName="[Measures].[__XL_Count awards]" caption="__XL_Count awards" measure="1" displayFolder="" measureGroup="awards" count="0" hidden="1"/>
    <cacheHierarchy uniqueName="[Measures].[__XL_Count JMA]" caption="__XL_Count JMA" measure="1" displayFolder="" measureGroup="JMA" count="0" hidden="1"/>
    <cacheHierarchy uniqueName="[Measures].[__XL_Count orphans]" caption="__XL_Count orphans" measure="1" displayFolder="" measureGroup="orphans" count="0" hidden="1"/>
    <cacheHierarchy uniqueName="[Measures].[__XL_Count impact]" caption="__XL_Count impact" measure="1" displayFolder="" measureGroup="impact" count="0" hidden="1"/>
    <cacheHierarchy uniqueName="[Measures].[__No measures defined]" caption="__No measures defined" measure="1" displayFolder="" count="0" hidden="1"/>
  </cacheHierarchies>
  <kpis count="0"/>
  <dimensions count="5">
    <dimension name="awards" uniqueName="[awards]" caption="awards"/>
    <dimension name="impact" uniqueName="[impact]" caption="impact"/>
    <dimension name="JMA" uniqueName="[JMA]" caption="JMA"/>
    <dimension measure="1" name="Measures" uniqueName="[Measures]" caption="Measures"/>
    <dimension name="orphans" uniqueName="[orphans]" caption="orphans"/>
  </dimensions>
  <measureGroups count="4">
    <measureGroup name="awards" caption="awards"/>
    <measureGroup name="impact" caption="impact"/>
    <measureGroup name="JMA" caption="JMA"/>
    <measureGroup name="orphans" caption="orphans"/>
  </measureGroups>
  <maps count="9">
    <map measureGroup="0" dimension="0"/>
    <map measureGroup="0" dimension="1"/>
    <map measureGroup="0" dimension="2"/>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320.814389236111" backgroundQuery="1" createdVersion="8" refreshedVersion="8" minRefreshableVersion="3" recordCount="0" supportSubquery="1" supportAdvancedDrill="1" xr:uid="{F8B14BCC-070A-483E-86F7-38032B252E69}">
  <cacheSource type="external" connectionId="1"/>
  <cacheFields count="3">
    <cacheField name="[impact].[Year].[Year]" caption="Year" numFmtId="0" hierarchy="13" level="1">
      <sharedItems count="3">
        <s v="1963 - 1982"/>
        <s v="1983 - 2013"/>
        <s v="2019 - 2024"/>
      </sharedItems>
    </cacheField>
    <cacheField name="[Measures].[Sum of Women]" caption="Sum of Women" numFmtId="0" hierarchy="32" level="32767"/>
    <cacheField name="[Measures].[Sum of Orphans 2]" caption="Sum of Orphans 2" numFmtId="0" hierarchy="33" level="32767"/>
  </cacheFields>
  <cacheHierarchies count="43">
    <cacheHierarchy uniqueName="[awards].[S/N]" caption="S/N" attribute="1" defaultMemberUniqueName="[awards].[S/N].[All]" allUniqueName="[awards].[S/N].[All]" dimensionUniqueName="[awards]" displayFolder="" count="0" memberValueDatatype="20" unbalanced="0"/>
    <cacheHierarchy uniqueName="[awards].[State_key]" caption="State_key" attribute="1" defaultMemberUniqueName="[awards].[State_key].[All]" allUniqueName="[awards].[State_key].[All]" dimensionUniqueName="[awards]" displayFolder="" count="0" memberValueDatatype="20" unbalanced="0"/>
    <cacheHierarchy uniqueName="[awards].[Orphans_key]" caption="Orphans_key" attribute="1" defaultMemberUniqueName="[awards].[Orphans_key].[All]" allUniqueName="[awards].[Orphans_key].[All]" dimensionUniqueName="[awards]" displayFolder="" count="0" memberValueDatatype="20" unbalanced="0"/>
    <cacheHierarchy uniqueName="[awards].[Presidency_key]" caption="Presidency_key" attribute="1" defaultMemberUniqueName="[awards].[Presidency_key].[All]" allUniqueName="[awards].[Presidency_key].[All]" dimensionUniqueName="[awards]" displayFolder="" count="0" memberValueDatatype="20" unbalanced="0"/>
    <cacheHierarchy uniqueName="[awards].[Awards and Honours]" caption="Awards and Honours" attribute="1" defaultMemberUniqueName="[awards].[Awards and Honours].[All]" allUniqueName="[awards].[Awards and Honours].[All]" dimensionUniqueName="[awards]" displayFolder="" count="0" memberValueDatatype="130" unbalanced="0"/>
    <cacheHierarchy uniqueName="[awards].[Recipient]" caption="Recipient" attribute="1" defaultMemberUniqueName="[awards].[Recipient].[All]" allUniqueName="[awards].[Recipient].[All]" dimensionUniqueName="[awards]" displayFolder="" count="0" memberValueDatatype="130" unbalanced="0"/>
    <cacheHierarchy uniqueName="[awards].[Category]" caption="Category" attribute="1" defaultMemberUniqueName="[awards].[Category].[All]" allUniqueName="[awards].[Category].[All]" dimensionUniqueName="[awards]" displayFolder="" count="0" memberValueDatatype="130" unbalanced="0"/>
    <cacheHierarchy uniqueName="[awards].[Date]" caption="Date" attribute="1" time="1" defaultMemberUniqueName="[awards].[Date].[All]" allUniqueName="[awards].[Date].[All]" dimensionUniqueName="[awards]" displayFolder="" count="0" memberValueDatatype="7" unbalanced="0"/>
    <cacheHierarchy uniqueName="[awards].[Date (Year)]" caption="Date (Year)" attribute="1" defaultMemberUniqueName="[awards].[Date (Year)].[All]" allUniqueName="[awards].[Date (Year)].[All]" dimensionUniqueName="[awards]" displayFolder="" count="0" memberValueDatatype="130" unbalanced="0"/>
    <cacheHierarchy uniqueName="[awards].[Date (Quarter)]" caption="Date (Quarter)" attribute="1" defaultMemberUniqueName="[awards].[Date (Quarter)].[All]" allUniqueName="[awards].[Date (Quarter)].[All]" dimensionUniqueName="[awards]" displayFolder="" count="0" memberValueDatatype="130" unbalanced="0"/>
    <cacheHierarchy uniqueName="[awards].[Date (Month)]" caption="Date (Month)" attribute="1" defaultMemberUniqueName="[awards].[Date (Month)].[All]" allUniqueName="[awards].[Date (Month)].[All]" dimensionUniqueName="[awards]" displayFolder="" count="0" memberValueDatatype="130" unbalanced="0"/>
    <cacheHierarchy uniqueName="[impact].[Presidency_key]" caption="Presidency_key" attribute="1" defaultMemberUniqueName="[impact].[Presidency_key].[All]" allUniqueName="[impact].[Presidency_key].[All]" dimensionUniqueName="[impact]" displayFolder="" count="0" memberValueDatatype="20" unbalanced="0"/>
    <cacheHierarchy uniqueName="[impact].[Presidency]" caption="Presidency" attribute="1" defaultMemberUniqueName="[impact].[Presidency].[All]" allUniqueName="[impact].[Presidency].[All]" dimensionUniqueName="[impact]" displayFolder="" count="0" memberValueDatatype="130" unbalanced="0"/>
    <cacheHierarchy uniqueName="[impact].[Year]" caption="Year" attribute="1" defaultMemberUniqueName="[impact].[Year].[All]" allUniqueName="[impact].[Year].[All]" dimensionUniqueName="[impact]" displayFolder="" count="2" memberValueDatatype="130" unbalanced="0">
      <fieldsUsage count="2">
        <fieldUsage x="-1"/>
        <fieldUsage x="0"/>
      </fieldsUsage>
    </cacheHierarchy>
    <cacheHierarchy uniqueName="[impact].[Women]" caption="Women" attribute="1" defaultMemberUniqueName="[impact].[Women].[All]" allUniqueName="[impact].[Women].[All]" dimensionUniqueName="[impact]" displayFolder="" count="0" memberValueDatatype="20" unbalanced="0"/>
    <cacheHierarchy uniqueName="[impact].[Orphans]" caption="Orphans" attribute="1" defaultMemberUniqueName="[impact].[Orphans].[All]" allUniqueName="[impact].[Orphans].[All]" dimensionUniqueName="[impact]" displayFolder="" count="0" memberValueDatatype="20" unbalanced="0"/>
    <cacheHierarchy uniqueName="[JMA].[State_key]" caption="State_key" attribute="1" defaultMemberUniqueName="[JMA].[State_key].[All]" allUniqueName="[JMA].[State_key].[All]" dimensionUniqueName="[JMA]" displayFolder="" count="0" memberValueDatatype="20" unbalanced="0"/>
    <cacheHierarchy uniqueName="[JMA].[State]" caption="State" attribute="1" defaultMemberUniqueName="[JMA].[State].[All]" allUniqueName="[JMA].[State].[All]" dimensionUniqueName="[JMA]" displayFolder="" count="0" memberValueDatatype="130" unbalanced="0"/>
    <cacheHierarchy uniqueName="[JMA].[Country]" caption="Country" attribute="1" defaultMemberUniqueName="[JMA].[Country].[All]" allUniqueName="[JMA].[Country].[All]" dimensionUniqueName="[JMA]" displayFolder="" count="0" memberValueDatatype="130" unbalanced="0"/>
    <cacheHierarchy uniqueName="[JMA].[Zip code]" caption="Zip code" attribute="1" defaultMemberUniqueName="[JMA].[Zip code].[All]" allUniqueName="[JMA].[Zip code].[All]" dimensionUniqueName="[JMA]" displayFolder="" count="0" memberValueDatatype="20" unbalanced="0"/>
    <cacheHierarchy uniqueName="[JMA].[Region]" caption="Region" attribute="1" defaultMemberUniqueName="[JMA].[Region].[All]" allUniqueName="[JMA].[Region].[All]" dimensionUniqueName="[JMA]" displayFolder="" count="0" memberValueDatatype="130" unbalanced="0"/>
    <cacheHierarchy uniqueName="[JMA].[Number of women]" caption="Number of women" attribute="1" defaultMemberUniqueName="[JMA].[Number of women].[All]" allUniqueName="[JMA].[Number of women].[All]" dimensionUniqueName="[JMA]" displayFolder="" count="0" memberValueDatatype="20" unbalanced="0"/>
    <cacheHierarchy uniqueName="[JMA].[Status]" caption="Status" attribute="1" defaultMemberUniqueName="[JMA].[Status].[All]" allUniqueName="[JMA].[Status].[All]" dimensionUniqueName="[JMA]" displayFolder="" count="0" memberValueDatatype="130" unbalanced="0"/>
    <cacheHierarchy uniqueName="[orphans].[Orphans_key]" caption="Orphans_key" attribute="1" defaultMemberUniqueName="[orphans].[Orphans_key].[All]" allUniqueName="[orphans].[Orphans_key].[All]" dimensionUniqueName="[orphans]" displayFolder="" count="0" memberValueDatatype="5" unbalanced="0"/>
    <cacheHierarchy uniqueName="[orphans].[Year]" caption="Year" attribute="1" defaultMemberUniqueName="[orphans].[Year].[All]" allUniqueName="[orphans].[Year].[All]" dimensionUniqueName="[orphans]" displayFolder="" count="0" memberValueDatatype="130" unbalanced="0"/>
    <cacheHierarchy uniqueName="[orphans].[Orphans]" caption="Orphans" attribute="1" defaultMemberUniqueName="[orphans].[Orphans].[All]" allUniqueName="[orphans].[Orphans].[All]" dimensionUniqueName="[orphans]" displayFolder="" count="0" memberValueDatatype="20" unbalanced="0"/>
    <cacheHierarchy uniqueName="[orphans].[Gender]" caption="Gender" attribute="1" defaultMemberUniqueName="[orphans].[Gender].[All]" allUniqueName="[orphans].[Gender].[All]" dimensionUniqueName="[orphans]" displayFolder="" count="0" memberValueDatatype="130" unbalanced="0"/>
    <cacheHierarchy uniqueName="[awards].[Date (Month Index)]" caption="Date (Month Index)" attribute="1" defaultMemberUniqueName="[awards].[Date (Month Index)].[All]" allUniqueName="[awards].[Date (Month Index)].[All]" dimensionUniqueName="[awards]" displayFolder="" count="0" memberValueDatatype="20" unbalanced="0" hidden="1"/>
    <cacheHierarchy uniqueName="[Measures].[Count of Awards and Honours]" caption="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Distinct Count of Awards and Honours]" caption="Distinct 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Sum of Number of women]" caption="Sum of Number of women" measure="1" displayFolder="" measureGroup="JMA" count="0">
      <extLst>
        <ext xmlns:x15="http://schemas.microsoft.com/office/spreadsheetml/2010/11/main" uri="{B97F6D7D-B522-45F9-BDA1-12C45D357490}">
          <x15:cacheHierarchy aggregatedColumn="21"/>
        </ext>
      </extLst>
    </cacheHierarchy>
    <cacheHierarchy uniqueName="[Measures].[Sum of Orphans]" caption="Sum of Orphans" measure="1" displayFolder="" measureGroup="orphans" count="0">
      <extLst>
        <ext xmlns:x15="http://schemas.microsoft.com/office/spreadsheetml/2010/11/main" uri="{B97F6D7D-B522-45F9-BDA1-12C45D357490}">
          <x15:cacheHierarchy aggregatedColumn="25"/>
        </ext>
      </extLst>
    </cacheHierarchy>
    <cacheHierarchy uniqueName="[Measures].[Sum of Women]" caption="Sum of Women" measure="1" displayFolder="" measureGroup="impact" count="0" oneField="1">
      <fieldsUsage count="1">
        <fieldUsage x="1"/>
      </fieldsUsage>
      <extLst>
        <ext xmlns:x15="http://schemas.microsoft.com/office/spreadsheetml/2010/11/main" uri="{B97F6D7D-B522-45F9-BDA1-12C45D357490}">
          <x15:cacheHierarchy aggregatedColumn="14"/>
        </ext>
      </extLst>
    </cacheHierarchy>
    <cacheHierarchy uniqueName="[Measures].[Sum of Orphans 2]" caption="Sum of Orphans 2" measure="1" displayFolder="" measureGroup="impact" count="0" oneField="1">
      <fieldsUsage count="1">
        <fieldUsage x="2"/>
      </fieldsUsage>
      <extLst>
        <ext xmlns:x15="http://schemas.microsoft.com/office/spreadsheetml/2010/11/main" uri="{B97F6D7D-B522-45F9-BDA1-12C45D357490}">
          <x15:cacheHierarchy aggregatedColumn="15"/>
        </ext>
      </extLst>
    </cacheHierarchy>
    <cacheHierarchy uniqueName="[Measures].[Count of Women]" caption="Count of Women" measure="1" displayFolder="" measureGroup="impact" count="0">
      <extLst>
        <ext xmlns:x15="http://schemas.microsoft.com/office/spreadsheetml/2010/11/main" uri="{B97F6D7D-B522-45F9-BDA1-12C45D357490}">
          <x15:cacheHierarchy aggregatedColumn="14"/>
        </ext>
      </extLst>
    </cacheHierarchy>
    <cacheHierarchy uniqueName="[Measures].[Percentage]" caption="Percentage" measure="1" displayFolder="" measureGroup="orphans" count="0"/>
    <cacheHierarchy uniqueName="[Measures].[Percent women]" caption="Percent women" measure="1" displayFolder="" measureGroup="impact" count="0"/>
    <cacheHierarchy uniqueName="[Measures].[Percentage Orphans]" caption="Percentage Orphans" measure="1" displayFolder="" measureGroup="impact" count="0"/>
    <cacheHierarchy uniqueName="[Measures].[__XL_Count awards]" caption="__XL_Count awards" measure="1" displayFolder="" measureGroup="awards" count="0" hidden="1"/>
    <cacheHierarchy uniqueName="[Measures].[__XL_Count JMA]" caption="__XL_Count JMA" measure="1" displayFolder="" measureGroup="JMA" count="0" hidden="1"/>
    <cacheHierarchy uniqueName="[Measures].[__XL_Count orphans]" caption="__XL_Count orphans" measure="1" displayFolder="" measureGroup="orphans" count="0" hidden="1"/>
    <cacheHierarchy uniqueName="[Measures].[__XL_Count impact]" caption="__XL_Count impact" measure="1" displayFolder="" measureGroup="impact" count="0" hidden="1"/>
    <cacheHierarchy uniqueName="[Measures].[__No measures defined]" caption="__No measures defined" measure="1" displayFolder="" count="0" hidden="1"/>
  </cacheHierarchies>
  <kpis count="0"/>
  <dimensions count="5">
    <dimension name="awards" uniqueName="[awards]" caption="awards"/>
    <dimension name="impact" uniqueName="[impact]" caption="impact"/>
    <dimension name="JMA" uniqueName="[JMA]" caption="JMA"/>
    <dimension measure="1" name="Measures" uniqueName="[Measures]" caption="Measures"/>
    <dimension name="orphans" uniqueName="[orphans]" caption="orphans"/>
  </dimensions>
  <measureGroups count="4">
    <measureGroup name="awards" caption="awards"/>
    <measureGroup name="impact" caption="impact"/>
    <measureGroup name="JMA" caption="JMA"/>
    <measureGroup name="orphans" caption="orphans"/>
  </measureGroups>
  <maps count="9">
    <map measureGroup="0" dimension="0"/>
    <map measureGroup="0" dimension="1"/>
    <map measureGroup="0" dimension="2"/>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320.814396064816" backgroundQuery="1" createdVersion="8" refreshedVersion="8" minRefreshableVersion="3" recordCount="0" supportSubquery="1" supportAdvancedDrill="1" xr:uid="{7BC8D138-D034-4E30-BE64-41BA5369713B}">
  <cacheSource type="external" connectionId="1"/>
  <cacheFields count="4">
    <cacheField name="[orphans].[Year].[Year]" caption="Year" numFmtId="0" hierarchy="24" level="1">
      <sharedItems count="7">
        <s v="1964 - 2018"/>
        <s v="2019"/>
        <s v="2020"/>
        <s v="2021"/>
        <s v="2022"/>
        <s v="2023"/>
        <s v="2024"/>
      </sharedItems>
    </cacheField>
    <cacheField name="[orphans].[Gender].[Gender]" caption="Gender" numFmtId="0" hierarchy="26" level="1">
      <sharedItems containsSemiMixedTypes="0" containsNonDate="0" containsString="0"/>
    </cacheField>
    <cacheField name="[Measures].[Percentage]" caption="Percentage" numFmtId="0" hierarchy="35" level="32767"/>
    <cacheField name="[Measures].[Sum of Orphans]" caption="Sum of Orphans" numFmtId="0" hierarchy="31" level="32767"/>
  </cacheFields>
  <cacheHierarchies count="43">
    <cacheHierarchy uniqueName="[awards].[S/N]" caption="S/N" attribute="1" defaultMemberUniqueName="[awards].[S/N].[All]" allUniqueName="[awards].[S/N].[All]" dimensionUniqueName="[awards]" displayFolder="" count="0" memberValueDatatype="20" unbalanced="0"/>
    <cacheHierarchy uniqueName="[awards].[State_key]" caption="State_key" attribute="1" defaultMemberUniqueName="[awards].[State_key].[All]" allUniqueName="[awards].[State_key].[All]" dimensionUniqueName="[awards]" displayFolder="" count="0" memberValueDatatype="20" unbalanced="0"/>
    <cacheHierarchy uniqueName="[awards].[Orphans_key]" caption="Orphans_key" attribute="1" defaultMemberUniqueName="[awards].[Orphans_key].[All]" allUniqueName="[awards].[Orphans_key].[All]" dimensionUniqueName="[awards]" displayFolder="" count="0" memberValueDatatype="20" unbalanced="0"/>
    <cacheHierarchy uniqueName="[awards].[Presidency_key]" caption="Presidency_key" attribute="1" defaultMemberUniqueName="[awards].[Presidency_key].[All]" allUniqueName="[awards].[Presidency_key].[All]" dimensionUniqueName="[awards]" displayFolder="" count="0" memberValueDatatype="20" unbalanced="0"/>
    <cacheHierarchy uniqueName="[awards].[Awards and Honours]" caption="Awards and Honours" attribute="1" defaultMemberUniqueName="[awards].[Awards and Honours].[All]" allUniqueName="[awards].[Awards and Honours].[All]" dimensionUniqueName="[awards]" displayFolder="" count="0" memberValueDatatype="130" unbalanced="0"/>
    <cacheHierarchy uniqueName="[awards].[Recipient]" caption="Recipient" attribute="1" defaultMemberUniqueName="[awards].[Recipient].[All]" allUniqueName="[awards].[Recipient].[All]" dimensionUniqueName="[awards]" displayFolder="" count="0" memberValueDatatype="130" unbalanced="0"/>
    <cacheHierarchy uniqueName="[awards].[Category]" caption="Category" attribute="1" defaultMemberUniqueName="[awards].[Category].[All]" allUniqueName="[awards].[Category].[All]" dimensionUniqueName="[awards]" displayFolder="" count="0" memberValueDatatype="130" unbalanced="0"/>
    <cacheHierarchy uniqueName="[awards].[Date]" caption="Date" attribute="1" time="1" defaultMemberUniqueName="[awards].[Date].[All]" allUniqueName="[awards].[Date].[All]" dimensionUniqueName="[awards]" displayFolder="" count="0" memberValueDatatype="7" unbalanced="0"/>
    <cacheHierarchy uniqueName="[awards].[Date (Year)]" caption="Date (Year)" attribute="1" defaultMemberUniqueName="[awards].[Date (Year)].[All]" allUniqueName="[awards].[Date (Year)].[All]" dimensionUniqueName="[awards]" displayFolder="" count="0" memberValueDatatype="130" unbalanced="0"/>
    <cacheHierarchy uniqueName="[awards].[Date (Quarter)]" caption="Date (Quarter)" attribute="1" defaultMemberUniqueName="[awards].[Date (Quarter)].[All]" allUniqueName="[awards].[Date (Quarter)].[All]" dimensionUniqueName="[awards]" displayFolder="" count="0" memberValueDatatype="130" unbalanced="0"/>
    <cacheHierarchy uniqueName="[awards].[Date (Month)]" caption="Date (Month)" attribute="1" defaultMemberUniqueName="[awards].[Date (Month)].[All]" allUniqueName="[awards].[Date (Month)].[All]" dimensionUniqueName="[awards]" displayFolder="" count="0" memberValueDatatype="130" unbalanced="0"/>
    <cacheHierarchy uniqueName="[impact].[Presidency_key]" caption="Presidency_key" attribute="1" defaultMemberUniqueName="[impact].[Presidency_key].[All]" allUniqueName="[impact].[Presidency_key].[All]" dimensionUniqueName="[impact]" displayFolder="" count="0" memberValueDatatype="20" unbalanced="0"/>
    <cacheHierarchy uniqueName="[impact].[Presidency]" caption="Presidency" attribute="1" defaultMemberUniqueName="[impact].[Presidency].[All]" allUniqueName="[impact].[Presidency].[All]" dimensionUniqueName="[impact]" displayFolder="" count="0" memberValueDatatype="130" unbalanced="0"/>
    <cacheHierarchy uniqueName="[impact].[Year]" caption="Year" attribute="1" defaultMemberUniqueName="[impact].[Year].[All]" allUniqueName="[impact].[Year].[All]" dimensionUniqueName="[impact]" displayFolder="" count="0" memberValueDatatype="130" unbalanced="0"/>
    <cacheHierarchy uniqueName="[impact].[Women]" caption="Women" attribute="1" defaultMemberUniqueName="[impact].[Women].[All]" allUniqueName="[impact].[Women].[All]" dimensionUniqueName="[impact]" displayFolder="" count="0" memberValueDatatype="20" unbalanced="0"/>
    <cacheHierarchy uniqueName="[impact].[Orphans]" caption="Orphans" attribute="1" defaultMemberUniqueName="[impact].[Orphans].[All]" allUniqueName="[impact].[Orphans].[All]" dimensionUniqueName="[impact]" displayFolder="" count="0" memberValueDatatype="20" unbalanced="0"/>
    <cacheHierarchy uniqueName="[JMA].[State_key]" caption="State_key" attribute="1" defaultMemberUniqueName="[JMA].[State_key].[All]" allUniqueName="[JMA].[State_key].[All]" dimensionUniqueName="[JMA]" displayFolder="" count="0" memberValueDatatype="20" unbalanced="0"/>
    <cacheHierarchy uniqueName="[JMA].[State]" caption="State" attribute="1" defaultMemberUniqueName="[JMA].[State].[All]" allUniqueName="[JMA].[State].[All]" dimensionUniqueName="[JMA]" displayFolder="" count="0" memberValueDatatype="130" unbalanced="0"/>
    <cacheHierarchy uniqueName="[JMA].[Country]" caption="Country" attribute="1" defaultMemberUniqueName="[JMA].[Country].[All]" allUniqueName="[JMA].[Country].[All]" dimensionUniqueName="[JMA]" displayFolder="" count="0" memberValueDatatype="130" unbalanced="0"/>
    <cacheHierarchy uniqueName="[JMA].[Zip code]" caption="Zip code" attribute="1" defaultMemberUniqueName="[JMA].[Zip code].[All]" allUniqueName="[JMA].[Zip code].[All]" dimensionUniqueName="[JMA]" displayFolder="" count="0" memberValueDatatype="20" unbalanced="0"/>
    <cacheHierarchy uniqueName="[JMA].[Region]" caption="Region" attribute="1" defaultMemberUniqueName="[JMA].[Region].[All]" allUniqueName="[JMA].[Region].[All]" dimensionUniqueName="[JMA]" displayFolder="" count="0" memberValueDatatype="130" unbalanced="0"/>
    <cacheHierarchy uniqueName="[JMA].[Number of women]" caption="Number of women" attribute="1" defaultMemberUniqueName="[JMA].[Number of women].[All]" allUniqueName="[JMA].[Number of women].[All]" dimensionUniqueName="[JMA]" displayFolder="" count="0" memberValueDatatype="20" unbalanced="0"/>
    <cacheHierarchy uniqueName="[JMA].[Status]" caption="Status" attribute="1" defaultMemberUniqueName="[JMA].[Status].[All]" allUniqueName="[JMA].[Status].[All]" dimensionUniqueName="[JMA]" displayFolder="" count="0" memberValueDatatype="130" unbalanced="0"/>
    <cacheHierarchy uniqueName="[orphans].[Orphans_key]" caption="Orphans_key" attribute="1" defaultMemberUniqueName="[orphans].[Orphans_key].[All]" allUniqueName="[orphans].[Orphans_key].[All]" dimensionUniqueName="[orphans]" displayFolder="" count="0" memberValueDatatype="5" unbalanced="0"/>
    <cacheHierarchy uniqueName="[orphans].[Year]" caption="Year" attribute="1" defaultMemberUniqueName="[orphans].[Year].[All]" allUniqueName="[orphans].[Year].[All]" dimensionUniqueName="[orphans]" displayFolder="" count="2" memberValueDatatype="130" unbalanced="0">
      <fieldsUsage count="2">
        <fieldUsage x="-1"/>
        <fieldUsage x="0"/>
      </fieldsUsage>
    </cacheHierarchy>
    <cacheHierarchy uniqueName="[orphans].[Orphans]" caption="Orphans" attribute="1" defaultMemberUniqueName="[orphans].[Orphans].[All]" allUniqueName="[orphans].[Orphans].[All]" dimensionUniqueName="[orphans]" displayFolder="" count="0" memberValueDatatype="20" unbalanced="0"/>
    <cacheHierarchy uniqueName="[orphans].[Gender]" caption="Gender" attribute="1" defaultMemberUniqueName="[orphans].[Gender].[All]" allUniqueName="[orphans].[Gender].[All]" dimensionUniqueName="[orphans]" displayFolder="" count="2" memberValueDatatype="130" unbalanced="0">
      <fieldsUsage count="2">
        <fieldUsage x="-1"/>
        <fieldUsage x="1"/>
      </fieldsUsage>
    </cacheHierarchy>
    <cacheHierarchy uniqueName="[awards].[Date (Month Index)]" caption="Date (Month Index)" attribute="1" defaultMemberUniqueName="[awards].[Date (Month Index)].[All]" allUniqueName="[awards].[Date (Month Index)].[All]" dimensionUniqueName="[awards]" displayFolder="" count="0" memberValueDatatype="20" unbalanced="0" hidden="1"/>
    <cacheHierarchy uniqueName="[Measures].[Count of Awards and Honours]" caption="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Distinct Count of Awards and Honours]" caption="Distinct 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Sum of Number of women]" caption="Sum of Number of women" measure="1" displayFolder="" measureGroup="JMA" count="0">
      <extLst>
        <ext xmlns:x15="http://schemas.microsoft.com/office/spreadsheetml/2010/11/main" uri="{B97F6D7D-B522-45F9-BDA1-12C45D357490}">
          <x15:cacheHierarchy aggregatedColumn="21"/>
        </ext>
      </extLst>
    </cacheHierarchy>
    <cacheHierarchy uniqueName="[Measures].[Sum of Orphans]" caption="Sum of Orphans" measure="1" displayFolder="" measureGroup="orphans" count="0" oneField="1">
      <fieldsUsage count="1">
        <fieldUsage x="3"/>
      </fieldsUsage>
      <extLst>
        <ext xmlns:x15="http://schemas.microsoft.com/office/spreadsheetml/2010/11/main" uri="{B97F6D7D-B522-45F9-BDA1-12C45D357490}">
          <x15:cacheHierarchy aggregatedColumn="25"/>
        </ext>
      </extLst>
    </cacheHierarchy>
    <cacheHierarchy uniqueName="[Measures].[Sum of Women]" caption="Sum of Women" measure="1" displayFolder="" measureGroup="impact" count="0">
      <extLst>
        <ext xmlns:x15="http://schemas.microsoft.com/office/spreadsheetml/2010/11/main" uri="{B97F6D7D-B522-45F9-BDA1-12C45D357490}">
          <x15:cacheHierarchy aggregatedColumn="14"/>
        </ext>
      </extLst>
    </cacheHierarchy>
    <cacheHierarchy uniqueName="[Measures].[Sum of Orphans 2]" caption="Sum of Orphans 2" measure="1" displayFolder="" measureGroup="impact" count="0">
      <extLst>
        <ext xmlns:x15="http://schemas.microsoft.com/office/spreadsheetml/2010/11/main" uri="{B97F6D7D-B522-45F9-BDA1-12C45D357490}">
          <x15:cacheHierarchy aggregatedColumn="15"/>
        </ext>
      </extLst>
    </cacheHierarchy>
    <cacheHierarchy uniqueName="[Measures].[Count of Women]" caption="Count of Women" measure="1" displayFolder="" measureGroup="impact" count="0">
      <extLst>
        <ext xmlns:x15="http://schemas.microsoft.com/office/spreadsheetml/2010/11/main" uri="{B97F6D7D-B522-45F9-BDA1-12C45D357490}">
          <x15:cacheHierarchy aggregatedColumn="14"/>
        </ext>
      </extLst>
    </cacheHierarchy>
    <cacheHierarchy uniqueName="[Measures].[Percentage]" caption="Percentage" measure="1" displayFolder="" measureGroup="orphans" count="0" oneField="1">
      <fieldsUsage count="1">
        <fieldUsage x="2"/>
      </fieldsUsage>
    </cacheHierarchy>
    <cacheHierarchy uniqueName="[Measures].[Percent women]" caption="Percent women" measure="1" displayFolder="" measureGroup="impact" count="0"/>
    <cacheHierarchy uniqueName="[Measures].[Percentage Orphans]" caption="Percentage Orphans" measure="1" displayFolder="" measureGroup="impact" count="0"/>
    <cacheHierarchy uniqueName="[Measures].[__XL_Count awards]" caption="__XL_Count awards" measure="1" displayFolder="" measureGroup="awards" count="0" hidden="1"/>
    <cacheHierarchy uniqueName="[Measures].[__XL_Count JMA]" caption="__XL_Count JMA" measure="1" displayFolder="" measureGroup="JMA" count="0" hidden="1"/>
    <cacheHierarchy uniqueName="[Measures].[__XL_Count orphans]" caption="__XL_Count orphans" measure="1" displayFolder="" measureGroup="orphans" count="0" hidden="1"/>
    <cacheHierarchy uniqueName="[Measures].[__XL_Count impact]" caption="__XL_Count impact" measure="1" displayFolder="" measureGroup="impact" count="0" hidden="1"/>
    <cacheHierarchy uniqueName="[Measures].[__No measures defined]" caption="__No measures defined" measure="1" displayFolder="" count="0" hidden="1"/>
  </cacheHierarchies>
  <kpis count="0"/>
  <dimensions count="5">
    <dimension name="awards" uniqueName="[awards]" caption="awards"/>
    <dimension name="impact" uniqueName="[impact]" caption="impact"/>
    <dimension name="JMA" uniqueName="[JMA]" caption="JMA"/>
    <dimension measure="1" name="Measures" uniqueName="[Measures]" caption="Measures"/>
    <dimension name="orphans" uniqueName="[orphans]" caption="orphans"/>
  </dimensions>
  <measureGroups count="4">
    <measureGroup name="awards" caption="awards"/>
    <measureGroup name="impact" caption="impact"/>
    <measureGroup name="JMA" caption="JMA"/>
    <measureGroup name="orphans" caption="orphans"/>
  </measureGroups>
  <maps count="9">
    <map measureGroup="0" dimension="0"/>
    <map measureGroup="0" dimension="1"/>
    <map measureGroup="0" dimension="2"/>
    <map measureGroup="1" dimension="1"/>
    <map measureGroup="2" dimension="2"/>
    <map measureGroup="3" dimension="0"/>
    <map measureGroup="3" dimension="1"/>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320.814379976851" backgroundQuery="1" createdVersion="3" refreshedVersion="8" minRefreshableVersion="3" recordCount="0" supportSubquery="1" supportAdvancedDrill="1" xr:uid="{97A74707-24D5-4732-BC70-C9C5F3685B16}">
  <cacheSource type="external" connectionId="1">
    <extLst>
      <ext xmlns:x14="http://schemas.microsoft.com/office/spreadsheetml/2009/9/main" uri="{F057638F-6D5F-4e77-A914-E7F072B9BCA8}">
        <x14:sourceConnection name="ThisWorkbookDataModel"/>
      </ext>
    </extLst>
  </cacheSource>
  <cacheFields count="0"/>
  <cacheHierarchies count="43">
    <cacheHierarchy uniqueName="[awards].[S/N]" caption="S/N" attribute="1" defaultMemberUniqueName="[awards].[S/N].[All]" allUniqueName="[awards].[S/N].[All]" dimensionUniqueName="[awards]" displayFolder="" count="0" memberValueDatatype="20" unbalanced="0"/>
    <cacheHierarchy uniqueName="[awards].[State_key]" caption="State_key" attribute="1" defaultMemberUniqueName="[awards].[State_key].[All]" allUniqueName="[awards].[State_key].[All]" dimensionUniqueName="[awards]" displayFolder="" count="0" memberValueDatatype="20" unbalanced="0"/>
    <cacheHierarchy uniqueName="[awards].[Orphans_key]" caption="Orphans_key" attribute="1" defaultMemberUniqueName="[awards].[Orphans_key].[All]" allUniqueName="[awards].[Orphans_key].[All]" dimensionUniqueName="[awards]" displayFolder="" count="0" memberValueDatatype="20" unbalanced="0"/>
    <cacheHierarchy uniqueName="[awards].[Presidency_key]" caption="Presidency_key" attribute="1" defaultMemberUniqueName="[awards].[Presidency_key].[All]" allUniqueName="[awards].[Presidency_key].[All]" dimensionUniqueName="[awards]" displayFolder="" count="0" memberValueDatatype="20" unbalanced="0"/>
    <cacheHierarchy uniqueName="[awards].[Awards and Honours]" caption="Awards and Honours" attribute="1" defaultMemberUniqueName="[awards].[Awards and Honours].[All]" allUniqueName="[awards].[Awards and Honours].[All]" dimensionUniqueName="[awards]" displayFolder="" count="0" memberValueDatatype="130" unbalanced="0"/>
    <cacheHierarchy uniqueName="[awards].[Recipient]" caption="Recipient" attribute="1" defaultMemberUniqueName="[awards].[Recipient].[All]" allUniqueName="[awards].[Recipient].[All]" dimensionUniqueName="[awards]" displayFolder="" count="0" memberValueDatatype="130" unbalanced="0"/>
    <cacheHierarchy uniqueName="[awards].[Category]" caption="Category" attribute="1" defaultMemberUniqueName="[awards].[Category].[All]" allUniqueName="[awards].[Category].[All]" dimensionUniqueName="[awards]" displayFolder="" count="2" memberValueDatatype="130" unbalanced="0"/>
    <cacheHierarchy uniqueName="[awards].[Date]" caption="Date" attribute="1" time="1" defaultMemberUniqueName="[awards].[Date].[All]" allUniqueName="[awards].[Date].[All]" dimensionUniqueName="[awards]" displayFolder="" count="0" memberValueDatatype="7" unbalanced="0"/>
    <cacheHierarchy uniqueName="[awards].[Date (Year)]" caption="Date (Year)" attribute="1" defaultMemberUniqueName="[awards].[Date (Year)].[All]" allUniqueName="[awards].[Date (Year)].[All]" dimensionUniqueName="[awards]" displayFolder="" count="2" memberValueDatatype="130" unbalanced="0"/>
    <cacheHierarchy uniqueName="[awards].[Date (Quarter)]" caption="Date (Quarter)" attribute="1" defaultMemberUniqueName="[awards].[Date (Quarter)].[All]" allUniqueName="[awards].[Date (Quarter)].[All]" dimensionUniqueName="[awards]" displayFolder="" count="0" memberValueDatatype="130" unbalanced="0"/>
    <cacheHierarchy uniqueName="[awards].[Date (Month)]" caption="Date (Month)" attribute="1" defaultMemberUniqueName="[awards].[Date (Month)].[All]" allUniqueName="[awards].[Date (Month)].[All]" dimensionUniqueName="[awards]" displayFolder="" count="0" memberValueDatatype="130" unbalanced="0"/>
    <cacheHierarchy uniqueName="[impact].[Presidency_key]" caption="Presidency_key" attribute="1" defaultMemberUniqueName="[impact].[Presidency_key].[All]" allUniqueName="[impact].[Presidency_key].[All]" dimensionUniqueName="[impact]" displayFolder="" count="0" memberValueDatatype="20" unbalanced="0"/>
    <cacheHierarchy uniqueName="[impact].[Presidency]" caption="Presidency" attribute="1" defaultMemberUniqueName="[impact].[Presidency].[All]" allUniqueName="[impact].[Presidency].[All]" dimensionUniqueName="[impact]" displayFolder="" count="0" memberValueDatatype="130" unbalanced="0"/>
    <cacheHierarchy uniqueName="[impact].[Year]" caption="Year" attribute="1" defaultMemberUniqueName="[impact].[Year].[All]" allUniqueName="[impact].[Year].[All]" dimensionUniqueName="[impact]" displayFolder="" count="0" memberValueDatatype="130" unbalanced="0"/>
    <cacheHierarchy uniqueName="[impact].[Women]" caption="Women" attribute="1" defaultMemberUniqueName="[impact].[Women].[All]" allUniqueName="[impact].[Women].[All]" dimensionUniqueName="[impact]" displayFolder="" count="0" memberValueDatatype="20" unbalanced="0"/>
    <cacheHierarchy uniqueName="[impact].[Orphans]" caption="Orphans" attribute="1" defaultMemberUniqueName="[impact].[Orphans].[All]" allUniqueName="[impact].[Orphans].[All]" dimensionUniqueName="[impact]" displayFolder="" count="0" memberValueDatatype="20" unbalanced="0"/>
    <cacheHierarchy uniqueName="[JMA].[State_key]" caption="State_key" attribute="1" defaultMemberUniqueName="[JMA].[State_key].[All]" allUniqueName="[JMA].[State_key].[All]" dimensionUniqueName="[JMA]" displayFolder="" count="0" memberValueDatatype="20" unbalanced="0"/>
    <cacheHierarchy uniqueName="[JMA].[State]" caption="State" attribute="1" defaultMemberUniqueName="[JMA].[State].[All]" allUniqueName="[JMA].[State].[All]" dimensionUniqueName="[JMA]" displayFolder="" count="0" memberValueDatatype="130" unbalanced="0"/>
    <cacheHierarchy uniqueName="[JMA].[Country]" caption="Country" attribute="1" defaultMemberUniqueName="[JMA].[Country].[All]" allUniqueName="[JMA].[Country].[All]" dimensionUniqueName="[JMA]" displayFolder="" count="0" memberValueDatatype="130" unbalanced="0"/>
    <cacheHierarchy uniqueName="[JMA].[Zip code]" caption="Zip code" attribute="1" defaultMemberUniqueName="[JMA].[Zip code].[All]" allUniqueName="[JMA].[Zip code].[All]" dimensionUniqueName="[JMA]" displayFolder="" count="0" memberValueDatatype="20" unbalanced="0"/>
    <cacheHierarchy uniqueName="[JMA].[Region]" caption="Region" attribute="1" defaultMemberUniqueName="[JMA].[Region].[All]" allUniqueName="[JMA].[Region].[All]" dimensionUniqueName="[JMA]" displayFolder="" count="0" memberValueDatatype="130" unbalanced="0"/>
    <cacheHierarchy uniqueName="[JMA].[Number of women]" caption="Number of women" attribute="1" defaultMemberUniqueName="[JMA].[Number of women].[All]" allUniqueName="[JMA].[Number of women].[All]" dimensionUniqueName="[JMA]" displayFolder="" count="0" memberValueDatatype="20" unbalanced="0"/>
    <cacheHierarchy uniqueName="[JMA].[Status]" caption="Status" attribute="1" defaultMemberUniqueName="[JMA].[Status].[All]" allUniqueName="[JMA].[Status].[All]" dimensionUniqueName="[JMA]" displayFolder="" count="0" memberValueDatatype="130" unbalanced="0"/>
    <cacheHierarchy uniqueName="[orphans].[Orphans_key]" caption="Orphans_key" attribute="1" defaultMemberUniqueName="[orphans].[Orphans_key].[All]" allUniqueName="[orphans].[Orphans_key].[All]" dimensionUniqueName="[orphans]" displayFolder="" count="0" memberValueDatatype="5" unbalanced="0"/>
    <cacheHierarchy uniqueName="[orphans].[Year]" caption="Year" attribute="1" defaultMemberUniqueName="[orphans].[Year].[All]" allUniqueName="[orphans].[Year].[All]" dimensionUniqueName="[orphans]" displayFolder="" count="0" memberValueDatatype="130" unbalanced="0"/>
    <cacheHierarchy uniqueName="[orphans].[Orphans]" caption="Orphans" attribute="1" defaultMemberUniqueName="[orphans].[Orphans].[All]" allUniqueName="[orphans].[Orphans].[All]" dimensionUniqueName="[orphans]" displayFolder="" count="0" memberValueDatatype="20" unbalanced="0"/>
    <cacheHierarchy uniqueName="[orphans].[Gender]" caption="Gender" attribute="1" defaultMemberUniqueName="[orphans].[Gender].[All]" allUniqueName="[orphans].[Gender].[All]" dimensionUniqueName="[orphans]" displayFolder="" count="0" memberValueDatatype="130" unbalanced="0"/>
    <cacheHierarchy uniqueName="[awards].[Date (Month Index)]" caption="Date (Month Index)" attribute="1" defaultMemberUniqueName="[awards].[Date (Month Index)].[All]" allUniqueName="[awards].[Date (Month Index)].[All]" dimensionUniqueName="[awards]" displayFolder="" count="0" memberValueDatatype="20" unbalanced="0" hidden="1"/>
    <cacheHierarchy uniqueName="[Measures].[Count of Awards and Honours]" caption="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Distinct Count of Awards and Honours]" caption="Distinct 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Sum of Number of women]" caption="Sum of Number of women" measure="1" displayFolder="" measureGroup="JMA" count="0">
      <extLst>
        <ext xmlns:x15="http://schemas.microsoft.com/office/spreadsheetml/2010/11/main" uri="{B97F6D7D-B522-45F9-BDA1-12C45D357490}">
          <x15:cacheHierarchy aggregatedColumn="21"/>
        </ext>
      </extLst>
    </cacheHierarchy>
    <cacheHierarchy uniqueName="[Measures].[Sum of Orphans]" caption="Sum of Orphans" measure="1" displayFolder="" measureGroup="orphans" count="0">
      <extLst>
        <ext xmlns:x15="http://schemas.microsoft.com/office/spreadsheetml/2010/11/main" uri="{B97F6D7D-B522-45F9-BDA1-12C45D357490}">
          <x15:cacheHierarchy aggregatedColumn="25"/>
        </ext>
      </extLst>
    </cacheHierarchy>
    <cacheHierarchy uniqueName="[Measures].[Sum of Women]" caption="Sum of Women" measure="1" displayFolder="" measureGroup="impact" count="0">
      <extLst>
        <ext xmlns:x15="http://schemas.microsoft.com/office/spreadsheetml/2010/11/main" uri="{B97F6D7D-B522-45F9-BDA1-12C45D357490}">
          <x15:cacheHierarchy aggregatedColumn="14"/>
        </ext>
      </extLst>
    </cacheHierarchy>
    <cacheHierarchy uniqueName="[Measures].[Sum of Orphans 2]" caption="Sum of Orphans 2" measure="1" displayFolder="" measureGroup="impact" count="0">
      <extLst>
        <ext xmlns:x15="http://schemas.microsoft.com/office/spreadsheetml/2010/11/main" uri="{B97F6D7D-B522-45F9-BDA1-12C45D357490}">
          <x15:cacheHierarchy aggregatedColumn="15"/>
        </ext>
      </extLst>
    </cacheHierarchy>
    <cacheHierarchy uniqueName="[Measures].[Count of Women]" caption="Count of Women" measure="1" displayFolder="" measureGroup="impact" count="0">
      <extLst>
        <ext xmlns:x15="http://schemas.microsoft.com/office/spreadsheetml/2010/11/main" uri="{B97F6D7D-B522-45F9-BDA1-12C45D357490}">
          <x15:cacheHierarchy aggregatedColumn="14"/>
        </ext>
      </extLst>
    </cacheHierarchy>
    <cacheHierarchy uniqueName="[Measures].[Percentage]" caption="Percentage" measure="1" displayFolder="" measureGroup="orphans" count="0"/>
    <cacheHierarchy uniqueName="[Measures].[Percent women]" caption="Percent women" measure="1" displayFolder="" measureGroup="impact" count="0"/>
    <cacheHierarchy uniqueName="[Measures].[Percentage Orphans]" caption="Percentage Orphans" measure="1" displayFolder="" measureGroup="impact" count="0"/>
    <cacheHierarchy uniqueName="[Measures].[__XL_Count awards]" caption="__XL_Count awards" measure="1" displayFolder="" measureGroup="awards" count="0" hidden="1"/>
    <cacheHierarchy uniqueName="[Measures].[__XL_Count JMA]" caption="__XL_Count JMA" measure="1" displayFolder="" measureGroup="JMA" count="0" hidden="1"/>
    <cacheHierarchy uniqueName="[Measures].[__XL_Count orphans]" caption="__XL_Count orphans" measure="1" displayFolder="" measureGroup="orphans" count="0" hidden="1"/>
    <cacheHierarchy uniqueName="[Measures].[__XL_Count impact]" caption="__XL_Count impact" measure="1" displayFolder="" measureGroup="impact"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96794186"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320.814391435182" backgroundQuery="1" createdVersion="3" refreshedVersion="8" minRefreshableVersion="3" recordCount="0" supportSubquery="1" supportAdvancedDrill="1" xr:uid="{07B5AB40-64EE-488F-B087-A1BC968C0D6C}">
  <cacheSource type="external" connectionId="1">
    <extLst>
      <ext xmlns:x14="http://schemas.microsoft.com/office/spreadsheetml/2009/9/main" uri="{F057638F-6D5F-4e77-A914-E7F072B9BCA8}">
        <x14:sourceConnection name="ThisWorkbookDataModel"/>
      </ext>
    </extLst>
  </cacheSource>
  <cacheFields count="0"/>
  <cacheHierarchies count="43">
    <cacheHierarchy uniqueName="[awards].[S/N]" caption="S/N" attribute="1" defaultMemberUniqueName="[awards].[S/N].[All]" allUniqueName="[awards].[S/N].[All]" dimensionUniqueName="[awards]" displayFolder="" count="0" memberValueDatatype="20" unbalanced="0"/>
    <cacheHierarchy uniqueName="[awards].[State_key]" caption="State_key" attribute="1" defaultMemberUniqueName="[awards].[State_key].[All]" allUniqueName="[awards].[State_key].[All]" dimensionUniqueName="[awards]" displayFolder="" count="0" memberValueDatatype="20" unbalanced="0"/>
    <cacheHierarchy uniqueName="[awards].[Orphans_key]" caption="Orphans_key" attribute="1" defaultMemberUniqueName="[awards].[Orphans_key].[All]" allUniqueName="[awards].[Orphans_key].[All]" dimensionUniqueName="[awards]" displayFolder="" count="0" memberValueDatatype="20" unbalanced="0"/>
    <cacheHierarchy uniqueName="[awards].[Presidency_key]" caption="Presidency_key" attribute="1" defaultMemberUniqueName="[awards].[Presidency_key].[All]" allUniqueName="[awards].[Presidency_key].[All]" dimensionUniqueName="[awards]" displayFolder="" count="0" memberValueDatatype="20" unbalanced="0"/>
    <cacheHierarchy uniqueName="[awards].[Awards and Honours]" caption="Awards and Honours" attribute="1" defaultMemberUniqueName="[awards].[Awards and Honours].[All]" allUniqueName="[awards].[Awards and Honours].[All]" dimensionUniqueName="[awards]" displayFolder="" count="0" memberValueDatatype="130" unbalanced="0"/>
    <cacheHierarchy uniqueName="[awards].[Recipient]" caption="Recipient" attribute="1" defaultMemberUniqueName="[awards].[Recipient].[All]" allUniqueName="[awards].[Recipient].[All]" dimensionUniqueName="[awards]" displayFolder="" count="0" memberValueDatatype="130" unbalanced="0"/>
    <cacheHierarchy uniqueName="[awards].[Category]" caption="Category" attribute="1" defaultMemberUniqueName="[awards].[Category].[All]" allUniqueName="[awards].[Category].[All]" dimensionUniqueName="[awards]" displayFolder="" count="0" memberValueDatatype="130" unbalanced="0"/>
    <cacheHierarchy uniqueName="[awards].[Date]" caption="Date" attribute="1" time="1" defaultMemberUniqueName="[awards].[Date].[All]" allUniqueName="[awards].[Date].[All]" dimensionUniqueName="[awards]" displayFolder="" count="0" memberValueDatatype="7" unbalanced="0"/>
    <cacheHierarchy uniqueName="[awards].[Date (Year)]" caption="Date (Year)" attribute="1" defaultMemberUniqueName="[awards].[Date (Year)].[All]" allUniqueName="[awards].[Date (Year)].[All]" dimensionUniqueName="[awards]" displayFolder="" count="0" memberValueDatatype="130" unbalanced="0"/>
    <cacheHierarchy uniqueName="[awards].[Date (Quarter)]" caption="Date (Quarter)" attribute="1" defaultMemberUniqueName="[awards].[Date (Quarter)].[All]" allUniqueName="[awards].[Date (Quarter)].[All]" dimensionUniqueName="[awards]" displayFolder="" count="0" memberValueDatatype="130" unbalanced="0"/>
    <cacheHierarchy uniqueName="[awards].[Date (Month)]" caption="Date (Month)" attribute="1" defaultMemberUniqueName="[awards].[Date (Month)].[All]" allUniqueName="[awards].[Date (Month)].[All]" dimensionUniqueName="[awards]" displayFolder="" count="0" memberValueDatatype="130" unbalanced="0"/>
    <cacheHierarchy uniqueName="[impact].[Presidency_key]" caption="Presidency_key" attribute="1" defaultMemberUniqueName="[impact].[Presidency_key].[All]" allUniqueName="[impact].[Presidency_key].[All]" dimensionUniqueName="[impact]" displayFolder="" count="0" memberValueDatatype="20" unbalanced="0"/>
    <cacheHierarchy uniqueName="[impact].[Presidency]" caption="Presidency" attribute="1" defaultMemberUniqueName="[impact].[Presidency].[All]" allUniqueName="[impact].[Presidency].[All]" dimensionUniqueName="[impact]" displayFolder="" count="0" memberValueDatatype="130" unbalanced="0"/>
    <cacheHierarchy uniqueName="[impact].[Year]" caption="Year" attribute="1" defaultMemberUniqueName="[impact].[Year].[All]" allUniqueName="[impact].[Year].[All]" dimensionUniqueName="[impact]" displayFolder="" count="0" memberValueDatatype="130" unbalanced="0"/>
    <cacheHierarchy uniqueName="[impact].[Women]" caption="Women" attribute="1" defaultMemberUniqueName="[impact].[Women].[All]" allUniqueName="[impact].[Women].[All]" dimensionUniqueName="[impact]" displayFolder="" count="0" memberValueDatatype="20" unbalanced="0"/>
    <cacheHierarchy uniqueName="[impact].[Orphans]" caption="Orphans" attribute="1" defaultMemberUniqueName="[impact].[Orphans].[All]" allUniqueName="[impact].[Orphans].[All]" dimensionUniqueName="[impact]" displayFolder="" count="0" memberValueDatatype="20" unbalanced="0"/>
    <cacheHierarchy uniqueName="[JMA].[State_key]" caption="State_key" attribute="1" defaultMemberUniqueName="[JMA].[State_key].[All]" allUniqueName="[JMA].[State_key].[All]" dimensionUniqueName="[JMA]" displayFolder="" count="0" memberValueDatatype="20" unbalanced="0"/>
    <cacheHierarchy uniqueName="[JMA].[State]" caption="State" attribute="1" defaultMemberUniqueName="[JMA].[State].[All]" allUniqueName="[JMA].[State].[All]" dimensionUniqueName="[JMA]" displayFolder="" count="0" memberValueDatatype="130" unbalanced="0"/>
    <cacheHierarchy uniqueName="[JMA].[Country]" caption="Country" attribute="1" defaultMemberUniqueName="[JMA].[Country].[All]" allUniqueName="[JMA].[Country].[All]" dimensionUniqueName="[JMA]" displayFolder="" count="0" memberValueDatatype="130" unbalanced="0"/>
    <cacheHierarchy uniqueName="[JMA].[Zip code]" caption="Zip code" attribute="1" defaultMemberUniqueName="[JMA].[Zip code].[All]" allUniqueName="[JMA].[Zip code].[All]" dimensionUniqueName="[JMA]" displayFolder="" count="0" memberValueDatatype="20" unbalanced="0"/>
    <cacheHierarchy uniqueName="[JMA].[Region]" caption="Region" attribute="1" defaultMemberUniqueName="[JMA].[Region].[All]" allUniqueName="[JMA].[Region].[All]" dimensionUniqueName="[JMA]" displayFolder="" count="0" memberValueDatatype="130" unbalanced="0"/>
    <cacheHierarchy uniqueName="[JMA].[Number of women]" caption="Number of women" attribute="1" defaultMemberUniqueName="[JMA].[Number of women].[All]" allUniqueName="[JMA].[Number of women].[All]" dimensionUniqueName="[JMA]" displayFolder="" count="0" memberValueDatatype="20" unbalanced="0"/>
    <cacheHierarchy uniqueName="[JMA].[Status]" caption="Status" attribute="1" defaultMemberUniqueName="[JMA].[Status].[All]" allUniqueName="[JMA].[Status].[All]" dimensionUniqueName="[JMA]" displayFolder="" count="0" memberValueDatatype="130" unbalanced="0"/>
    <cacheHierarchy uniqueName="[orphans].[Orphans_key]" caption="Orphans_key" attribute="1" defaultMemberUniqueName="[orphans].[Orphans_key].[All]" allUniqueName="[orphans].[Orphans_key].[All]" dimensionUniqueName="[orphans]" displayFolder="" count="0" memberValueDatatype="5" unbalanced="0"/>
    <cacheHierarchy uniqueName="[orphans].[Year]" caption="Year" attribute="1" defaultMemberUniqueName="[orphans].[Year].[All]" allUniqueName="[orphans].[Year].[All]" dimensionUniqueName="[orphans]" displayFolder="" count="0" memberValueDatatype="130" unbalanced="0"/>
    <cacheHierarchy uniqueName="[orphans].[Orphans]" caption="Orphans" attribute="1" defaultMemberUniqueName="[orphans].[Orphans].[All]" allUniqueName="[orphans].[Orphans].[All]" dimensionUniqueName="[orphans]" displayFolder="" count="0" memberValueDatatype="20" unbalanced="0"/>
    <cacheHierarchy uniqueName="[orphans].[Gender]" caption="Gender" attribute="1" defaultMemberUniqueName="[orphans].[Gender].[All]" allUniqueName="[orphans].[Gender].[All]" dimensionUniqueName="[orphans]" displayFolder="" count="2" memberValueDatatype="130" unbalanced="0"/>
    <cacheHierarchy uniqueName="[awards].[Date (Month Index)]" caption="Date (Month Index)" attribute="1" defaultMemberUniqueName="[awards].[Date (Month Index)].[All]" allUniqueName="[awards].[Date (Month Index)].[All]" dimensionUniqueName="[awards]" displayFolder="" count="0" memberValueDatatype="20" unbalanced="0" hidden="1"/>
    <cacheHierarchy uniqueName="[Measures].[Count of Awards and Honours]" caption="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Distinct Count of Awards and Honours]" caption="Distinct Count of Awards and Honours" measure="1" displayFolder="" measureGroup="awards" count="0">
      <extLst>
        <ext xmlns:x15="http://schemas.microsoft.com/office/spreadsheetml/2010/11/main" uri="{B97F6D7D-B522-45F9-BDA1-12C45D357490}">
          <x15:cacheHierarchy aggregatedColumn="4"/>
        </ext>
      </extLst>
    </cacheHierarchy>
    <cacheHierarchy uniqueName="[Measures].[Sum of Number of women]" caption="Sum of Number of women" measure="1" displayFolder="" measureGroup="JMA" count="0">
      <extLst>
        <ext xmlns:x15="http://schemas.microsoft.com/office/spreadsheetml/2010/11/main" uri="{B97F6D7D-B522-45F9-BDA1-12C45D357490}">
          <x15:cacheHierarchy aggregatedColumn="21"/>
        </ext>
      </extLst>
    </cacheHierarchy>
    <cacheHierarchy uniqueName="[Measures].[Sum of Orphans]" caption="Sum of Orphans" measure="1" displayFolder="" measureGroup="orphans" count="0">
      <extLst>
        <ext xmlns:x15="http://schemas.microsoft.com/office/spreadsheetml/2010/11/main" uri="{B97F6D7D-B522-45F9-BDA1-12C45D357490}">
          <x15:cacheHierarchy aggregatedColumn="25"/>
        </ext>
      </extLst>
    </cacheHierarchy>
    <cacheHierarchy uniqueName="[Measures].[Sum of Women]" caption="Sum of Women" measure="1" displayFolder="" measureGroup="impact" count="0">
      <extLst>
        <ext xmlns:x15="http://schemas.microsoft.com/office/spreadsheetml/2010/11/main" uri="{B97F6D7D-B522-45F9-BDA1-12C45D357490}">
          <x15:cacheHierarchy aggregatedColumn="14"/>
        </ext>
      </extLst>
    </cacheHierarchy>
    <cacheHierarchy uniqueName="[Measures].[Sum of Orphans 2]" caption="Sum of Orphans 2" measure="1" displayFolder="" measureGroup="impact" count="0">
      <extLst>
        <ext xmlns:x15="http://schemas.microsoft.com/office/spreadsheetml/2010/11/main" uri="{B97F6D7D-B522-45F9-BDA1-12C45D357490}">
          <x15:cacheHierarchy aggregatedColumn="15"/>
        </ext>
      </extLst>
    </cacheHierarchy>
    <cacheHierarchy uniqueName="[Measures].[Count of Women]" caption="Count of Women" measure="1" displayFolder="" measureGroup="impact" count="0">
      <extLst>
        <ext xmlns:x15="http://schemas.microsoft.com/office/spreadsheetml/2010/11/main" uri="{B97F6D7D-B522-45F9-BDA1-12C45D357490}">
          <x15:cacheHierarchy aggregatedColumn="14"/>
        </ext>
      </extLst>
    </cacheHierarchy>
    <cacheHierarchy uniqueName="[Measures].[Percentage]" caption="Percentage" measure="1" displayFolder="" measureGroup="orphans" count="0"/>
    <cacheHierarchy uniqueName="[Measures].[Percent women]" caption="Percent women" measure="1" displayFolder="" measureGroup="impact" count="0"/>
    <cacheHierarchy uniqueName="[Measures].[Percentage Orphans]" caption="Percentage Orphans" measure="1" displayFolder="" measureGroup="impact" count="0"/>
    <cacheHierarchy uniqueName="[Measures].[__XL_Count awards]" caption="__XL_Count awards" measure="1" displayFolder="" measureGroup="awards" count="0" hidden="1"/>
    <cacheHierarchy uniqueName="[Measures].[__XL_Count JMA]" caption="__XL_Count JMA" measure="1" displayFolder="" measureGroup="JMA" count="0" hidden="1"/>
    <cacheHierarchy uniqueName="[Measures].[__XL_Count orphans]" caption="__XL_Count orphans" measure="1" displayFolder="" measureGroup="orphans" count="0" hidden="1"/>
    <cacheHierarchy uniqueName="[Measures].[__XL_Count impact]" caption="__XL_Count impact" measure="1" displayFolder="" measureGroup="impact"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8606794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D06FAD-1A6C-44E5-B51D-BAB05231A6E0}" name="PivotTable2" cacheId="3" applyNumberFormats="0" applyBorderFormats="0" applyFontFormats="0" applyPatternFormats="0" applyAlignmentFormats="0" applyWidthHeightFormats="1" dataCaption="Values" tag="26bf1d64-b144-4cd0-ab09-c51f129b73af" updatedVersion="8" minRefreshableVersion="3" useAutoFormatting="1" subtotalHiddenItems="1" itemPrintTitles="1" createdVersion="8" indent="0" outline="1" outlineData="1" multipleFieldFilters="0" chartFormat="34">
  <location ref="A14:B21" firstHeaderRow="1" firstDataRow="1" firstDataCol="1"/>
  <pivotFields count="6">
    <pivotField dataField="1" subtotalTop="0" showAll="0" defaultSubtotal="0"/>
    <pivotField axis="axisRow" allDrilled="1" subtotalTop="0" showAll="0" dataSourceSort="1"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pivotField>
    <pivotField axis="axisRow" allDrilled="1" subtotalTop="0" showAll="0" dataSourceSort="1" defaultSubtotal="0">
      <items count="11">
        <item x="0" e="0"/>
        <item x="1" e="0"/>
        <item x="2" e="0"/>
        <item x="3" e="0"/>
        <item x="4" e="0"/>
        <item x="5" e="0"/>
        <item x="6" e="0"/>
        <item x="7" e="0"/>
        <item x="8" e="0"/>
        <item x="9" e="0"/>
        <item x="10" e="0"/>
      </items>
    </pivotField>
    <pivotField axis="axisRow" allDrilled="1" subtotalTop="0" showAll="0" dataSourceSort="1" defaultSubtotal="0">
      <items count="4">
        <item x="0" e="0"/>
        <item x="1" e="0"/>
        <item x="2" e="0"/>
        <item x="3" e="0"/>
      </items>
    </pivotField>
    <pivotField axis="axisRow" allDrilled="1" subtotalTop="0" showAll="0" dataSourceSort="1" defaultSubtotal="0">
      <items count="6">
        <item x="0" e="0"/>
        <item x="1" e="0"/>
        <item x="2" e="0"/>
        <item x="3" e="0"/>
        <item x="4" e="0"/>
        <item x="5" e="0"/>
      </items>
    </pivotField>
    <pivotField allDrilled="1" subtotalTop="0" showAll="0" dataSourceSort="1" defaultSubtotal="0" defaultAttributeDrillState="1"/>
  </pivotFields>
  <rowFields count="4">
    <field x="4"/>
    <field x="3"/>
    <field x="2"/>
    <field x="1"/>
  </rowFields>
  <rowItems count="7">
    <i>
      <x/>
    </i>
    <i>
      <x v="1"/>
    </i>
    <i>
      <x v="2"/>
    </i>
    <i>
      <x v="3"/>
    </i>
    <i>
      <x v="4"/>
    </i>
    <i>
      <x v="5"/>
    </i>
    <i t="grand">
      <x/>
    </i>
  </rowItems>
  <colItems count="1">
    <i/>
  </colItems>
  <dataFields count="1">
    <dataField name="Count of Awards and Honours" fld="0" subtotal="count" baseField="0" baseItem="0"/>
  </dataFields>
  <chartFormats count="3">
    <chartFormat chart="21" format="0" series="1">
      <pivotArea type="data" outline="0" fieldPosition="0">
        <references count="1">
          <reference field="4294967294" count="1" selected="0">
            <x v="0"/>
          </reference>
        </references>
      </pivotArea>
    </chartFormat>
    <chartFormat chart="28" format="6" series="1">
      <pivotArea type="data" outline="0" fieldPosition="0">
        <references count="1">
          <reference field="4294967294" count="1" selected="0">
            <x v="0"/>
          </reference>
        </references>
      </pivotArea>
    </chartFormat>
    <chartFormat chart="33" format="8" series="1">
      <pivotArea type="data" outline="0" fieldPosition="0">
        <references count="1">
          <reference field="4294967294" count="1" selected="0">
            <x v="0"/>
          </reference>
        </references>
      </pivotArea>
    </chartFormat>
  </chartFormats>
  <pivotHierarchies count="43">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4">
    <rowHierarchyUsage hierarchyUsage="8"/>
    <rowHierarchyUsage hierarchyUsage="9"/>
    <rowHierarchyUsage hierarchyUsage="10"/>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wa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114B9E-228D-4CBF-A1CD-A80916D47C21}" name="PivotTable1" cacheId="2" applyNumberFormats="0" applyBorderFormats="0" applyFontFormats="0" applyPatternFormats="0" applyAlignmentFormats="0" applyWidthHeightFormats="1" dataCaption="Values" tag="5ce6ca75-f57b-473c-8cab-7d2a9f3b5c34" updatedVersion="8" minRefreshableVersion="3" useAutoFormatting="1" subtotalHiddenItems="1" itemPrintTitles="1" createdVersion="8" indent="0" outline="1" outlineData="1" multipleFieldFilters="0" chartFormat="27">
  <location ref="A1:B11" firstHeaderRow="1" firstDataRow="1" firstDataCol="1"/>
  <pivotFields count="3">
    <pivotField axis="axisRow" allDrilled="1" subtotalTop="0" showAll="0" sortType="a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0">
    <i>
      <x v="4"/>
    </i>
    <i>
      <x v="2"/>
    </i>
    <i>
      <x v="8"/>
    </i>
    <i>
      <x v="3"/>
    </i>
    <i>
      <x v="1"/>
    </i>
    <i>
      <x v="6"/>
    </i>
    <i>
      <x v="5"/>
    </i>
    <i>
      <x v="7"/>
    </i>
    <i>
      <x/>
    </i>
    <i t="grand">
      <x/>
    </i>
  </rowItems>
  <colItems count="1">
    <i/>
  </colItems>
  <dataFields count="1">
    <dataField name="Count of Awards and Honours" fld="1" subtotal="count" baseField="0" baseItem="0"/>
  </dataFields>
  <chartFormats count="3">
    <chartFormat chart="15" format="2" series="1">
      <pivotArea type="data" outline="0" fieldPosition="0">
        <references count="1">
          <reference field="4294967294" count="1" selected="0">
            <x v="0"/>
          </reference>
        </references>
      </pivotArea>
    </chartFormat>
    <chartFormat chart="21" format="8" series="1">
      <pivotArea type="data" outline="0" fieldPosition="0">
        <references count="1">
          <reference field="4294967294" count="1" selected="0">
            <x v="0"/>
          </reference>
        </references>
      </pivotArea>
    </chartFormat>
    <chartFormat chart="26" format="10" series="1">
      <pivotArea type="data" outline="0" fieldPosition="0">
        <references count="1">
          <reference field="4294967294" count="1" selected="0">
            <x v="0"/>
          </reference>
        </references>
      </pivotArea>
    </chartFormat>
  </chartFormats>
  <pivotHierarchies count="43">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wa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D674BD2-EF5C-4ED4-A705-BCBF007C634E}" name="PivotTable5" cacheId="5" applyNumberFormats="0" applyBorderFormats="0" applyFontFormats="0" applyPatternFormats="0" applyAlignmentFormats="0" applyWidthHeightFormats="1" dataCaption="Values" tag="34e0ddd1-4237-486e-ac64-bc9e78e7b481" updatedVersion="8" minRefreshableVersion="3" useAutoFormatting="1" subtotalHiddenItems="1" itemPrintTitles="1" createdVersion="8" indent="0" outline="1" outlineData="1" multipleFieldFilters="0" chartFormat="8">
  <location ref="A3:C11" firstHeaderRow="0" firstDataRow="1" firstDataCol="1" rowPageCount="1" colPageCount="1"/>
  <pivotFields count="4">
    <pivotField axis="axisRow" allDrilled="1" subtotalTop="0" showAll="0" dataSourceSort="1" defaultSubtotal="0" defaultAttributeDrillState="1">
      <items count="7">
        <item x="0"/>
        <item x="1"/>
        <item x="2"/>
        <item x="3"/>
        <item x="4"/>
        <item x="5"/>
        <item x="6"/>
      </items>
    </pivotField>
    <pivotField axis="axisPage" allDrilled="1" subtotalTop="0" showAll="0" dataSourceSort="1" defaultSubtotal="0" defaultAttributeDrillState="1"/>
    <pivotField dataField="1" subtotalTop="0" showAll="0" defaultSubtotal="0"/>
    <pivotField dataField="1" subtotalTop="0" showAll="0" defaultSubtotal="0"/>
  </pivotFields>
  <rowFields count="1">
    <field x="0"/>
  </rowFields>
  <rowItems count="8">
    <i>
      <x/>
    </i>
    <i>
      <x v="1"/>
    </i>
    <i>
      <x v="2"/>
    </i>
    <i>
      <x v="3"/>
    </i>
    <i>
      <x v="4"/>
    </i>
    <i>
      <x v="5"/>
    </i>
    <i>
      <x v="6"/>
    </i>
    <i t="grand">
      <x/>
    </i>
  </rowItems>
  <colFields count="1">
    <field x="-2"/>
  </colFields>
  <colItems count="2">
    <i>
      <x/>
    </i>
    <i i="1">
      <x v="1"/>
    </i>
  </colItems>
  <pageFields count="1">
    <pageField fld="1" hier="26" name="[orphans].[Gender].[All]" cap="All"/>
  </pageFields>
  <dataFields count="2">
    <dataField name="Sum of Orphans" fld="3" baseField="0" baseItem="0"/>
    <dataField fld="2" subtotal="count" baseField="0" baseItem="0" numFmtId="2"/>
  </dataFields>
  <chartFormats count="32">
    <chartFormat chart="1" format="1" series="1">
      <pivotArea type="data" outline="0" fieldPosition="0">
        <references count="1">
          <reference field="4294967294" count="1" selected="0">
            <x v="1"/>
          </reference>
        </references>
      </pivotArea>
    </chartFormat>
    <chartFormat chart="1" format="9">
      <pivotArea type="data" outline="0" fieldPosition="0">
        <references count="2">
          <reference field="4294967294" count="1" selected="0">
            <x v="1"/>
          </reference>
          <reference field="0" count="1" selected="0">
            <x v="0"/>
          </reference>
        </references>
      </pivotArea>
    </chartFormat>
    <chartFormat chart="1" format="10">
      <pivotArea type="data" outline="0" fieldPosition="0">
        <references count="2">
          <reference field="4294967294" count="1" selected="0">
            <x v="1"/>
          </reference>
          <reference field="0" count="1" selected="0">
            <x v="1"/>
          </reference>
        </references>
      </pivotArea>
    </chartFormat>
    <chartFormat chart="1" format="11">
      <pivotArea type="data" outline="0" fieldPosition="0">
        <references count="2">
          <reference field="4294967294" count="1" selected="0">
            <x v="1"/>
          </reference>
          <reference field="0" count="1" selected="0">
            <x v="2"/>
          </reference>
        </references>
      </pivotArea>
    </chartFormat>
    <chartFormat chart="1" format="12">
      <pivotArea type="data" outline="0" fieldPosition="0">
        <references count="2">
          <reference field="4294967294" count="1" selected="0">
            <x v="1"/>
          </reference>
          <reference field="0" count="1" selected="0">
            <x v="3"/>
          </reference>
        </references>
      </pivotArea>
    </chartFormat>
    <chartFormat chart="1" format="13">
      <pivotArea type="data" outline="0" fieldPosition="0">
        <references count="2">
          <reference field="4294967294" count="1" selected="0">
            <x v="1"/>
          </reference>
          <reference field="0" count="1" selected="0">
            <x v="4"/>
          </reference>
        </references>
      </pivotArea>
    </chartFormat>
    <chartFormat chart="1" format="14">
      <pivotArea type="data" outline="0" fieldPosition="0">
        <references count="2">
          <reference field="4294967294" count="1" selected="0">
            <x v="1"/>
          </reference>
          <reference field="0" count="1" selected="0">
            <x v="5"/>
          </reference>
        </references>
      </pivotArea>
    </chartFormat>
    <chartFormat chart="1" format="15">
      <pivotArea type="data" outline="0" fieldPosition="0">
        <references count="2">
          <reference field="4294967294" count="1" selected="0">
            <x v="1"/>
          </reference>
          <reference field="0" count="1" selected="0">
            <x v="6"/>
          </reference>
        </references>
      </pivotArea>
    </chartFormat>
    <chartFormat chart="1" format="16" series="1">
      <pivotArea type="data" outline="0" fieldPosition="0">
        <references count="1">
          <reference field="4294967294" count="1" selected="0">
            <x v="0"/>
          </reference>
        </references>
      </pivotArea>
    </chartFormat>
    <chartFormat chart="1" format="17">
      <pivotArea type="data" outline="0" fieldPosition="0">
        <references count="2">
          <reference field="4294967294" count="1" selected="0">
            <x v="0"/>
          </reference>
          <reference field="0" count="1" selected="0">
            <x v="0"/>
          </reference>
        </references>
      </pivotArea>
    </chartFormat>
    <chartFormat chart="1" format="18">
      <pivotArea type="data" outline="0" fieldPosition="0">
        <references count="2">
          <reference field="4294967294" count="1" selected="0">
            <x v="0"/>
          </reference>
          <reference field="0" count="1" selected="0">
            <x v="1"/>
          </reference>
        </references>
      </pivotArea>
    </chartFormat>
    <chartFormat chart="1" format="19">
      <pivotArea type="data" outline="0" fieldPosition="0">
        <references count="2">
          <reference field="4294967294" count="1" selected="0">
            <x v="0"/>
          </reference>
          <reference field="0" count="1" selected="0">
            <x v="2"/>
          </reference>
        </references>
      </pivotArea>
    </chartFormat>
    <chartFormat chart="1" format="20">
      <pivotArea type="data" outline="0" fieldPosition="0">
        <references count="2">
          <reference field="4294967294" count="1" selected="0">
            <x v="0"/>
          </reference>
          <reference field="0" count="1" selected="0">
            <x v="3"/>
          </reference>
        </references>
      </pivotArea>
    </chartFormat>
    <chartFormat chart="1" format="21">
      <pivotArea type="data" outline="0" fieldPosition="0">
        <references count="2">
          <reference field="4294967294" count="1" selected="0">
            <x v="0"/>
          </reference>
          <reference field="0" count="1" selected="0">
            <x v="4"/>
          </reference>
        </references>
      </pivotArea>
    </chartFormat>
    <chartFormat chart="1" format="22">
      <pivotArea type="data" outline="0" fieldPosition="0">
        <references count="2">
          <reference field="4294967294" count="1" selected="0">
            <x v="0"/>
          </reference>
          <reference field="0" count="1" selected="0">
            <x v="5"/>
          </reference>
        </references>
      </pivotArea>
    </chartFormat>
    <chartFormat chart="1" format="23">
      <pivotArea type="data" outline="0" fieldPosition="0">
        <references count="2">
          <reference field="4294967294" count="1" selected="0">
            <x v="0"/>
          </reference>
          <reference field="0" count="1" selected="0">
            <x v="6"/>
          </reference>
        </references>
      </pivotArea>
    </chartFormat>
    <chartFormat chart="7" format="72" series="1">
      <pivotArea type="data" outline="0" fieldPosition="0">
        <references count="1">
          <reference field="4294967294" count="1" selected="0">
            <x v="0"/>
          </reference>
        </references>
      </pivotArea>
    </chartFormat>
    <chartFormat chart="7" format="73">
      <pivotArea type="data" outline="0" fieldPosition="0">
        <references count="2">
          <reference field="4294967294" count="1" selected="0">
            <x v="0"/>
          </reference>
          <reference field="0" count="1" selected="0">
            <x v="0"/>
          </reference>
        </references>
      </pivotArea>
    </chartFormat>
    <chartFormat chart="7" format="74">
      <pivotArea type="data" outline="0" fieldPosition="0">
        <references count="2">
          <reference field="4294967294" count="1" selected="0">
            <x v="0"/>
          </reference>
          <reference field="0" count="1" selected="0">
            <x v="1"/>
          </reference>
        </references>
      </pivotArea>
    </chartFormat>
    <chartFormat chart="7" format="75">
      <pivotArea type="data" outline="0" fieldPosition="0">
        <references count="2">
          <reference field="4294967294" count="1" selected="0">
            <x v="0"/>
          </reference>
          <reference field="0" count="1" selected="0">
            <x v="2"/>
          </reference>
        </references>
      </pivotArea>
    </chartFormat>
    <chartFormat chart="7" format="76">
      <pivotArea type="data" outline="0" fieldPosition="0">
        <references count="2">
          <reference field="4294967294" count="1" selected="0">
            <x v="0"/>
          </reference>
          <reference field="0" count="1" selected="0">
            <x v="3"/>
          </reference>
        </references>
      </pivotArea>
    </chartFormat>
    <chartFormat chart="7" format="77">
      <pivotArea type="data" outline="0" fieldPosition="0">
        <references count="2">
          <reference field="4294967294" count="1" selected="0">
            <x v="0"/>
          </reference>
          <reference field="0" count="1" selected="0">
            <x v="4"/>
          </reference>
        </references>
      </pivotArea>
    </chartFormat>
    <chartFormat chart="7" format="78">
      <pivotArea type="data" outline="0" fieldPosition="0">
        <references count="2">
          <reference field="4294967294" count="1" selected="0">
            <x v="0"/>
          </reference>
          <reference field="0" count="1" selected="0">
            <x v="5"/>
          </reference>
        </references>
      </pivotArea>
    </chartFormat>
    <chartFormat chart="7" format="79">
      <pivotArea type="data" outline="0" fieldPosition="0">
        <references count="2">
          <reference field="4294967294" count="1" selected="0">
            <x v="0"/>
          </reference>
          <reference field="0" count="1" selected="0">
            <x v="6"/>
          </reference>
        </references>
      </pivotArea>
    </chartFormat>
    <chartFormat chart="7" format="80" series="1">
      <pivotArea type="data" outline="0" fieldPosition="0">
        <references count="1">
          <reference field="4294967294" count="1" selected="0">
            <x v="1"/>
          </reference>
        </references>
      </pivotArea>
    </chartFormat>
    <chartFormat chart="7" format="81">
      <pivotArea type="data" outline="0" fieldPosition="0">
        <references count="2">
          <reference field="4294967294" count="1" selected="0">
            <x v="1"/>
          </reference>
          <reference field="0" count="1" selected="0">
            <x v="0"/>
          </reference>
        </references>
      </pivotArea>
    </chartFormat>
    <chartFormat chart="7" format="82">
      <pivotArea type="data" outline="0" fieldPosition="0">
        <references count="2">
          <reference field="4294967294" count="1" selected="0">
            <x v="1"/>
          </reference>
          <reference field="0" count="1" selected="0">
            <x v="1"/>
          </reference>
        </references>
      </pivotArea>
    </chartFormat>
    <chartFormat chart="7" format="83">
      <pivotArea type="data" outline="0" fieldPosition="0">
        <references count="2">
          <reference field="4294967294" count="1" selected="0">
            <x v="1"/>
          </reference>
          <reference field="0" count="1" selected="0">
            <x v="2"/>
          </reference>
        </references>
      </pivotArea>
    </chartFormat>
    <chartFormat chart="7" format="84">
      <pivotArea type="data" outline="0" fieldPosition="0">
        <references count="2">
          <reference field="4294967294" count="1" selected="0">
            <x v="1"/>
          </reference>
          <reference field="0" count="1" selected="0">
            <x v="3"/>
          </reference>
        </references>
      </pivotArea>
    </chartFormat>
    <chartFormat chart="7" format="85">
      <pivotArea type="data" outline="0" fieldPosition="0">
        <references count="2">
          <reference field="4294967294" count="1" selected="0">
            <x v="1"/>
          </reference>
          <reference field="0" count="1" selected="0">
            <x v="4"/>
          </reference>
        </references>
      </pivotArea>
    </chartFormat>
    <chartFormat chart="7" format="86">
      <pivotArea type="data" outline="0" fieldPosition="0">
        <references count="2">
          <reference field="4294967294" count="1" selected="0">
            <x v="1"/>
          </reference>
          <reference field="0" count="1" selected="0">
            <x v="5"/>
          </reference>
        </references>
      </pivotArea>
    </chartFormat>
    <chartFormat chart="7" format="87">
      <pivotArea type="data" outline="0" fieldPosition="0">
        <references count="2">
          <reference field="4294967294" count="1" selected="0">
            <x v="1"/>
          </reference>
          <reference field="0" count="1" selected="0">
            <x v="6"/>
          </reference>
        </references>
      </pivotArea>
    </chartFormat>
  </chartFormat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pha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46CD3E-3A69-4B98-970B-0CD9B64E285C}" name="PivotTable1" cacheId="0" applyNumberFormats="0" applyBorderFormats="0" applyFontFormats="0" applyPatternFormats="0" applyAlignmentFormats="0" applyWidthHeightFormats="1" dataCaption="Values" tag="683684f6-02f3-4988-8543-4e3bbf274e64" updatedVersion="8" minRefreshableVersion="3" useAutoFormatting="1" itemPrintTitles="1" createdVersion="8" indent="0" outline="1" outlineData="1" multipleFieldFilters="0" chartFormat="6">
  <location ref="A1:C4" firstHeaderRow="0" firstDataRow="1" firstDataCol="1"/>
  <pivotFields count="3">
    <pivotField axis="axisRow" allDrilled="1" subtotalTop="0" showAll="0" dataSourceSort="1" defaultSubtotal="0" defaultAttributeDrillState="1">
      <items count="2">
        <item s="1" x="0"/>
        <item s="1" x="1"/>
      </items>
    </pivotField>
    <pivotField dataField="1" subtotalTop="0" showAll="0" defaultSubtotal="0"/>
    <pivotField dataField="1" subtotalTop="0" showAll="0" defaultSubtotal="0"/>
  </pivotFields>
  <rowFields count="1">
    <field x="0"/>
  </rowFields>
  <rowItems count="3">
    <i>
      <x/>
    </i>
    <i>
      <x v="1"/>
    </i>
    <i t="grand">
      <x/>
    </i>
  </rowItems>
  <colFields count="1">
    <field x="-2"/>
  </colFields>
  <colItems count="2">
    <i>
      <x/>
    </i>
    <i i="1">
      <x v="1"/>
    </i>
  </colItems>
  <dataFields count="2">
    <dataField fld="1" subtotal="count" baseField="0" baseItem="0" numFmtId="2"/>
    <dataField fld="2" subtotal="count" baseField="0" baseItem="0"/>
  </dataFields>
  <formats count="3">
    <format dxfId="2">
      <pivotArea collapsedLevelsAreSubtotals="1" fieldPosition="0">
        <references count="2">
          <reference field="4294967294" count="1" selected="0">
            <x v="1"/>
          </reference>
          <reference field="0" count="0"/>
        </references>
      </pivotArea>
    </format>
    <format dxfId="1">
      <pivotArea dataOnly="0" labelOnly="1" outline="0" fieldPosition="0">
        <references count="1">
          <reference field="4294967294" count="1">
            <x v="1"/>
          </reference>
        </references>
      </pivotArea>
    </format>
    <format dxfId="0">
      <pivotArea outline="0" fieldPosition="0">
        <references count="1">
          <reference field="4294967294" count="1">
            <x v="0"/>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1"/>
          </reference>
        </references>
      </pivotArea>
    </chartFormat>
    <chartFormat chart="5" format="10">
      <pivotArea type="data" outline="0" fieldPosition="0">
        <references count="2">
          <reference field="4294967294" count="1" selected="0">
            <x v="0"/>
          </reference>
          <reference field="0" count="1" selected="0">
            <x v="1"/>
          </reference>
        </references>
      </pivotArea>
    </chartFormat>
    <chartFormat chart="5" format="11">
      <pivotArea type="data" outline="0" fieldPosition="0">
        <references count="2">
          <reference field="4294967294" count="1" selected="0">
            <x v="0"/>
          </reference>
          <reference field="0" count="1" selected="0">
            <x v="0"/>
          </reference>
        </references>
      </pivotArea>
    </chartFormat>
  </chartFormat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mp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98D0381-0FDE-45CD-91C3-9A0D27511DF0}" name="PivotTable6" cacheId="4" dataPosition="0" applyNumberFormats="0" applyBorderFormats="0" applyFontFormats="0" applyPatternFormats="0" applyAlignmentFormats="0" applyWidthHeightFormats="1" dataCaption="Values" tag="0690cccd-9412-4b34-9b64-18880d339d71" updatedVersion="8" minRefreshableVersion="3" useAutoFormatting="1" subtotalHiddenItems="1" itemPrintTitles="1" createdVersion="8" indent="0" compact="0" compactData="0" multipleFieldFilters="0" chartFormat="8">
  <location ref="A1:C5" firstHeaderRow="0" firstDataRow="1" firstDataCol="1"/>
  <pivotFields count="3">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dataField="1" compact="0" outline="0" subtotalTop="0" showAll="0" defaultSubtotal="0"/>
  </pivotFields>
  <rowFields count="1">
    <field x="0"/>
  </rowFields>
  <rowItems count="4">
    <i>
      <x/>
    </i>
    <i>
      <x v="1"/>
    </i>
    <i>
      <x v="2"/>
    </i>
    <i t="grand">
      <x/>
    </i>
  </rowItems>
  <colFields count="1">
    <field x="-2"/>
  </colFields>
  <colItems count="2">
    <i>
      <x/>
    </i>
    <i i="1">
      <x v="1"/>
    </i>
  </colItems>
  <dataFields count="2">
    <dataField name="Sum of Women" fld="1" baseField="0" baseItem="0"/>
    <dataField name="Sum of Orphans" fld="2" baseField="0" baseItem="0"/>
  </dataFields>
  <chartFormats count="9">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 chart="7" format="10" series="1">
      <pivotArea type="data" outline="0" fieldPosition="0">
        <references count="2">
          <reference field="4294967294" count="1" selected="0">
            <x v="0"/>
          </reference>
          <reference field="0" count="1" selected="0">
            <x v="2"/>
          </reference>
        </references>
      </pivotArea>
    </chartFormat>
    <chartFormat chart="1" format="2" series="1">
      <pivotArea type="data" outline="0" fieldPosition="0">
        <references count="2">
          <reference field="4294967294" count="1" selected="0">
            <x v="0"/>
          </reference>
          <reference field="0" count="1" selected="0">
            <x v="0"/>
          </reference>
        </references>
      </pivotArea>
    </chartFormat>
    <chartFormat chart="1" format="4" series="1">
      <pivotArea type="data" outline="0" fieldPosition="0">
        <references count="2">
          <reference field="4294967294" count="1" selected="0">
            <x v="0"/>
          </reference>
          <reference field="0" count="1" selected="0">
            <x v="2"/>
          </reference>
        </references>
      </pivotArea>
    </chartFormat>
  </chartFormat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mpa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52A81CE-417C-414D-B3F7-68EC2157A9F1}" name="PivotTable1" cacheId="1" applyNumberFormats="0" applyBorderFormats="0" applyFontFormats="0" applyPatternFormats="0" applyAlignmentFormats="0" applyWidthHeightFormats="1" dataCaption="Values" tag="de499e0b-2e9b-4c6c-8ef8-bbd695af4b3b" updatedVersion="8" minRefreshableVersion="3" useAutoFormatting="1" subtotalHiddenItems="1" itemPrintTitles="1" createdVersion="8" indent="0" outline="1" outlineData="1" multipleFieldFilters="0" chartFormat="22">
  <location ref="A1:B4"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name="Count of Awards and Honours" fld="0" subtotal="count"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 chart="15" format="18" series="1">
      <pivotArea type="data" outline="0" fieldPosition="0">
        <references count="1">
          <reference field="4294967294" count="1" selected="0">
            <x v="0"/>
          </reference>
        </references>
      </pivotArea>
    </chartFormat>
    <chartFormat chart="15" format="19">
      <pivotArea type="data" outline="0" fieldPosition="0">
        <references count="2">
          <reference field="4294967294" count="1" selected="0">
            <x v="0"/>
          </reference>
          <reference field="1" count="1" selected="0">
            <x v="0"/>
          </reference>
        </references>
      </pivotArea>
    </chartFormat>
    <chartFormat chart="15" format="20">
      <pivotArea type="data" outline="0" fieldPosition="0">
        <references count="2">
          <reference field="4294967294" count="1" selected="0">
            <x v="0"/>
          </reference>
          <reference field="1" count="1" selected="0">
            <x v="1"/>
          </reference>
        </references>
      </pivotArea>
    </chartFormat>
    <chartFormat chart="21" format="24" series="1">
      <pivotArea type="data" outline="0" fieldPosition="0">
        <references count="1">
          <reference field="4294967294" count="1" selected="0">
            <x v="0"/>
          </reference>
        </references>
      </pivotArea>
    </chartFormat>
    <chartFormat chart="21" format="25">
      <pivotArea type="data" outline="0" fieldPosition="0">
        <references count="2">
          <reference field="4294967294" count="1" selected="0">
            <x v="0"/>
          </reference>
          <reference field="1" count="1" selected="0">
            <x v="0"/>
          </reference>
        </references>
      </pivotArea>
    </chartFormat>
    <chartFormat chart="21" format="26">
      <pivotArea type="data" outline="0" fieldPosition="0">
        <references count="2">
          <reference field="4294967294" count="1" selected="0">
            <x v="0"/>
          </reference>
          <reference field="1" count="1" selected="0">
            <x v="1"/>
          </reference>
        </references>
      </pivotArea>
    </chartFormat>
  </chartFormats>
  <pivotHierarchies count="43">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ward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8A8FD10-338E-4E03-A47B-232CBFBC0F9D}" sourceName="[awards].[Category]">
  <pivotTables>
    <pivotTable tabId="7" name="PivotTable1"/>
    <pivotTable tabId="7" name="PivotTable2"/>
  </pivotTables>
  <data>
    <olap pivotCacheId="796794186">
      <levels count="2">
        <level uniqueName="[awards].[Category].[(All)]" sourceCaption="(All)" count="0"/>
        <level uniqueName="[awards].[Category].[Category]" sourceCaption="Category" count="10">
          <ranges>
            <range startItem="0">
              <i n="[awards].[Category].&amp;[Activism]" c="Activism"/>
              <i n="[awards].[Category].&amp;[Deligence]" c="Deligence"/>
              <i n="[awards].[Category].&amp;[Diligence]" c="Diligence"/>
              <i n="[awards].[Category].&amp;[Exellence]" c="Exellence"/>
              <i n="[awards].[Category].&amp;[Language &amp; Activism]" c="Language &amp; Activism"/>
              <i n="[awards].[Category].&amp;[Leadership]" c="Leadership"/>
              <i n="[awards].[Category].&amp;[Mentorship]" c="Mentorship"/>
              <i n="[awards].[Category].&amp;[Philantropy]" c="Philantropy"/>
              <i n="[awards].[Category].&amp;[Religious]" c="Religious"/>
              <i n="[awards].[Category].&amp;" c="(blank)" nd="1"/>
            </range>
          </ranges>
        </level>
      </levels>
      <selections count="1">
        <selection n="[awards].[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286EEADF-C1F0-4143-85E1-F6944BE73116}" sourceName="[awards].[Date (Year)]">
  <pivotTables>
    <pivotTable tabId="7" name="PivotTable1"/>
  </pivotTables>
  <data>
    <olap pivotCacheId="796794186">
      <levels count="2">
        <level uniqueName="[awards].[Date (Year)].[(All)]" sourceCaption="(All)" count="0"/>
        <level uniqueName="[awards].[Date (Year)].[Date (Year)]" sourceCaption="Date (Year)" count="7" crossFilter="none">
          <ranges>
            <range startItem="0">
              <i n="[awards].[Date (Year)].&amp;[2019]" c="2019"/>
              <i n="[awards].[Date (Year)].&amp;[2020]" c="2020"/>
              <i n="[awards].[Date (Year)].&amp;[2021]" c="2021"/>
              <i n="[awards].[Date (Year)].&amp;[2022]" c="2022"/>
              <i n="[awards].[Date (Year)].&amp;[2023]" c="2023"/>
              <i n="[awards].[Date (Year)].&amp;[2024]" c="2024"/>
              <i n="[awards].[Date (Year)].&amp;" c="(blank)"/>
            </range>
          </ranges>
        </level>
      </levels>
      <selections count="1">
        <selection n="[awards].[Date (Yea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6C18E31-B6F5-4125-A2D5-ED69F8ADB9A1}" sourceName="[orphans].[Gender]">
  <pivotTables>
    <pivotTable tabId="10" name="PivotTable5"/>
  </pivotTables>
  <data>
    <olap pivotCacheId="1286067942">
      <levels count="2">
        <level uniqueName="[orphans].[Gender].[(All)]" sourceCaption="(All)" count="0"/>
        <level uniqueName="[orphans].[Gender].[Gender]" sourceCaption="Gender" count="3">
          <ranges>
            <range startItem="0">
              <i n="[orphans].[Gender].&amp;[Female]" c="Female"/>
              <i n="[orphans].[Gender].&amp;[Male]" c="Male"/>
              <i n="[orphans].[Gender].&amp;[Mixed]" c="Mixed"/>
            </range>
          </ranges>
        </level>
      </levels>
      <selections count="1">
        <selection n="[orphans].[Gend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7B82A01-9A32-431F-9932-9F267144C2CB}" sourceName="Region">
  <extLst>
    <x:ext xmlns:x15="http://schemas.microsoft.com/office/spreadsheetml/2010/11/main" uri="{2F2917AC-EB37-4324-AD4E-5DD8C200BD13}">
      <x15:tableSlicerCache tableId="3" column="7"/>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D0D326B2-F4B2-43E3-BBB8-40F722F90E36}" sourceName="Status">
  <extLst>
    <x:ext xmlns:x15="http://schemas.microsoft.com/office/spreadsheetml/2010/11/main" uri="{2F2917AC-EB37-4324-AD4E-5DD8C200BD13}">
      <x15:tableSlicerCache tableId="3" column="4"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99124637-1E8B-4D23-8C6C-6B9E881CB897}" cache="Slicer_Category" caption="Category" columnCount="9" showCaption="0" level="1" style="SlicerStyleLight6" rowHeight="457200"/>
  <slicer name="Date (Year) 1" xr10:uid="{F1270FC9-EACF-4487-91BF-452BF29AC35D}" cache="Slicer_Date__Year" caption="Date (Year)" columnCount="6" showCaption="0" level="1" style="SlicerStyleLight6" rowHeight="4572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5FA8F794-AABA-4D69-BE0B-8C17A0164E1D}" cache="Slicer_Region" caption="Region" columnCount="3" showCaption="0" style="SlicerStyleDark1" rowHeight="365760"/>
  <slicer name="Status 1" xr10:uid="{911DD0BC-13FD-4A64-A395-44626B4E97C8}" cache="Slicer_Status" caption="Status" columnCount="2" showCaption="0" style="SlicerStyleDark1" rowHeight="36576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347CED2D-84BA-4187-8B00-457AC28D55C9}" cache="Slicer_Gender" caption="Gender" columnCount="3" showCaption="0" level="1" style="SlicerStyleLight3" rowHeight="4572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Year) 3" xr10:uid="{446C6D41-7051-4126-A43B-E4F4B565F81F}" cache="Slicer_Date__Year" caption="Date (Year)" level="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DCB77F7-ACDE-436E-8586-6568DE7A6A26}" cache="Slicer_Region" caption="Region" rowHeight="241300"/>
  <slicer name="Status" xr10:uid="{BC5384E6-48C0-4D92-9493-249D0BBC4240}" cache="Slicer_Status" caption="Status"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A443CF15-83CE-4E84-8067-4C4B56FE5E88}" cache="Slicer_Category" caption="Category" level="1" rowHeight="241300"/>
  <slicer name="Date (Year)" xr10:uid="{536EF9D1-68C8-49C1-BAC1-FE97DB701A8A}" cache="Slicer_Date__Year" caption="Date (Year)" level="1"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911F643F-8D81-462B-98CC-EEC7DBA0FC10}" cache="Slicer_Gender" caption="Gender" columnCount="3" showCaption="0" level="1" style="nobord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B5E1E-8FF1-4FE4-A106-A7FD220BEA7C}" name="awards" displayName="awards" ref="A1:H36" totalsRowShown="0">
  <autoFilter ref="A1:H36" xr:uid="{2B5B5E1E-8FF1-4FE4-A106-A7FD220BEA7C}"/>
  <sortState xmlns:xlrd2="http://schemas.microsoft.com/office/spreadsheetml/2017/richdata2" ref="A2:H36">
    <sortCondition ref="H2:H36"/>
  </sortState>
  <tableColumns count="8">
    <tableColumn id="1" xr3:uid="{AD9CBB77-FA80-46A6-8020-C250CD5F8132}" name="S/N"/>
    <tableColumn id="7" xr3:uid="{B4A275DA-44F8-45FE-8F64-31C7B40C2B1C}" name="State_key" dataDxfId="12"/>
    <tableColumn id="8" xr3:uid="{0B4B4757-68AB-41BF-A28D-578FF94B0AFC}" name="Orphans_key" dataDxfId="11"/>
    <tableColumn id="9" xr3:uid="{BD6FA091-82ED-4883-8CF7-2F44E2241A8C}" name="Presidency_key" dataDxfId="10"/>
    <tableColumn id="2" xr3:uid="{DAB77414-692F-4B45-A9C0-04F8D18662A2}" name="Awards and Honours"/>
    <tableColumn id="3" xr3:uid="{BB5CA3CA-8569-42E4-BF36-F0D14C348A1B}" name="Recipient"/>
    <tableColumn id="4" xr3:uid="{AD3E2D30-E9EC-4675-BFA6-7A5C4F935A42}" name="Category"/>
    <tableColumn id="5" xr3:uid="{14688CDC-56D1-4714-ACB8-7542064E4CBC}" name="Date" dataDxfId="9"/>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DC865E-4916-48FE-B051-3908EF629BED}" name="JMA" displayName="JMA" ref="A1:G21" totalsRowCount="1">
  <autoFilter ref="A1:G20" xr:uid="{87DC865E-4916-48FE-B051-3908EF629BED}"/>
  <tableColumns count="7">
    <tableColumn id="1" xr3:uid="{0AD48303-DEF8-408E-AE5D-F3BDAFD86D8F}" name="State_key"/>
    <tableColumn id="2" xr3:uid="{30A295F2-4C8D-413D-AA8E-FDB870032B3B}" name="State"/>
    <tableColumn id="5" xr3:uid="{E7918C2E-687C-4504-AB00-B6258134B5B4}" name="Country"/>
    <tableColumn id="6" xr3:uid="{0A1A0274-8C6D-45BD-AE4B-ABF5D6E738B3}" name="Zip code"/>
    <tableColumn id="7" xr3:uid="{70B38770-378A-4BAA-8296-7C4C2CE18BE4}" name="Region"/>
    <tableColumn id="3" xr3:uid="{203D0E55-5F0E-45AC-A01B-9988D97502D3}" name="Number of women" totalsRowFunction="custom">
      <totalsRowFormula>SUM(JMA[Number of women])</totalsRowFormula>
    </tableColumn>
    <tableColumn id="4" xr3:uid="{4582F17F-B160-4A46-96FB-3C0FD4FDA83C}" name="Status"/>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39C1B67-688E-4D19-89F8-832917582769}" name="orphans" displayName="orphans" ref="A1:D14" totalsRowShown="0">
  <autoFilter ref="A1:D14" xr:uid="{B39C1B67-688E-4D19-89F8-832917582769}"/>
  <tableColumns count="4">
    <tableColumn id="1" xr3:uid="{4DD286C1-3501-4699-8CB2-C2C9FF30C8F8}" name="Orphans_key" dataDxfId="8"/>
    <tableColumn id="2" xr3:uid="{D0A8DECC-6215-464F-AE49-A4D8F46E09AA}" name="Year" dataDxfId="7"/>
    <tableColumn id="3" xr3:uid="{DFE68038-0462-47E3-9689-045CE3369488}" name="Orphans" dataDxfId="6"/>
    <tableColumn id="4" xr3:uid="{7FAF2AC1-419C-4063-8F12-7786A9569604}" name="Gender"/>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32887F-60B0-4119-A4BC-F38C6A1D9E22}" name="impact" displayName="impact" ref="A1:E4" totalsRowShown="0">
  <autoFilter ref="A1:E4" xr:uid="{F732887F-60B0-4119-A4BC-F38C6A1D9E22}"/>
  <tableColumns count="5">
    <tableColumn id="1" xr3:uid="{C176CC29-026C-41A0-9A51-EB1EA2ACDFFE}" name="Presidency_key" dataDxfId="5"/>
    <tableColumn id="2" xr3:uid="{E41E668E-EB64-4F7C-8E66-D546A994C690}" name="Presidency"/>
    <tableColumn id="3" xr3:uid="{ED382006-6211-42AB-B256-E187BCE6CFF8}" name="Year"/>
    <tableColumn id="4" xr3:uid="{B28A4DFB-1E48-4C0C-BF02-A96035CE8140}" name="Women" dataDxfId="4"/>
    <tableColumn id="5" xr3:uid="{35718F40-DC22-412A-A29C-38F5FF33A862}" name="Orphans"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table" Target="../tables/table2.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6.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5.bin"/><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C83CF-A1B0-43A7-B0E2-294197A2E1EA}">
  <sheetPr>
    <pageSetUpPr autoPageBreaks="0"/>
  </sheetPr>
  <dimension ref="B8:X41"/>
  <sheetViews>
    <sheetView showGridLines="0" showRowColHeaders="0" zoomScale="64" zoomScaleNormal="64" workbookViewId="0">
      <selection activeCell="AB18" sqref="AB18"/>
    </sheetView>
  </sheetViews>
  <sheetFormatPr defaultRowHeight="15" x14ac:dyDescent="0.25"/>
  <cols>
    <col min="1" max="1" width="9.140625" style="12"/>
    <col min="2" max="2" width="15.7109375" style="12" customWidth="1"/>
    <col min="3" max="15" width="9.140625" style="12"/>
    <col min="16" max="16" width="7.140625" style="12" bestFit="1" customWidth="1"/>
    <col min="17" max="17" width="15.7109375" style="12" customWidth="1"/>
    <col min="18" max="18" width="9.140625" style="12"/>
    <col min="19" max="19" width="10.7109375" style="12" customWidth="1"/>
    <col min="20" max="20" width="9.28515625" style="12" customWidth="1"/>
    <col min="21" max="21" width="20.85546875" style="12" bestFit="1" customWidth="1"/>
    <col min="22" max="22" width="18.140625" style="12" bestFit="1" customWidth="1"/>
    <col min="23" max="23" width="14.28515625" style="12" bestFit="1" customWidth="1"/>
    <col min="24" max="24" width="14.28515625" style="12" customWidth="1"/>
    <col min="25" max="26" width="11.5703125" style="12" bestFit="1" customWidth="1"/>
    <col min="27" max="16384" width="9.140625" style="12"/>
  </cols>
  <sheetData>
    <row r="8" spans="3:24" ht="24.95" customHeight="1" x14ac:dyDescent="0.35">
      <c r="U8" s="22" t="s">
        <v>132</v>
      </c>
      <c r="V8" s="22" t="s">
        <v>138</v>
      </c>
      <c r="W8" s="22" t="s">
        <v>139</v>
      </c>
      <c r="X8" s="22" t="s">
        <v>141</v>
      </c>
    </row>
    <row r="9" spans="3:24" ht="35.1" customHeight="1" x14ac:dyDescent="0.3">
      <c r="U9" s="21" t="s">
        <v>133</v>
      </c>
      <c r="V9" s="21">
        <v>35</v>
      </c>
      <c r="W9" s="21" t="s">
        <v>131</v>
      </c>
      <c r="X9" s="21"/>
    </row>
    <row r="10" spans="3:24" ht="35.1" customHeight="1" x14ac:dyDescent="0.3">
      <c r="U10" s="21" t="s">
        <v>134</v>
      </c>
      <c r="V10" s="21">
        <v>9</v>
      </c>
      <c r="W10" s="21" t="s">
        <v>137</v>
      </c>
      <c r="X10" s="21"/>
    </row>
    <row r="11" spans="3:24" ht="35.1" customHeight="1" x14ac:dyDescent="0.3">
      <c r="U11" s="21" t="s">
        <v>135</v>
      </c>
      <c r="V11" s="21">
        <v>6</v>
      </c>
      <c r="W11" s="21" t="s">
        <v>136</v>
      </c>
      <c r="X11" s="21"/>
    </row>
    <row r="12" spans="3:24" ht="35.1" customHeight="1" x14ac:dyDescent="0.25"/>
    <row r="13" spans="3:24" ht="99.95" customHeight="1" x14ac:dyDescent="0.25">
      <c r="P13" s="12" t="s">
        <v>154</v>
      </c>
    </row>
    <row r="14" spans="3:24" x14ac:dyDescent="0.25">
      <c r="C14" s="20"/>
    </row>
    <row r="17" spans="2:24" ht="16.5" x14ac:dyDescent="0.3">
      <c r="I17" s="26"/>
    </row>
    <row r="22" spans="2:24" x14ac:dyDescent="0.25">
      <c r="B22" s="12" t="s">
        <v>143</v>
      </c>
      <c r="E22" s="12" t="s">
        <v>145</v>
      </c>
      <c r="I22" s="12" t="s">
        <v>146</v>
      </c>
      <c r="M22" s="12" t="s">
        <v>147</v>
      </c>
      <c r="P22" s="12" t="s">
        <v>148</v>
      </c>
      <c r="T22" s="12" t="s">
        <v>149</v>
      </c>
      <c r="V22" s="12" t="s">
        <v>150</v>
      </c>
      <c r="X22" s="12" t="s">
        <v>151</v>
      </c>
    </row>
    <row r="29" spans="2:24" ht="30" customHeight="1" x14ac:dyDescent="0.25"/>
    <row r="41" spans="5:5" x14ac:dyDescent="0.25">
      <c r="E41" s="12" t="s">
        <v>144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80" r:id="rId4" name="Check Box 12">
              <controlPr defaultSize="0" autoFill="0" autoLine="0" autoPict="0">
                <anchor moveWithCells="1">
                  <from>
                    <xdr:col>22</xdr:col>
                    <xdr:colOff>885825</xdr:colOff>
                    <xdr:row>5</xdr:row>
                    <xdr:rowOff>95250</xdr:rowOff>
                  </from>
                  <to>
                    <xdr:col>23</xdr:col>
                    <xdr:colOff>885825</xdr:colOff>
                    <xdr:row>7</xdr:row>
                    <xdr:rowOff>123825</xdr:rowOff>
                  </to>
                </anchor>
              </controlPr>
            </control>
          </mc:Choice>
        </mc:AlternateContent>
        <mc:AlternateContent xmlns:mc="http://schemas.openxmlformats.org/markup-compatibility/2006">
          <mc:Choice Requires="x14">
            <control shapeId="7181" r:id="rId5" name="Option Button 13">
              <controlPr defaultSize="0" autoFill="0" autoLine="0" autoPict="0">
                <anchor moveWithCells="1">
                  <from>
                    <xdr:col>23</xdr:col>
                    <xdr:colOff>342900</xdr:colOff>
                    <xdr:row>7</xdr:row>
                    <xdr:rowOff>400050</xdr:rowOff>
                  </from>
                  <to>
                    <xdr:col>23</xdr:col>
                    <xdr:colOff>923925</xdr:colOff>
                    <xdr:row>9</xdr:row>
                    <xdr:rowOff>95250</xdr:rowOff>
                  </to>
                </anchor>
              </controlPr>
            </control>
          </mc:Choice>
        </mc:AlternateContent>
        <mc:AlternateContent xmlns:mc="http://schemas.openxmlformats.org/markup-compatibility/2006">
          <mc:Choice Requires="x14">
            <control shapeId="7182" r:id="rId6" name="Option Button 14">
              <controlPr defaultSize="0" autoFill="0" autoLine="0" autoPict="0">
                <anchor moveWithCells="1">
                  <from>
                    <xdr:col>23</xdr:col>
                    <xdr:colOff>342900</xdr:colOff>
                    <xdr:row>8</xdr:row>
                    <xdr:rowOff>361950</xdr:rowOff>
                  </from>
                  <to>
                    <xdr:col>23</xdr:col>
                    <xdr:colOff>923925</xdr:colOff>
                    <xdr:row>10</xdr:row>
                    <xdr:rowOff>9525</xdr:rowOff>
                  </to>
                </anchor>
              </controlPr>
            </control>
          </mc:Choice>
        </mc:AlternateContent>
        <mc:AlternateContent xmlns:mc="http://schemas.openxmlformats.org/markup-compatibility/2006">
          <mc:Choice Requires="x14">
            <control shapeId="7183" r:id="rId7" name="Option Button 15">
              <controlPr defaultSize="0" autoFill="0" autoLine="0" autoPict="0">
                <anchor moveWithCells="1">
                  <from>
                    <xdr:col>23</xdr:col>
                    <xdr:colOff>371475</xdr:colOff>
                    <xdr:row>9</xdr:row>
                    <xdr:rowOff>361950</xdr:rowOff>
                  </from>
                  <to>
                    <xdr:col>23</xdr:col>
                    <xdr:colOff>895350</xdr:colOff>
                    <xdr:row>11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B4A65-5DE6-4268-8367-C9B9A9A63507}">
  <dimension ref="A1"/>
  <sheetViews>
    <sheetView showGridLines="0" showRowColHeaders="0" tabSelected="1" zoomScale="28" zoomScaleNormal="28" workbookViewId="0">
      <selection activeCell="BP76" sqref="BP76"/>
    </sheetView>
  </sheetViews>
  <sheetFormatPr defaultRowHeight="15" x14ac:dyDescent="0.25"/>
  <cols>
    <col min="1" max="16384" width="9.140625" style="12"/>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565DA-BFDC-4166-A5B8-0F1492C58098}">
  <dimension ref="A1"/>
  <sheetViews>
    <sheetView showGridLines="0" showRowColHeaders="0" topLeftCell="A24" zoomScale="73" zoomScaleNormal="73" workbookViewId="0">
      <selection activeCell="AF21" sqref="AF2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7E123-B975-4EBE-BD9F-16ACB9E3AE67}">
  <sheetPr codeName="Sheet1"/>
  <dimension ref="A2:Q20"/>
  <sheetViews>
    <sheetView showGridLines="0" zoomScale="120" zoomScaleNormal="120" workbookViewId="0">
      <selection activeCell="L23" sqref="L23"/>
    </sheetView>
  </sheetViews>
  <sheetFormatPr defaultRowHeight="15" x14ac:dyDescent="0.25"/>
  <cols>
    <col min="1" max="1" width="1.85546875" bestFit="1" customWidth="1"/>
    <col min="2" max="2" width="15.7109375" bestFit="1" customWidth="1"/>
    <col min="3" max="3" width="10.5703125" bestFit="1" customWidth="1"/>
    <col min="4" max="4" width="10.42578125" bestFit="1" customWidth="1"/>
    <col min="5" max="5" width="13.140625" customWidth="1"/>
    <col min="13" max="13" width="6.140625" customWidth="1"/>
    <col min="14" max="14" width="18.140625" customWidth="1"/>
  </cols>
  <sheetData>
    <row r="2" spans="1:17" x14ac:dyDescent="0.25">
      <c r="N2" t="b">
        <v>0</v>
      </c>
      <c r="O2" t="s">
        <v>142</v>
      </c>
    </row>
    <row r="3" spans="1:17" x14ac:dyDescent="0.25">
      <c r="N3">
        <v>3</v>
      </c>
      <c r="O3" t="s">
        <v>155</v>
      </c>
    </row>
    <row r="4" spans="1:17" ht="20.100000000000001" customHeight="1" x14ac:dyDescent="0.25">
      <c r="B4" s="19" t="s">
        <v>132</v>
      </c>
      <c r="C4" s="19" t="s">
        <v>138</v>
      </c>
      <c r="D4" s="24" t="s">
        <v>139</v>
      </c>
    </row>
    <row r="5" spans="1:17" ht="20.100000000000001" customHeight="1" x14ac:dyDescent="0.25">
      <c r="B5" s="18" t="s">
        <v>133</v>
      </c>
      <c r="C5" s="18">
        <v>35</v>
      </c>
      <c r="D5" s="25" t="s">
        <v>131</v>
      </c>
    </row>
    <row r="6" spans="1:17" ht="20.100000000000001" customHeight="1" x14ac:dyDescent="0.25">
      <c r="B6" s="18" t="s">
        <v>134</v>
      </c>
      <c r="C6" s="18">
        <v>9</v>
      </c>
      <c r="D6" s="25" t="s">
        <v>137</v>
      </c>
      <c r="N6" t="str">
        <f ca="1">IF(N7&gt;0,IF(N2=FALSE,"blank",IF(N3=1,"award_count",IF(N3=2,"award_categories",IF(N3=3,"award_timeline","blank")))))</f>
        <v>blank</v>
      </c>
      <c r="O6" t="s">
        <v>141</v>
      </c>
    </row>
    <row r="7" spans="1:17" ht="20.100000000000001" customHeight="1" x14ac:dyDescent="0.25">
      <c r="A7" t="s">
        <v>140</v>
      </c>
      <c r="B7" s="18" t="s">
        <v>135</v>
      </c>
      <c r="C7" s="18">
        <v>6</v>
      </c>
      <c r="D7" s="25" t="s">
        <v>136</v>
      </c>
      <c r="N7" s="23">
        <f ca="1">NOW()</f>
        <v>45350.459301157411</v>
      </c>
      <c r="O7" t="s">
        <v>156</v>
      </c>
    </row>
    <row r="12" spans="1:17" x14ac:dyDescent="0.25">
      <c r="N12" s="13"/>
      <c r="O12" s="13"/>
      <c r="P12" s="13"/>
      <c r="Q12" s="14"/>
    </row>
    <row r="13" spans="1:17" x14ac:dyDescent="0.25">
      <c r="Q13" s="15"/>
    </row>
    <row r="14" spans="1:17" x14ac:dyDescent="0.25">
      <c r="Q14" s="15"/>
    </row>
    <row r="15" spans="1:17" x14ac:dyDescent="0.25">
      <c r="Q15" s="15"/>
    </row>
    <row r="16" spans="1:17" x14ac:dyDescent="0.25">
      <c r="Q16" s="15"/>
    </row>
    <row r="17" spans="14:17" x14ac:dyDescent="0.25">
      <c r="Q17" s="15"/>
    </row>
    <row r="18" spans="14:17" x14ac:dyDescent="0.25">
      <c r="Q18" s="15"/>
    </row>
    <row r="19" spans="14:17" x14ac:dyDescent="0.25">
      <c r="Q19" s="15"/>
    </row>
    <row r="20" spans="14:17" x14ac:dyDescent="0.25">
      <c r="N20" s="16"/>
      <c r="O20" s="16"/>
      <c r="P20" s="16"/>
      <c r="Q20" s="17"/>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FA825-F8E9-41DD-9C6A-9A095B6BCABC}">
  <dimension ref="A1:D26"/>
  <sheetViews>
    <sheetView topLeftCell="A4" workbookViewId="0">
      <selection activeCell="B24" sqref="B24"/>
    </sheetView>
  </sheetViews>
  <sheetFormatPr defaultRowHeight="15" x14ac:dyDescent="0.25"/>
  <cols>
    <col min="1" max="1" width="11.7109375" customWidth="1"/>
    <col min="2" max="2" width="174" bestFit="1" customWidth="1"/>
    <col min="3" max="3" width="13.7109375" customWidth="1"/>
    <col min="4" max="4" width="17.85546875" customWidth="1"/>
    <col min="5" max="5" width="14.140625" bestFit="1" customWidth="1"/>
  </cols>
  <sheetData>
    <row r="1" spans="1:4" x14ac:dyDescent="0.25">
      <c r="A1" s="1">
        <v>1</v>
      </c>
      <c r="B1" t="s">
        <v>1</v>
      </c>
    </row>
    <row r="2" spans="1:4" x14ac:dyDescent="0.25">
      <c r="A2" s="1">
        <v>2</v>
      </c>
      <c r="B2" t="s">
        <v>24</v>
      </c>
      <c r="C2" s="2">
        <v>44593</v>
      </c>
    </row>
    <row r="3" spans="1:4" x14ac:dyDescent="0.25">
      <c r="A3" s="1">
        <v>3</v>
      </c>
      <c r="B3" t="s">
        <v>25</v>
      </c>
      <c r="C3" t="s">
        <v>26</v>
      </c>
    </row>
    <row r="4" spans="1:4" x14ac:dyDescent="0.25">
      <c r="A4" s="1">
        <v>4</v>
      </c>
      <c r="B4" t="s">
        <v>2</v>
      </c>
    </row>
    <row r="5" spans="1:4" x14ac:dyDescent="0.25">
      <c r="A5" s="1">
        <v>5</v>
      </c>
      <c r="B5" t="s">
        <v>3</v>
      </c>
      <c r="C5" t="s">
        <v>27</v>
      </c>
      <c r="D5">
        <v>2021</v>
      </c>
    </row>
    <row r="6" spans="1:4" x14ac:dyDescent="0.25">
      <c r="A6" s="1">
        <v>6</v>
      </c>
      <c r="B6" t="s">
        <v>4</v>
      </c>
    </row>
    <row r="7" spans="1:4" x14ac:dyDescent="0.25">
      <c r="A7" s="1">
        <v>7</v>
      </c>
      <c r="B7" t="s">
        <v>5</v>
      </c>
      <c r="C7">
        <v>2021</v>
      </c>
    </row>
    <row r="8" spans="1:4" x14ac:dyDescent="0.25">
      <c r="A8" s="1">
        <v>8</v>
      </c>
      <c r="B8" t="s">
        <v>6</v>
      </c>
    </row>
    <row r="9" spans="1:4" x14ac:dyDescent="0.25">
      <c r="A9" s="1">
        <v>9</v>
      </c>
      <c r="B9" t="s">
        <v>23</v>
      </c>
    </row>
    <row r="10" spans="1:4" x14ac:dyDescent="0.25">
      <c r="A10" s="1">
        <v>10</v>
      </c>
      <c r="B10" t="s">
        <v>8</v>
      </c>
    </row>
    <row r="11" spans="1:4" x14ac:dyDescent="0.25">
      <c r="A11" s="1">
        <v>11</v>
      </c>
      <c r="B11" t="s">
        <v>9</v>
      </c>
    </row>
    <row r="12" spans="1:4" x14ac:dyDescent="0.25">
      <c r="A12" s="1">
        <v>12</v>
      </c>
      <c r="B12" t="s">
        <v>10</v>
      </c>
    </row>
    <row r="13" spans="1:4" x14ac:dyDescent="0.25">
      <c r="A13" s="1">
        <v>13</v>
      </c>
      <c r="B13" t="s">
        <v>11</v>
      </c>
    </row>
    <row r="14" spans="1:4" x14ac:dyDescent="0.25">
      <c r="A14" s="1">
        <v>14</v>
      </c>
      <c r="B14" t="s">
        <v>12</v>
      </c>
    </row>
    <row r="15" spans="1:4" x14ac:dyDescent="0.25">
      <c r="A15" s="1">
        <v>15</v>
      </c>
      <c r="B15" t="s">
        <v>13</v>
      </c>
    </row>
    <row r="16" spans="1:4" x14ac:dyDescent="0.25">
      <c r="A16" s="1">
        <v>16</v>
      </c>
      <c r="B16" t="s">
        <v>14</v>
      </c>
    </row>
    <row r="17" spans="1:2" x14ac:dyDescent="0.25">
      <c r="A17" s="1">
        <v>17</v>
      </c>
      <c r="B17" t="s">
        <v>15</v>
      </c>
    </row>
    <row r="18" spans="1:2" x14ac:dyDescent="0.25">
      <c r="A18" s="1">
        <v>18</v>
      </c>
      <c r="B18" t="s">
        <v>16</v>
      </c>
    </row>
    <row r="19" spans="1:2" x14ac:dyDescent="0.25">
      <c r="A19" s="1">
        <v>19</v>
      </c>
      <c r="B19" t="s">
        <v>17</v>
      </c>
    </row>
    <row r="20" spans="1:2" x14ac:dyDescent="0.25">
      <c r="A20" s="1">
        <v>20</v>
      </c>
      <c r="B20" t="s">
        <v>18</v>
      </c>
    </row>
    <row r="21" spans="1:2" x14ac:dyDescent="0.25">
      <c r="A21" s="1">
        <v>21</v>
      </c>
      <c r="B21" t="s">
        <v>19</v>
      </c>
    </row>
    <row r="22" spans="1:2" x14ac:dyDescent="0.25">
      <c r="A22" s="1">
        <v>22</v>
      </c>
      <c r="B22" t="s">
        <v>20</v>
      </c>
    </row>
    <row r="23" spans="1:2" x14ac:dyDescent="0.25">
      <c r="A23" s="1">
        <v>23</v>
      </c>
      <c r="B23" t="s">
        <v>21</v>
      </c>
    </row>
    <row r="24" spans="1:2" x14ac:dyDescent="0.25">
      <c r="A24" s="1">
        <v>24</v>
      </c>
      <c r="B24" t="s">
        <v>100</v>
      </c>
    </row>
    <row r="25" spans="1:2" x14ac:dyDescent="0.25">
      <c r="A25" s="1">
        <v>25</v>
      </c>
      <c r="B25" t="s">
        <v>22</v>
      </c>
    </row>
    <row r="26" spans="1:2" x14ac:dyDescent="0.25">
      <c r="B26" t="s">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3DD08-187F-4205-8113-4ADDB53E3250}">
  <dimension ref="A1:H36"/>
  <sheetViews>
    <sheetView topLeftCell="E1" workbookViewId="0">
      <selection activeCell="B4" sqref="B4"/>
    </sheetView>
  </sheetViews>
  <sheetFormatPr defaultRowHeight="15" x14ac:dyDescent="0.25"/>
  <cols>
    <col min="1" max="1" width="6.5703125" bestFit="1" customWidth="1"/>
    <col min="2" max="4" width="11.140625" style="4" bestFit="1" customWidth="1"/>
    <col min="5" max="5" width="157.140625" bestFit="1" customWidth="1"/>
    <col min="6" max="6" width="11.7109375" bestFit="1" customWidth="1"/>
    <col min="7" max="7" width="19.42578125" bestFit="1" customWidth="1"/>
    <col min="8" max="8" width="10.7109375" style="3" bestFit="1" customWidth="1"/>
    <col min="9" max="9" width="5" bestFit="1" customWidth="1"/>
  </cols>
  <sheetData>
    <row r="1" spans="1:8" x14ac:dyDescent="0.25">
      <c r="A1" t="s">
        <v>65</v>
      </c>
      <c r="B1" s="4" t="s">
        <v>93</v>
      </c>
      <c r="C1" s="4" t="s">
        <v>101</v>
      </c>
      <c r="D1" s="4" t="s">
        <v>102</v>
      </c>
      <c r="E1" t="s">
        <v>104</v>
      </c>
      <c r="F1" t="s">
        <v>66</v>
      </c>
      <c r="G1" t="s">
        <v>67</v>
      </c>
      <c r="H1" s="3" t="s">
        <v>68</v>
      </c>
    </row>
    <row r="2" spans="1:8" x14ac:dyDescent="0.25">
      <c r="A2">
        <v>1</v>
      </c>
      <c r="B2" s="4">
        <v>36</v>
      </c>
      <c r="C2" s="4">
        <v>71</v>
      </c>
      <c r="D2" s="4">
        <v>106</v>
      </c>
      <c r="E2" t="s">
        <v>13</v>
      </c>
      <c r="F2" t="s">
        <v>55</v>
      </c>
      <c r="G2" t="s">
        <v>40</v>
      </c>
      <c r="H2" s="3">
        <v>43660</v>
      </c>
    </row>
    <row r="3" spans="1:8" x14ac:dyDescent="0.25">
      <c r="A3">
        <v>2</v>
      </c>
      <c r="B3" s="4">
        <v>37</v>
      </c>
      <c r="C3" s="4">
        <v>72</v>
      </c>
      <c r="D3" s="4">
        <v>107</v>
      </c>
      <c r="E3" t="s">
        <v>7</v>
      </c>
      <c r="F3" t="s">
        <v>55</v>
      </c>
      <c r="G3" t="s">
        <v>41</v>
      </c>
      <c r="H3" s="3">
        <v>43798</v>
      </c>
    </row>
    <row r="4" spans="1:8" x14ac:dyDescent="0.25">
      <c r="A4">
        <v>3</v>
      </c>
      <c r="B4" s="4">
        <v>38</v>
      </c>
      <c r="C4" s="4">
        <v>73</v>
      </c>
      <c r="D4" s="4">
        <v>108</v>
      </c>
      <c r="E4" t="s">
        <v>62</v>
      </c>
      <c r="F4" t="s">
        <v>55</v>
      </c>
      <c r="G4" t="s">
        <v>40</v>
      </c>
      <c r="H4" s="3">
        <v>43969</v>
      </c>
    </row>
    <row r="5" spans="1:8" x14ac:dyDescent="0.25">
      <c r="A5">
        <v>4</v>
      </c>
      <c r="B5" s="4">
        <v>39</v>
      </c>
      <c r="C5" s="4">
        <v>74</v>
      </c>
      <c r="D5" s="4">
        <v>109</v>
      </c>
      <c r="E5" t="s">
        <v>103</v>
      </c>
      <c r="F5" t="s">
        <v>55</v>
      </c>
      <c r="G5" t="s">
        <v>37</v>
      </c>
      <c r="H5" s="3">
        <v>44126</v>
      </c>
    </row>
    <row r="6" spans="1:8" x14ac:dyDescent="0.25">
      <c r="A6">
        <v>5</v>
      </c>
      <c r="B6" s="4">
        <v>40</v>
      </c>
      <c r="C6" s="4">
        <v>75</v>
      </c>
      <c r="D6" s="4">
        <v>110</v>
      </c>
      <c r="E6" t="s">
        <v>6</v>
      </c>
      <c r="F6" t="s">
        <v>55</v>
      </c>
      <c r="G6" t="s">
        <v>40</v>
      </c>
      <c r="H6" s="3">
        <v>44128</v>
      </c>
    </row>
    <row r="7" spans="1:8" x14ac:dyDescent="0.25">
      <c r="A7">
        <v>6</v>
      </c>
      <c r="B7" s="4">
        <v>41</v>
      </c>
      <c r="C7" s="4">
        <v>76</v>
      </c>
      <c r="D7" s="4">
        <v>111</v>
      </c>
      <c r="E7" t="s">
        <v>30</v>
      </c>
      <c r="F7" t="s">
        <v>55</v>
      </c>
      <c r="G7" t="s">
        <v>89</v>
      </c>
      <c r="H7" s="3">
        <v>44192</v>
      </c>
    </row>
    <row r="8" spans="1:8" x14ac:dyDescent="0.25">
      <c r="A8">
        <v>7</v>
      </c>
      <c r="B8" s="4">
        <v>42</v>
      </c>
      <c r="C8" s="4">
        <v>77</v>
      </c>
      <c r="D8" s="4">
        <v>112</v>
      </c>
      <c r="E8" t="s">
        <v>34</v>
      </c>
      <c r="F8" t="s">
        <v>55</v>
      </c>
      <c r="G8" t="s">
        <v>41</v>
      </c>
      <c r="H8" s="3">
        <v>44324</v>
      </c>
    </row>
    <row r="9" spans="1:8" x14ac:dyDescent="0.25">
      <c r="A9">
        <v>8</v>
      </c>
      <c r="B9" s="4">
        <v>43</v>
      </c>
      <c r="C9" s="4">
        <v>78</v>
      </c>
      <c r="D9" s="4">
        <v>113</v>
      </c>
      <c r="E9" t="s">
        <v>56</v>
      </c>
      <c r="F9" t="s">
        <v>55</v>
      </c>
      <c r="G9" t="s">
        <v>37</v>
      </c>
      <c r="H9" s="3">
        <v>44370</v>
      </c>
    </row>
    <row r="10" spans="1:8" x14ac:dyDescent="0.25">
      <c r="A10">
        <v>9</v>
      </c>
      <c r="B10" s="4">
        <v>44</v>
      </c>
      <c r="C10" s="4">
        <v>79</v>
      </c>
      <c r="D10" s="4">
        <v>114</v>
      </c>
      <c r="E10" t="s">
        <v>33</v>
      </c>
      <c r="F10" t="s">
        <v>55</v>
      </c>
      <c r="G10" t="s">
        <v>58</v>
      </c>
      <c r="H10" s="3">
        <v>44371</v>
      </c>
    </row>
    <row r="11" spans="1:8" x14ac:dyDescent="0.25">
      <c r="A11">
        <v>10</v>
      </c>
      <c r="B11" s="4">
        <v>45</v>
      </c>
      <c r="C11" s="4">
        <v>80</v>
      </c>
      <c r="D11" s="4">
        <v>115</v>
      </c>
      <c r="E11" t="s">
        <v>3</v>
      </c>
      <c r="F11" t="s">
        <v>55</v>
      </c>
      <c r="G11" t="s">
        <v>37</v>
      </c>
      <c r="H11" s="3">
        <v>44390</v>
      </c>
    </row>
    <row r="12" spans="1:8" x14ac:dyDescent="0.25">
      <c r="A12">
        <v>11</v>
      </c>
      <c r="B12" s="4">
        <v>46</v>
      </c>
      <c r="C12" s="4">
        <v>81</v>
      </c>
      <c r="D12" s="4">
        <v>116</v>
      </c>
      <c r="E12" t="s">
        <v>5</v>
      </c>
      <c r="F12" t="s">
        <v>55</v>
      </c>
      <c r="G12" t="s">
        <v>40</v>
      </c>
      <c r="H12" s="3">
        <v>44390</v>
      </c>
    </row>
    <row r="13" spans="1:8" x14ac:dyDescent="0.25">
      <c r="A13">
        <v>12</v>
      </c>
      <c r="B13" s="4">
        <v>47</v>
      </c>
      <c r="C13" s="4">
        <v>82</v>
      </c>
      <c r="D13" s="4">
        <v>117</v>
      </c>
      <c r="E13" t="s">
        <v>10</v>
      </c>
      <c r="F13" t="s">
        <v>55</v>
      </c>
      <c r="G13" t="s">
        <v>41</v>
      </c>
      <c r="H13" s="3">
        <v>44398</v>
      </c>
    </row>
    <row r="14" spans="1:8" x14ac:dyDescent="0.25">
      <c r="A14">
        <v>13</v>
      </c>
      <c r="B14" s="4">
        <v>48</v>
      </c>
      <c r="C14" s="4">
        <v>83</v>
      </c>
      <c r="D14" s="4">
        <v>118</v>
      </c>
      <c r="E14" t="s">
        <v>49</v>
      </c>
      <c r="F14" t="s">
        <v>55</v>
      </c>
      <c r="G14" t="s">
        <v>41</v>
      </c>
      <c r="H14" s="3">
        <v>44412</v>
      </c>
    </row>
    <row r="15" spans="1:8" x14ac:dyDescent="0.25">
      <c r="A15">
        <v>14</v>
      </c>
      <c r="B15" s="4">
        <v>49</v>
      </c>
      <c r="C15" s="4">
        <v>84</v>
      </c>
      <c r="D15" s="4">
        <v>119</v>
      </c>
      <c r="E15" t="s">
        <v>32</v>
      </c>
      <c r="F15" t="s">
        <v>55</v>
      </c>
      <c r="G15" t="s">
        <v>37</v>
      </c>
      <c r="H15" s="3">
        <v>44485</v>
      </c>
    </row>
    <row r="16" spans="1:8" x14ac:dyDescent="0.25">
      <c r="A16">
        <v>15</v>
      </c>
      <c r="B16" s="4">
        <v>50</v>
      </c>
      <c r="C16" s="4">
        <v>85</v>
      </c>
      <c r="D16" s="4">
        <v>120</v>
      </c>
      <c r="E16" t="s">
        <v>61</v>
      </c>
      <c r="F16" t="s">
        <v>55</v>
      </c>
      <c r="G16" t="s">
        <v>37</v>
      </c>
      <c r="H16" s="3">
        <v>44501</v>
      </c>
    </row>
    <row r="17" spans="1:8" x14ac:dyDescent="0.25">
      <c r="A17">
        <v>16</v>
      </c>
      <c r="B17" s="4">
        <v>51</v>
      </c>
      <c r="C17" s="4">
        <v>86</v>
      </c>
      <c r="D17" s="4">
        <v>121</v>
      </c>
      <c r="E17" t="s">
        <v>29</v>
      </c>
      <c r="F17" t="s">
        <v>55</v>
      </c>
      <c r="G17" t="s">
        <v>42</v>
      </c>
      <c r="H17" s="3">
        <v>44555</v>
      </c>
    </row>
    <row r="18" spans="1:8" x14ac:dyDescent="0.25">
      <c r="A18">
        <v>17</v>
      </c>
      <c r="B18" s="4">
        <v>52</v>
      </c>
      <c r="C18" s="4">
        <v>87</v>
      </c>
      <c r="D18" s="4">
        <v>122</v>
      </c>
      <c r="E18" t="s">
        <v>39</v>
      </c>
      <c r="F18" t="s">
        <v>55</v>
      </c>
      <c r="G18" t="s">
        <v>40</v>
      </c>
      <c r="H18" s="3">
        <v>44563</v>
      </c>
    </row>
    <row r="19" spans="1:8" x14ac:dyDescent="0.25">
      <c r="A19">
        <v>18</v>
      </c>
      <c r="B19" s="4">
        <v>53</v>
      </c>
      <c r="C19" s="4">
        <v>88</v>
      </c>
      <c r="D19" s="4">
        <v>123</v>
      </c>
      <c r="E19" t="s">
        <v>48</v>
      </c>
      <c r="F19" t="s">
        <v>55</v>
      </c>
      <c r="G19" t="s">
        <v>41</v>
      </c>
      <c r="H19" s="3">
        <v>44609</v>
      </c>
    </row>
    <row r="20" spans="1:8" x14ac:dyDescent="0.25">
      <c r="A20">
        <v>19</v>
      </c>
      <c r="B20" s="4">
        <v>54</v>
      </c>
      <c r="C20" s="4">
        <v>89</v>
      </c>
      <c r="D20" s="4">
        <v>124</v>
      </c>
      <c r="E20" t="s">
        <v>57</v>
      </c>
      <c r="F20" t="s">
        <v>55</v>
      </c>
      <c r="G20" t="s">
        <v>58</v>
      </c>
      <c r="H20" s="3">
        <v>44619</v>
      </c>
    </row>
    <row r="21" spans="1:8" x14ac:dyDescent="0.25">
      <c r="A21">
        <v>20</v>
      </c>
      <c r="B21" s="4">
        <v>55</v>
      </c>
      <c r="C21" s="4">
        <v>90</v>
      </c>
      <c r="D21" s="4">
        <v>125</v>
      </c>
      <c r="E21" t="s">
        <v>15</v>
      </c>
      <c r="F21" t="s">
        <v>55</v>
      </c>
      <c r="G21" t="s">
        <v>90</v>
      </c>
      <c r="H21" s="3">
        <v>44658</v>
      </c>
    </row>
    <row r="22" spans="1:8" x14ac:dyDescent="0.25">
      <c r="A22">
        <v>21</v>
      </c>
      <c r="B22" s="4">
        <v>56</v>
      </c>
      <c r="C22" s="4">
        <v>91</v>
      </c>
      <c r="D22" s="4">
        <v>126</v>
      </c>
      <c r="E22" t="s">
        <v>91</v>
      </c>
      <c r="F22" t="s">
        <v>55</v>
      </c>
      <c r="G22" t="s">
        <v>37</v>
      </c>
      <c r="H22" s="3">
        <v>44756</v>
      </c>
    </row>
    <row r="23" spans="1:8" x14ac:dyDescent="0.25">
      <c r="A23">
        <v>22</v>
      </c>
      <c r="B23" s="4">
        <v>57</v>
      </c>
      <c r="C23" s="4">
        <v>92</v>
      </c>
      <c r="D23" s="4">
        <v>127</v>
      </c>
      <c r="E23" t="s">
        <v>50</v>
      </c>
      <c r="F23" t="s">
        <v>55</v>
      </c>
      <c r="G23" t="s">
        <v>41</v>
      </c>
      <c r="H23" s="3">
        <v>44756</v>
      </c>
    </row>
    <row r="24" spans="1:8" x14ac:dyDescent="0.25">
      <c r="A24">
        <v>23</v>
      </c>
      <c r="B24" s="4">
        <v>58</v>
      </c>
      <c r="C24" s="4">
        <v>93</v>
      </c>
      <c r="D24" s="4">
        <v>128</v>
      </c>
      <c r="E24" t="s">
        <v>54</v>
      </c>
      <c r="F24" t="s">
        <v>47</v>
      </c>
      <c r="G24" t="s">
        <v>40</v>
      </c>
      <c r="H24" s="3">
        <v>44756</v>
      </c>
    </row>
    <row r="25" spans="1:8" x14ac:dyDescent="0.25">
      <c r="A25">
        <v>24</v>
      </c>
      <c r="B25" s="4">
        <v>59</v>
      </c>
      <c r="C25" s="4">
        <v>94</v>
      </c>
      <c r="D25" s="4">
        <v>129</v>
      </c>
      <c r="E25" t="s">
        <v>52</v>
      </c>
      <c r="F25" t="s">
        <v>55</v>
      </c>
      <c r="G25" t="s">
        <v>53</v>
      </c>
      <c r="H25" s="3">
        <v>44800</v>
      </c>
    </row>
    <row r="26" spans="1:8" x14ac:dyDescent="0.25">
      <c r="A26">
        <v>25</v>
      </c>
      <c r="B26" s="4">
        <v>60</v>
      </c>
      <c r="C26" s="4">
        <v>95</v>
      </c>
      <c r="D26" s="4">
        <v>130</v>
      </c>
      <c r="E26" t="s">
        <v>63</v>
      </c>
      <c r="F26" t="s">
        <v>55</v>
      </c>
      <c r="G26" t="s">
        <v>64</v>
      </c>
      <c r="H26" s="3">
        <v>44959</v>
      </c>
    </row>
    <row r="27" spans="1:8" x14ac:dyDescent="0.25">
      <c r="A27">
        <v>26</v>
      </c>
      <c r="B27" s="4">
        <v>61</v>
      </c>
      <c r="C27" s="4">
        <v>96</v>
      </c>
      <c r="D27" s="4">
        <v>131</v>
      </c>
      <c r="E27" t="s">
        <v>1</v>
      </c>
      <c r="F27" t="s">
        <v>47</v>
      </c>
      <c r="G27" t="s">
        <v>37</v>
      </c>
      <c r="H27" s="3">
        <v>45025</v>
      </c>
    </row>
    <row r="28" spans="1:8" x14ac:dyDescent="0.25">
      <c r="A28">
        <v>27</v>
      </c>
      <c r="B28" s="4">
        <v>62</v>
      </c>
      <c r="C28" s="4">
        <v>97</v>
      </c>
      <c r="D28" s="4">
        <v>132</v>
      </c>
      <c r="E28" t="s">
        <v>59</v>
      </c>
      <c r="F28" t="s">
        <v>55</v>
      </c>
      <c r="G28" t="s">
        <v>40</v>
      </c>
      <c r="H28" s="3">
        <v>45083</v>
      </c>
    </row>
    <row r="29" spans="1:8" x14ac:dyDescent="0.25">
      <c r="A29">
        <v>28</v>
      </c>
      <c r="B29" s="4">
        <v>63</v>
      </c>
      <c r="C29" s="4">
        <v>98</v>
      </c>
      <c r="D29" s="4">
        <v>133</v>
      </c>
      <c r="E29" t="s">
        <v>36</v>
      </c>
      <c r="F29" t="s">
        <v>55</v>
      </c>
      <c r="G29" t="s">
        <v>40</v>
      </c>
      <c r="H29" s="3">
        <v>45122</v>
      </c>
    </row>
    <row r="30" spans="1:8" x14ac:dyDescent="0.25">
      <c r="A30">
        <v>29</v>
      </c>
      <c r="B30" s="4">
        <v>64</v>
      </c>
      <c r="C30" s="4">
        <v>99</v>
      </c>
      <c r="D30" s="4">
        <v>134</v>
      </c>
      <c r="E30" t="s">
        <v>51</v>
      </c>
      <c r="F30" t="s">
        <v>55</v>
      </c>
      <c r="G30" t="s">
        <v>41</v>
      </c>
      <c r="H30" s="3">
        <v>45156</v>
      </c>
    </row>
    <row r="31" spans="1:8" x14ac:dyDescent="0.25">
      <c r="A31">
        <v>30</v>
      </c>
      <c r="B31" s="4">
        <v>65</v>
      </c>
      <c r="C31" s="4">
        <v>100</v>
      </c>
      <c r="D31" s="4">
        <v>135</v>
      </c>
      <c r="E31" t="s">
        <v>14</v>
      </c>
      <c r="F31" t="s">
        <v>55</v>
      </c>
      <c r="G31" t="s">
        <v>89</v>
      </c>
      <c r="H31" s="3">
        <v>45183</v>
      </c>
    </row>
    <row r="32" spans="1:8" x14ac:dyDescent="0.25">
      <c r="A32">
        <v>31</v>
      </c>
      <c r="B32" s="4">
        <v>66</v>
      </c>
      <c r="C32" s="4">
        <v>101</v>
      </c>
      <c r="D32" s="4">
        <v>136</v>
      </c>
      <c r="E32" t="s">
        <v>31</v>
      </c>
      <c r="F32" t="s">
        <v>55</v>
      </c>
      <c r="G32" t="s">
        <v>41</v>
      </c>
      <c r="H32" s="3">
        <v>45221</v>
      </c>
    </row>
    <row r="33" spans="1:8" x14ac:dyDescent="0.25">
      <c r="A33">
        <v>32</v>
      </c>
      <c r="B33" s="4">
        <v>67</v>
      </c>
      <c r="C33" s="4">
        <v>102</v>
      </c>
      <c r="D33" s="4">
        <v>137</v>
      </c>
      <c r="E33" t="s">
        <v>60</v>
      </c>
      <c r="F33" t="s">
        <v>55</v>
      </c>
      <c r="G33" t="s">
        <v>41</v>
      </c>
      <c r="H33" s="3">
        <v>45252</v>
      </c>
    </row>
    <row r="34" spans="1:8" x14ac:dyDescent="0.25">
      <c r="A34">
        <v>33</v>
      </c>
      <c r="B34" s="4">
        <v>68</v>
      </c>
      <c r="C34" s="4">
        <v>103</v>
      </c>
      <c r="D34" s="4">
        <v>138</v>
      </c>
      <c r="E34" t="s">
        <v>35</v>
      </c>
      <c r="F34" t="s">
        <v>55</v>
      </c>
      <c r="G34" t="s">
        <v>41</v>
      </c>
      <c r="H34" s="3">
        <v>45261</v>
      </c>
    </row>
    <row r="35" spans="1:8" x14ac:dyDescent="0.25">
      <c r="A35">
        <v>34</v>
      </c>
      <c r="B35" s="4">
        <v>69</v>
      </c>
      <c r="C35" s="4">
        <v>104</v>
      </c>
      <c r="D35" s="4">
        <v>139</v>
      </c>
      <c r="E35" t="s">
        <v>28</v>
      </c>
      <c r="F35" t="s">
        <v>55</v>
      </c>
      <c r="G35" t="s">
        <v>40</v>
      </c>
      <c r="H35" s="3">
        <v>45292</v>
      </c>
    </row>
    <row r="36" spans="1:8" x14ac:dyDescent="0.25">
      <c r="A36">
        <v>35</v>
      </c>
      <c r="B36" s="4">
        <v>70</v>
      </c>
      <c r="C36" s="4">
        <v>105</v>
      </c>
      <c r="D36" s="4">
        <v>140</v>
      </c>
      <c r="E36" t="s">
        <v>31</v>
      </c>
      <c r="F36" t="s">
        <v>55</v>
      </c>
      <c r="G36" t="s">
        <v>41</v>
      </c>
      <c r="H36" s="3">
        <v>45588</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44CF-1D63-4379-BAC7-6A08F267466A}">
  <dimension ref="A1:G21"/>
  <sheetViews>
    <sheetView workbookViewId="0">
      <selection activeCell="F22" sqref="F22"/>
    </sheetView>
  </sheetViews>
  <sheetFormatPr defaultRowHeight="15" x14ac:dyDescent="0.25"/>
  <cols>
    <col min="1" max="1" width="11.85546875" customWidth="1"/>
    <col min="2" max="2" width="9.7109375" bestFit="1" customWidth="1"/>
    <col min="3" max="5" width="9.7109375" customWidth="1"/>
    <col min="6" max="6" width="19.85546875" customWidth="1"/>
    <col min="7" max="7" width="8.5703125" customWidth="1"/>
  </cols>
  <sheetData>
    <row r="1" spans="1:7" x14ac:dyDescent="0.25">
      <c r="A1" t="s">
        <v>93</v>
      </c>
      <c r="B1" t="s">
        <v>44</v>
      </c>
      <c r="C1" t="s">
        <v>115</v>
      </c>
      <c r="D1" t="s">
        <v>117</v>
      </c>
      <c r="E1" t="s">
        <v>119</v>
      </c>
      <c r="F1" t="s">
        <v>43</v>
      </c>
      <c r="G1" t="s">
        <v>105</v>
      </c>
    </row>
    <row r="2" spans="1:7" x14ac:dyDescent="0.25">
      <c r="A2">
        <v>36</v>
      </c>
      <c r="B2" t="s">
        <v>73</v>
      </c>
      <c r="C2" t="s">
        <v>116</v>
      </c>
      <c r="D2">
        <v>640001</v>
      </c>
      <c r="E2" t="s">
        <v>120</v>
      </c>
      <c r="F2">
        <v>4</v>
      </c>
      <c r="G2" t="s">
        <v>76</v>
      </c>
    </row>
    <row r="3" spans="1:7" x14ac:dyDescent="0.25">
      <c r="A3">
        <v>37</v>
      </c>
      <c r="B3" t="s">
        <v>74</v>
      </c>
      <c r="C3" t="s">
        <v>116</v>
      </c>
      <c r="D3">
        <v>740001</v>
      </c>
      <c r="E3" t="s">
        <v>120</v>
      </c>
      <c r="F3">
        <v>9</v>
      </c>
      <c r="G3" t="s">
        <v>76</v>
      </c>
    </row>
    <row r="4" spans="1:7" x14ac:dyDescent="0.25">
      <c r="A4">
        <v>38</v>
      </c>
      <c r="B4" t="s">
        <v>87</v>
      </c>
      <c r="C4" t="s">
        <v>116</v>
      </c>
      <c r="D4">
        <v>970001</v>
      </c>
      <c r="E4" t="s">
        <v>121</v>
      </c>
      <c r="F4">
        <v>0</v>
      </c>
      <c r="G4" t="s">
        <v>88</v>
      </c>
    </row>
    <row r="5" spans="1:7" x14ac:dyDescent="0.25">
      <c r="A5">
        <v>39</v>
      </c>
      <c r="B5" t="s">
        <v>75</v>
      </c>
      <c r="C5" t="s">
        <v>116</v>
      </c>
      <c r="D5">
        <v>600001</v>
      </c>
      <c r="E5" t="s">
        <v>120</v>
      </c>
      <c r="F5">
        <v>9</v>
      </c>
      <c r="G5" t="s">
        <v>76</v>
      </c>
    </row>
    <row r="6" spans="1:7" x14ac:dyDescent="0.25">
      <c r="A6">
        <v>40</v>
      </c>
      <c r="B6" t="s">
        <v>80</v>
      </c>
      <c r="C6" t="s">
        <v>116</v>
      </c>
      <c r="D6">
        <v>760001</v>
      </c>
      <c r="E6" t="s">
        <v>120</v>
      </c>
      <c r="F6">
        <v>5</v>
      </c>
      <c r="G6" t="s">
        <v>76</v>
      </c>
    </row>
    <row r="7" spans="1:7" x14ac:dyDescent="0.25">
      <c r="A7">
        <v>41</v>
      </c>
      <c r="B7" t="s">
        <v>72</v>
      </c>
      <c r="C7" t="s">
        <v>116</v>
      </c>
      <c r="D7">
        <v>720001</v>
      </c>
      <c r="E7" t="s">
        <v>122</v>
      </c>
      <c r="F7">
        <v>0</v>
      </c>
      <c r="G7" t="s">
        <v>88</v>
      </c>
    </row>
    <row r="8" spans="1:7" x14ac:dyDescent="0.25">
      <c r="A8">
        <v>42</v>
      </c>
      <c r="B8" t="s">
        <v>38</v>
      </c>
      <c r="C8" t="s">
        <v>116</v>
      </c>
      <c r="D8">
        <v>800001</v>
      </c>
      <c r="E8" t="s">
        <v>122</v>
      </c>
      <c r="F8">
        <v>43</v>
      </c>
      <c r="G8" t="s">
        <v>76</v>
      </c>
    </row>
    <row r="9" spans="1:7" x14ac:dyDescent="0.25">
      <c r="A9">
        <v>43</v>
      </c>
      <c r="B9" t="s">
        <v>85</v>
      </c>
      <c r="C9" t="s">
        <v>116</v>
      </c>
      <c r="D9">
        <v>700001</v>
      </c>
      <c r="E9" t="s">
        <v>122</v>
      </c>
      <c r="F9">
        <v>17</v>
      </c>
      <c r="G9" t="s">
        <v>76</v>
      </c>
    </row>
    <row r="10" spans="1:7" x14ac:dyDescent="0.25">
      <c r="A10">
        <v>44</v>
      </c>
      <c r="B10" t="s">
        <v>84</v>
      </c>
      <c r="C10" t="s">
        <v>116</v>
      </c>
      <c r="D10">
        <v>820001</v>
      </c>
      <c r="E10" t="s">
        <v>122</v>
      </c>
      <c r="F10">
        <v>5</v>
      </c>
      <c r="G10" t="s">
        <v>76</v>
      </c>
    </row>
    <row r="11" spans="1:7" x14ac:dyDescent="0.25">
      <c r="A11">
        <v>45</v>
      </c>
      <c r="B11" t="s">
        <v>71</v>
      </c>
      <c r="C11" t="s">
        <v>116</v>
      </c>
      <c r="D11">
        <v>860001</v>
      </c>
      <c r="E11" t="s">
        <v>122</v>
      </c>
      <c r="F11">
        <v>6</v>
      </c>
      <c r="G11" t="s">
        <v>76</v>
      </c>
    </row>
    <row r="12" spans="1:7" x14ac:dyDescent="0.25">
      <c r="A12">
        <v>46</v>
      </c>
      <c r="B12" t="s">
        <v>81</v>
      </c>
      <c r="C12" t="s">
        <v>116</v>
      </c>
      <c r="D12">
        <v>260001</v>
      </c>
      <c r="E12" t="s">
        <v>121</v>
      </c>
      <c r="F12">
        <v>7</v>
      </c>
      <c r="G12" t="s">
        <v>76</v>
      </c>
    </row>
    <row r="13" spans="1:7" x14ac:dyDescent="0.25">
      <c r="A13">
        <v>54</v>
      </c>
      <c r="B13" t="s">
        <v>118</v>
      </c>
      <c r="C13" t="s">
        <v>116</v>
      </c>
      <c r="D13">
        <v>240001</v>
      </c>
      <c r="E13" t="s">
        <v>121</v>
      </c>
      <c r="F13">
        <v>0</v>
      </c>
      <c r="G13" t="s">
        <v>88</v>
      </c>
    </row>
    <row r="14" spans="1:7" x14ac:dyDescent="0.25">
      <c r="A14">
        <v>47</v>
      </c>
      <c r="B14" t="s">
        <v>82</v>
      </c>
      <c r="C14" t="s">
        <v>116</v>
      </c>
      <c r="D14">
        <v>962001</v>
      </c>
      <c r="E14" t="s">
        <v>121</v>
      </c>
      <c r="F14">
        <v>11</v>
      </c>
      <c r="G14" t="s">
        <v>76</v>
      </c>
    </row>
    <row r="15" spans="1:7" x14ac:dyDescent="0.25">
      <c r="A15">
        <v>48</v>
      </c>
      <c r="B15" t="s">
        <v>83</v>
      </c>
      <c r="C15" t="s">
        <v>116</v>
      </c>
      <c r="D15">
        <v>920001</v>
      </c>
      <c r="E15" t="s">
        <v>121</v>
      </c>
      <c r="F15">
        <v>3</v>
      </c>
      <c r="G15" t="s">
        <v>76</v>
      </c>
    </row>
    <row r="16" spans="1:7" x14ac:dyDescent="0.25">
      <c r="A16">
        <v>49</v>
      </c>
      <c r="B16" t="s">
        <v>77</v>
      </c>
      <c r="C16" t="s">
        <v>116</v>
      </c>
      <c r="D16">
        <v>930001</v>
      </c>
      <c r="E16" t="s">
        <v>121</v>
      </c>
      <c r="F16">
        <v>7</v>
      </c>
      <c r="G16" t="s">
        <v>76</v>
      </c>
    </row>
    <row r="17" spans="1:7" x14ac:dyDescent="0.25">
      <c r="A17">
        <v>50</v>
      </c>
      <c r="B17" t="s">
        <v>86</v>
      </c>
      <c r="C17" t="s">
        <v>116</v>
      </c>
      <c r="D17">
        <v>840001</v>
      </c>
      <c r="E17" t="s">
        <v>122</v>
      </c>
      <c r="F17">
        <v>10</v>
      </c>
      <c r="G17" t="s">
        <v>76</v>
      </c>
    </row>
    <row r="18" spans="1:7" x14ac:dyDescent="0.25">
      <c r="A18">
        <v>51</v>
      </c>
      <c r="B18" t="s">
        <v>78</v>
      </c>
      <c r="C18" t="s">
        <v>116</v>
      </c>
      <c r="D18">
        <v>660001</v>
      </c>
      <c r="E18" t="s">
        <v>120</v>
      </c>
      <c r="F18">
        <v>3</v>
      </c>
      <c r="G18" t="s">
        <v>76</v>
      </c>
    </row>
    <row r="19" spans="1:7" x14ac:dyDescent="0.25">
      <c r="A19">
        <v>52</v>
      </c>
      <c r="B19" t="s">
        <v>79</v>
      </c>
      <c r="C19" t="s">
        <v>116</v>
      </c>
      <c r="D19">
        <v>620001</v>
      </c>
      <c r="E19" t="s">
        <v>120</v>
      </c>
      <c r="F19">
        <v>12</v>
      </c>
      <c r="G19" t="s">
        <v>76</v>
      </c>
    </row>
    <row r="20" spans="1:7" x14ac:dyDescent="0.25">
      <c r="A20">
        <v>53</v>
      </c>
      <c r="B20" t="s">
        <v>123</v>
      </c>
      <c r="C20" t="s">
        <v>116</v>
      </c>
      <c r="D20">
        <v>880001</v>
      </c>
      <c r="E20" t="s">
        <v>122</v>
      </c>
      <c r="F20">
        <v>7</v>
      </c>
      <c r="G20" t="s">
        <v>76</v>
      </c>
    </row>
    <row r="21" spans="1:7" x14ac:dyDescent="0.25">
      <c r="F21">
        <f>SUM(JMA[Number of women])</f>
        <v>158</v>
      </c>
    </row>
  </sheetData>
  <sortState xmlns:xlrd2="http://schemas.microsoft.com/office/spreadsheetml/2017/richdata2" ref="A2:G20">
    <sortCondition ref="B1:B20"/>
  </sortState>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78CC3-ACD4-4CB9-8A03-C7A167CBE878}">
  <dimension ref="A1:F14"/>
  <sheetViews>
    <sheetView workbookViewId="0">
      <selection activeCell="F6" sqref="F6"/>
    </sheetView>
  </sheetViews>
  <sheetFormatPr defaultRowHeight="15" x14ac:dyDescent="0.25"/>
  <cols>
    <col min="1" max="1" width="14.85546875" style="4" bestFit="1" customWidth="1"/>
    <col min="2" max="2" width="10.5703125" bestFit="1" customWidth="1"/>
    <col min="3" max="3" width="10.7109375" style="4" bestFit="1" customWidth="1"/>
    <col min="4" max="4" width="10" bestFit="1" customWidth="1"/>
    <col min="5" max="5" width="3" bestFit="1" customWidth="1"/>
  </cols>
  <sheetData>
    <row r="1" spans="1:6" x14ac:dyDescent="0.25">
      <c r="A1" s="4" t="s">
        <v>101</v>
      </c>
      <c r="B1" t="s">
        <v>45</v>
      </c>
      <c r="C1" s="4" t="s">
        <v>69</v>
      </c>
      <c r="D1" t="s">
        <v>46</v>
      </c>
    </row>
    <row r="2" spans="1:6" x14ac:dyDescent="0.25">
      <c r="A2" s="4">
        <v>71</v>
      </c>
      <c r="B2" t="s">
        <v>96</v>
      </c>
      <c r="C2" s="4">
        <v>3000</v>
      </c>
      <c r="D2" t="s">
        <v>94</v>
      </c>
    </row>
    <row r="3" spans="1:6" x14ac:dyDescent="0.25">
      <c r="A3" s="4">
        <v>71</v>
      </c>
      <c r="B3">
        <v>2019</v>
      </c>
      <c r="C3" s="4">
        <v>2</v>
      </c>
      <c r="D3" t="s">
        <v>70</v>
      </c>
    </row>
    <row r="4" spans="1:6" x14ac:dyDescent="0.25">
      <c r="A4" s="4">
        <v>73</v>
      </c>
      <c r="B4">
        <v>2019</v>
      </c>
      <c r="C4" s="4">
        <v>7</v>
      </c>
      <c r="D4" t="s">
        <v>95</v>
      </c>
    </row>
    <row r="5" spans="1:6" x14ac:dyDescent="0.25">
      <c r="A5" s="4">
        <v>73.6666666666667</v>
      </c>
      <c r="B5">
        <v>2020</v>
      </c>
      <c r="C5" s="4">
        <v>1</v>
      </c>
      <c r="D5" t="s">
        <v>70</v>
      </c>
      <c r="F5" s="4">
        <f>SUM(C3:C14)</f>
        <v>61</v>
      </c>
    </row>
    <row r="6" spans="1:6" x14ac:dyDescent="0.25">
      <c r="A6" s="4">
        <v>74.6666666666667</v>
      </c>
      <c r="B6">
        <v>2020</v>
      </c>
      <c r="C6" s="4">
        <v>3</v>
      </c>
      <c r="D6" t="s">
        <v>95</v>
      </c>
    </row>
    <row r="7" spans="1:6" x14ac:dyDescent="0.25">
      <c r="A7" s="4">
        <v>75.6666666666667</v>
      </c>
      <c r="B7">
        <v>2021</v>
      </c>
      <c r="C7" s="4">
        <v>11</v>
      </c>
      <c r="D7" t="s">
        <v>70</v>
      </c>
    </row>
    <row r="8" spans="1:6" x14ac:dyDescent="0.25">
      <c r="A8" s="4">
        <v>76.6666666666667</v>
      </c>
      <c r="B8">
        <v>2021</v>
      </c>
      <c r="C8" s="4">
        <v>5</v>
      </c>
      <c r="D8" t="s">
        <v>95</v>
      </c>
    </row>
    <row r="9" spans="1:6" x14ac:dyDescent="0.25">
      <c r="A9" s="4">
        <v>77.6666666666667</v>
      </c>
      <c r="B9">
        <v>2022</v>
      </c>
      <c r="C9" s="4">
        <v>0</v>
      </c>
      <c r="D9" t="s">
        <v>70</v>
      </c>
    </row>
    <row r="10" spans="1:6" x14ac:dyDescent="0.25">
      <c r="A10" s="4">
        <v>78.6666666666667</v>
      </c>
      <c r="B10">
        <v>2022</v>
      </c>
      <c r="C10" s="4">
        <v>2</v>
      </c>
      <c r="D10" t="s">
        <v>95</v>
      </c>
    </row>
    <row r="11" spans="1:6" x14ac:dyDescent="0.25">
      <c r="A11" s="4">
        <v>79.6666666666667</v>
      </c>
      <c r="B11">
        <v>2023</v>
      </c>
      <c r="C11" s="4">
        <v>9</v>
      </c>
      <c r="D11" t="s">
        <v>70</v>
      </c>
    </row>
    <row r="12" spans="1:6" x14ac:dyDescent="0.25">
      <c r="A12" s="4">
        <v>80.6666666666667</v>
      </c>
      <c r="B12">
        <v>2023</v>
      </c>
      <c r="C12" s="4">
        <v>3</v>
      </c>
      <c r="D12" t="s">
        <v>95</v>
      </c>
    </row>
    <row r="13" spans="1:6" x14ac:dyDescent="0.25">
      <c r="A13" s="4">
        <v>81.6666666666667</v>
      </c>
      <c r="B13">
        <v>2024</v>
      </c>
      <c r="C13" s="4">
        <v>13</v>
      </c>
      <c r="D13" t="s">
        <v>70</v>
      </c>
    </row>
    <row r="14" spans="1:6" x14ac:dyDescent="0.25">
      <c r="A14" s="4">
        <v>82.6666666666667</v>
      </c>
      <c r="B14">
        <v>2024</v>
      </c>
      <c r="C14" s="4">
        <v>5</v>
      </c>
      <c r="D14" t="s">
        <v>95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07A4D-1007-49B3-8EAD-CA7525727094}">
  <dimension ref="A1:E4"/>
  <sheetViews>
    <sheetView workbookViewId="0">
      <selection activeCell="D7" sqref="D7"/>
    </sheetView>
  </sheetViews>
  <sheetFormatPr defaultRowHeight="15" x14ac:dyDescent="0.25"/>
  <cols>
    <col min="1" max="1" width="17" style="4" customWidth="1"/>
    <col min="2" max="2" width="22.5703125" bestFit="1" customWidth="1"/>
    <col min="3" max="3" width="10.5703125" bestFit="1" customWidth="1"/>
    <col min="4" max="4" width="10.28515625" style="4" customWidth="1"/>
    <col min="5" max="5" width="10.5703125" style="4" customWidth="1"/>
  </cols>
  <sheetData>
    <row r="1" spans="1:5" x14ac:dyDescent="0.25">
      <c r="A1" s="4" t="s">
        <v>102</v>
      </c>
      <c r="B1" t="s">
        <v>97</v>
      </c>
      <c r="C1" t="s">
        <v>45</v>
      </c>
      <c r="D1" s="4" t="s">
        <v>98</v>
      </c>
      <c r="E1" s="4" t="s">
        <v>69</v>
      </c>
    </row>
    <row r="2" spans="1:5" x14ac:dyDescent="0.25">
      <c r="A2" s="4">
        <v>106</v>
      </c>
      <c r="B2" t="s">
        <v>128</v>
      </c>
      <c r="C2" t="s">
        <v>99</v>
      </c>
      <c r="D2" s="4">
        <v>4780</v>
      </c>
      <c r="E2" s="4">
        <v>3000</v>
      </c>
    </row>
    <row r="3" spans="1:5" x14ac:dyDescent="0.25">
      <c r="A3" s="4">
        <v>107</v>
      </c>
      <c r="B3" t="s">
        <v>130</v>
      </c>
      <c r="C3" t="s">
        <v>157</v>
      </c>
      <c r="D3" s="4">
        <v>0</v>
      </c>
      <c r="E3" s="4">
        <v>57</v>
      </c>
    </row>
    <row r="4" spans="1:5" x14ac:dyDescent="0.25">
      <c r="A4" s="4">
        <v>108</v>
      </c>
      <c r="B4" t="s">
        <v>129</v>
      </c>
      <c r="C4" t="s">
        <v>92</v>
      </c>
      <c r="D4" s="4">
        <v>2060</v>
      </c>
      <c r="E4" s="4">
        <v>61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9482-5312-42CB-A762-B0B0705F67CF}">
  <dimension ref="A1:B21"/>
  <sheetViews>
    <sheetView workbookViewId="0">
      <selection activeCell="AC74" sqref="AC74"/>
    </sheetView>
  </sheetViews>
  <sheetFormatPr defaultRowHeight="15" x14ac:dyDescent="0.25"/>
  <cols>
    <col min="1" max="1" width="13.140625" bestFit="1" customWidth="1"/>
    <col min="2" max="2" width="27.7109375" bestFit="1" customWidth="1"/>
    <col min="3" max="35" width="157.140625" bestFit="1" customWidth="1"/>
    <col min="36" max="36" width="11.28515625" bestFit="1" customWidth="1"/>
  </cols>
  <sheetData>
    <row r="1" spans="1:2" x14ac:dyDescent="0.25">
      <c r="A1" s="7" t="s">
        <v>107</v>
      </c>
      <c r="B1" t="s">
        <v>106</v>
      </c>
    </row>
    <row r="2" spans="1:2" x14ac:dyDescent="0.25">
      <c r="A2" s="8" t="s">
        <v>53</v>
      </c>
      <c r="B2">
        <v>1</v>
      </c>
    </row>
    <row r="3" spans="1:2" x14ac:dyDescent="0.25">
      <c r="A3" s="8" t="s">
        <v>90</v>
      </c>
      <c r="B3">
        <v>1</v>
      </c>
    </row>
    <row r="4" spans="1:2" x14ac:dyDescent="0.25">
      <c r="A4" s="8" t="s">
        <v>42</v>
      </c>
      <c r="B4">
        <v>1</v>
      </c>
    </row>
    <row r="5" spans="1:2" x14ac:dyDescent="0.25">
      <c r="A5" s="8" t="s">
        <v>64</v>
      </c>
      <c r="B5">
        <v>1</v>
      </c>
    </row>
    <row r="6" spans="1:2" x14ac:dyDescent="0.25">
      <c r="A6" s="8" t="s">
        <v>89</v>
      </c>
      <c r="B6">
        <v>2</v>
      </c>
    </row>
    <row r="7" spans="1:2" x14ac:dyDescent="0.25">
      <c r="A7" s="8" t="s">
        <v>58</v>
      </c>
      <c r="B7">
        <v>2</v>
      </c>
    </row>
    <row r="8" spans="1:2" x14ac:dyDescent="0.25">
      <c r="A8" s="8" t="s">
        <v>37</v>
      </c>
      <c r="B8">
        <v>7</v>
      </c>
    </row>
    <row r="9" spans="1:2" x14ac:dyDescent="0.25">
      <c r="A9" s="8" t="s">
        <v>40</v>
      </c>
      <c r="B9">
        <v>9</v>
      </c>
    </row>
    <row r="10" spans="1:2" x14ac:dyDescent="0.25">
      <c r="A10" s="8" t="s">
        <v>41</v>
      </c>
      <c r="B10">
        <v>11</v>
      </c>
    </row>
    <row r="11" spans="1:2" x14ac:dyDescent="0.25">
      <c r="A11" s="8" t="s">
        <v>108</v>
      </c>
      <c r="B11">
        <v>35</v>
      </c>
    </row>
    <row r="14" spans="1:2" x14ac:dyDescent="0.25">
      <c r="A14" s="7" t="s">
        <v>107</v>
      </c>
      <c r="B14" t="s">
        <v>106</v>
      </c>
    </row>
    <row r="15" spans="1:2" x14ac:dyDescent="0.25">
      <c r="A15" s="8" t="s">
        <v>109</v>
      </c>
      <c r="B15">
        <v>2</v>
      </c>
    </row>
    <row r="16" spans="1:2" x14ac:dyDescent="0.25">
      <c r="A16" s="8" t="s">
        <v>110</v>
      </c>
      <c r="B16">
        <v>4</v>
      </c>
    </row>
    <row r="17" spans="1:2" x14ac:dyDescent="0.25">
      <c r="A17" s="8" t="s">
        <v>111</v>
      </c>
      <c r="B17">
        <v>10</v>
      </c>
    </row>
    <row r="18" spans="1:2" x14ac:dyDescent="0.25">
      <c r="A18" s="8" t="s">
        <v>112</v>
      </c>
      <c r="B18">
        <v>8</v>
      </c>
    </row>
    <row r="19" spans="1:2" x14ac:dyDescent="0.25">
      <c r="A19" s="8" t="s">
        <v>113</v>
      </c>
      <c r="B19">
        <v>9</v>
      </c>
    </row>
    <row r="20" spans="1:2" x14ac:dyDescent="0.25">
      <c r="A20" s="8" t="s">
        <v>114</v>
      </c>
      <c r="B20">
        <v>2</v>
      </c>
    </row>
    <row r="21" spans="1:2" x14ac:dyDescent="0.25">
      <c r="A21" s="8" t="s">
        <v>108</v>
      </c>
      <c r="B21">
        <v>35</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18D96-34AA-4591-97F8-A6F7655CD028}">
  <dimension ref="A1:C25"/>
  <sheetViews>
    <sheetView workbookViewId="0">
      <selection activeCell="AA57" sqref="AA57"/>
    </sheetView>
  </sheetViews>
  <sheetFormatPr defaultRowHeight="15" x14ac:dyDescent="0.25"/>
  <cols>
    <col min="1" max="1" width="13.140625" bestFit="1" customWidth="1"/>
    <col min="2" max="2" width="15.140625" bestFit="1" customWidth="1"/>
    <col min="3" max="3" width="11" bestFit="1" customWidth="1"/>
  </cols>
  <sheetData>
    <row r="1" spans="1:3" x14ac:dyDescent="0.25">
      <c r="A1" s="7" t="s">
        <v>46</v>
      </c>
      <c r="B1" t="s" vm="1">
        <v>125</v>
      </c>
    </row>
    <row r="3" spans="1:3" x14ac:dyDescent="0.25">
      <c r="A3" s="7" t="s">
        <v>107</v>
      </c>
      <c r="B3" t="s">
        <v>124</v>
      </c>
      <c r="C3" t="s">
        <v>126</v>
      </c>
    </row>
    <row r="4" spans="1:3" x14ac:dyDescent="0.25">
      <c r="A4" s="8" t="s">
        <v>96</v>
      </c>
      <c r="B4">
        <v>3000</v>
      </c>
      <c r="C4" s="5">
        <v>98.007187193727546</v>
      </c>
    </row>
    <row r="5" spans="1:3" x14ac:dyDescent="0.25">
      <c r="A5" s="8" t="s">
        <v>109</v>
      </c>
      <c r="B5">
        <v>9</v>
      </c>
      <c r="C5" s="5">
        <v>0.29402156158118264</v>
      </c>
    </row>
    <row r="6" spans="1:3" x14ac:dyDescent="0.25">
      <c r="A6" s="8" t="s">
        <v>110</v>
      </c>
      <c r="B6">
        <v>4</v>
      </c>
      <c r="C6" s="5">
        <v>0.13067624959163671</v>
      </c>
    </row>
    <row r="7" spans="1:3" x14ac:dyDescent="0.25">
      <c r="A7" s="8" t="s">
        <v>111</v>
      </c>
      <c r="B7">
        <v>16</v>
      </c>
      <c r="C7" s="5">
        <v>0.52270499836654682</v>
      </c>
    </row>
    <row r="8" spans="1:3" x14ac:dyDescent="0.25">
      <c r="A8" s="8" t="s">
        <v>112</v>
      </c>
      <c r="B8">
        <v>2</v>
      </c>
      <c r="C8" s="5">
        <v>6.5338124795818353E-2</v>
      </c>
    </row>
    <row r="9" spans="1:3" x14ac:dyDescent="0.25">
      <c r="A9" s="8" t="s">
        <v>113</v>
      </c>
      <c r="B9">
        <v>12</v>
      </c>
      <c r="C9" s="5">
        <v>0.39202874877491012</v>
      </c>
    </row>
    <row r="10" spans="1:3" x14ac:dyDescent="0.25">
      <c r="A10" s="8" t="s">
        <v>114</v>
      </c>
      <c r="B10">
        <v>18</v>
      </c>
      <c r="C10" s="5">
        <v>0.58804312316236529</v>
      </c>
    </row>
    <row r="11" spans="1:3" x14ac:dyDescent="0.25">
      <c r="A11" s="8" t="s">
        <v>108</v>
      </c>
      <c r="B11">
        <v>3061</v>
      </c>
      <c r="C11" s="5">
        <v>100</v>
      </c>
    </row>
    <row r="17" spans="1:3" x14ac:dyDescent="0.25">
      <c r="A17" s="6" t="s">
        <v>107</v>
      </c>
      <c r="B17" s="6" t="s">
        <v>124</v>
      </c>
      <c r="C17" s="6" t="s">
        <v>126</v>
      </c>
    </row>
    <row r="18" spans="1:3" x14ac:dyDescent="0.25">
      <c r="A18" s="8" t="s">
        <v>96</v>
      </c>
      <c r="B18">
        <v>3000</v>
      </c>
      <c r="C18" s="5">
        <v>98.007187193727546</v>
      </c>
    </row>
    <row r="19" spans="1:3" x14ac:dyDescent="0.25">
      <c r="A19" s="8" t="s">
        <v>109</v>
      </c>
      <c r="B19">
        <v>9</v>
      </c>
      <c r="C19" s="5">
        <v>0.29402156158118264</v>
      </c>
    </row>
    <row r="20" spans="1:3" x14ac:dyDescent="0.25">
      <c r="A20" s="8" t="s">
        <v>110</v>
      </c>
      <c r="B20">
        <v>4</v>
      </c>
      <c r="C20" s="5">
        <v>0.13067624959163671</v>
      </c>
    </row>
    <row r="21" spans="1:3" x14ac:dyDescent="0.25">
      <c r="A21" s="8" t="s">
        <v>111</v>
      </c>
      <c r="B21">
        <v>16</v>
      </c>
      <c r="C21" s="5">
        <v>0.52270499836654682</v>
      </c>
    </row>
    <row r="22" spans="1:3" x14ac:dyDescent="0.25">
      <c r="A22" s="8" t="s">
        <v>112</v>
      </c>
      <c r="B22">
        <v>2</v>
      </c>
      <c r="C22" s="5">
        <v>6.5338124795818353E-2</v>
      </c>
    </row>
    <row r="23" spans="1:3" x14ac:dyDescent="0.25">
      <c r="A23" s="8" t="s">
        <v>113</v>
      </c>
      <c r="B23">
        <v>12</v>
      </c>
      <c r="C23" s="5">
        <v>0.39202874877491012</v>
      </c>
    </row>
    <row r="24" spans="1:3" x14ac:dyDescent="0.25">
      <c r="A24" s="8" t="s">
        <v>114</v>
      </c>
      <c r="B24">
        <v>18</v>
      </c>
      <c r="C24" s="5">
        <v>0.58804312316236529</v>
      </c>
    </row>
    <row r="25" spans="1:3" x14ac:dyDescent="0.25">
      <c r="A25" s="9" t="s">
        <v>108</v>
      </c>
      <c r="B25" s="10">
        <v>3061</v>
      </c>
      <c r="C25" s="11">
        <v>100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CEEA5-839E-446F-A4B1-843F43997D8F}">
  <dimension ref="A1:C4"/>
  <sheetViews>
    <sheetView workbookViewId="0"/>
  </sheetViews>
  <sheetFormatPr defaultRowHeight="15" x14ac:dyDescent="0.25"/>
  <cols>
    <col min="1" max="1" width="13.140625" bestFit="1" customWidth="1"/>
    <col min="2" max="2" width="15.140625" bestFit="1" customWidth="1"/>
    <col min="3" max="5" width="19.140625" bestFit="1" customWidth="1"/>
    <col min="6" max="6" width="14.85546875" bestFit="1" customWidth="1"/>
  </cols>
  <sheetData>
    <row r="1" spans="1:3" x14ac:dyDescent="0.25">
      <c r="A1" s="7" t="s">
        <v>107</v>
      </c>
      <c r="B1" t="s">
        <v>152</v>
      </c>
      <c r="C1" s="5" t="s">
        <v>153</v>
      </c>
    </row>
    <row r="2" spans="1:3" x14ac:dyDescent="0.25">
      <c r="A2" s="8" t="s">
        <v>99</v>
      </c>
      <c r="B2" s="5">
        <v>69.883040935672511</v>
      </c>
      <c r="C2" s="5">
        <v>96.215522771007059</v>
      </c>
    </row>
    <row r="3" spans="1:3" x14ac:dyDescent="0.25">
      <c r="A3" s="8" t="s">
        <v>92</v>
      </c>
      <c r="B3" s="5">
        <v>30.116959064327485</v>
      </c>
      <c r="C3" s="5">
        <v>1.9563822963438102</v>
      </c>
    </row>
    <row r="4" spans="1:3" x14ac:dyDescent="0.25">
      <c r="A4" s="8" t="s">
        <v>108</v>
      </c>
      <c r="B4" s="5">
        <v>100</v>
      </c>
      <c r="C4">
        <v>98.171905067350863</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2BA2E-B9F9-4045-BDD9-050CDBDF6752}">
  <dimension ref="A1:C5"/>
  <sheetViews>
    <sheetView workbookViewId="0">
      <selection activeCell="A3" sqref="A3"/>
    </sheetView>
  </sheetViews>
  <sheetFormatPr defaultRowHeight="15" x14ac:dyDescent="0.25"/>
  <cols>
    <col min="1" max="1" width="11.28515625" bestFit="1" customWidth="1"/>
    <col min="2" max="2" width="14.85546875" bestFit="1" customWidth="1"/>
    <col min="3" max="3" width="15.140625" bestFit="1" customWidth="1"/>
    <col min="4" max="4" width="10.5703125" bestFit="1" customWidth="1"/>
    <col min="5" max="5" width="11.28515625" bestFit="1" customWidth="1"/>
  </cols>
  <sheetData>
    <row r="1" spans="1:3" x14ac:dyDescent="0.25">
      <c r="A1" s="7" t="s">
        <v>45</v>
      </c>
      <c r="B1" t="s">
        <v>127</v>
      </c>
      <c r="C1" t="s">
        <v>124</v>
      </c>
    </row>
    <row r="2" spans="1:3" x14ac:dyDescent="0.25">
      <c r="A2" t="s">
        <v>99</v>
      </c>
      <c r="B2">
        <v>4780</v>
      </c>
      <c r="C2">
        <v>3000</v>
      </c>
    </row>
    <row r="3" spans="1:3" x14ac:dyDescent="0.25">
      <c r="A3" t="s">
        <v>157</v>
      </c>
      <c r="B3">
        <v>0</v>
      </c>
      <c r="C3">
        <v>57</v>
      </c>
    </row>
    <row r="4" spans="1:3" x14ac:dyDescent="0.25">
      <c r="A4" t="s">
        <v>92</v>
      </c>
      <c r="B4">
        <v>2060</v>
      </c>
      <c r="C4">
        <v>61</v>
      </c>
    </row>
    <row r="5" spans="1:3" x14ac:dyDescent="0.25">
      <c r="A5" t="s">
        <v>108</v>
      </c>
      <c r="B5">
        <v>6840</v>
      </c>
      <c r="C5">
        <v>3118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5A11C-B428-4ED5-A66F-D7EE55530DE5}">
  <sheetPr>
    <pageSetUpPr autoPageBreaks="0"/>
  </sheetPr>
  <dimension ref="A1:B4"/>
  <sheetViews>
    <sheetView workbookViewId="0">
      <selection activeCell="M14" sqref="M14"/>
    </sheetView>
  </sheetViews>
  <sheetFormatPr defaultRowHeight="15" x14ac:dyDescent="0.25"/>
  <cols>
    <col min="1" max="1" width="13.140625" bestFit="1" customWidth="1"/>
    <col min="2" max="2" width="27.7109375" bestFit="1" customWidth="1"/>
  </cols>
  <sheetData>
    <row r="1" spans="1:2" x14ac:dyDescent="0.25">
      <c r="A1" s="7" t="s">
        <v>107</v>
      </c>
      <c r="B1" t="s">
        <v>106</v>
      </c>
    </row>
    <row r="2" spans="1:2" x14ac:dyDescent="0.25">
      <c r="A2" s="8" t="s">
        <v>55</v>
      </c>
      <c r="B2">
        <v>33</v>
      </c>
    </row>
    <row r="3" spans="1:2" x14ac:dyDescent="0.25">
      <c r="A3" s="8" t="s">
        <v>47</v>
      </c>
      <c r="B3">
        <v>2</v>
      </c>
    </row>
    <row r="4" spans="1:2" x14ac:dyDescent="0.25">
      <c r="A4" s="8" t="s">
        <v>108</v>
      </c>
      <c r="B4">
        <v>35</v>
      </c>
    </row>
  </sheetData>
  <pageMargins left="0.7" right="0.7" top="0.75" bottom="0.75" header="0.3" footer="0.3"/>
  <pageSetup paperSize="9" orientation="portrait"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32F3D256-7D35-42B8-8058-EF578F153C12}">
  <ds:schemaRefs/>
</ds:datastoreItem>
</file>

<file path=customXml/itemProps2.xml><?xml version="1.0" encoding="utf-8"?>
<ds:datastoreItem xmlns:ds="http://schemas.openxmlformats.org/officeDocument/2006/customXml" ds:itemID="{4B9905BC-F155-43F3-A2B7-14FD41B2366F}">
  <ds:schemaRefs/>
</ds:datastoreItem>
</file>

<file path=customXml/itemProps3.xml><?xml version="1.0" encoding="utf-8"?>
<ds:datastoreItem xmlns:ds="http://schemas.openxmlformats.org/officeDocument/2006/customXml" ds:itemID="{C2249EA1-5729-4325-B0A7-293D8BEC2F29}">
  <ds:schemaRefs/>
</ds:datastoreItem>
</file>

<file path=customXml/itemProps4.xml><?xml version="1.0" encoding="utf-8"?>
<ds:datastoreItem xmlns:ds="http://schemas.openxmlformats.org/officeDocument/2006/customXml" ds:itemID="{B793F348-8266-4504-82F5-7B8A265B5D2F}">
  <ds:schemaRefs/>
</ds:datastoreItem>
</file>

<file path=customXml/itemProps5.xml><?xml version="1.0" encoding="utf-8"?>
<ds:datastoreItem xmlns:ds="http://schemas.openxmlformats.org/officeDocument/2006/customXml" ds:itemID="{9B6DBA6B-8038-4DA9-BC14-260A9FB552F8}">
  <ds:schemaRefs/>
</ds:datastoreItem>
</file>

<file path=customXml/itemProps6.xml><?xml version="1.0" encoding="utf-8"?>
<ds:datastoreItem xmlns:ds="http://schemas.openxmlformats.org/officeDocument/2006/customXml" ds:itemID="{117CA33C-93AE-421C-BE76-2DD5375293A8}">
  <ds:schemaRefs/>
</ds:datastoreItem>
</file>

<file path=customXml/itemProps7.xml><?xml version="1.0" encoding="utf-8"?>
<ds:datastoreItem xmlns:ds="http://schemas.openxmlformats.org/officeDocument/2006/customXml" ds:itemID="{53C784BC-0BF5-4099-BEC0-19103D2D50A2}">
  <ds:schemaRefs/>
</ds:datastoreItem>
</file>

<file path=customXml/itemProps8.xml><?xml version="1.0" encoding="utf-8"?>
<ds:datastoreItem xmlns:ds="http://schemas.openxmlformats.org/officeDocument/2006/customXml" ds:itemID="{68411ED2-44DF-4DBF-84A4-5B1E87E909EE}">
  <ds:schemaRefs/>
</ds:datastoreItem>
</file>

<file path=customXml/itemProps9.xml><?xml version="1.0" encoding="utf-8"?>
<ds:datastoreItem xmlns:ds="http://schemas.openxmlformats.org/officeDocument/2006/customXml" ds:itemID="{181F2C9F-0CC1-4981-9BEE-0C3FBA484436}">
  <ds:schemaRefs/>
</ds:datastoreItem>
</file>

<file path=customXml/itemProps10.xml><?xml version="1.0" encoding="utf-8"?>
<ds:datastoreItem xmlns:ds="http://schemas.openxmlformats.org/officeDocument/2006/customXml" ds:itemID="{A49C47FF-45AA-4819-A49F-364CBA7FB844}">
  <ds:schemaRefs/>
</ds:datastoreItem>
</file>

<file path=customXml/itemProps11.xml><?xml version="1.0" encoding="utf-8"?>
<ds:datastoreItem xmlns:ds="http://schemas.openxmlformats.org/officeDocument/2006/customXml" ds:itemID="{F86659E1-80E2-496F-BA2C-085AA5AB40DB}">
  <ds:schemaRefs/>
</ds:datastoreItem>
</file>

<file path=customXml/itemProps12.xml><?xml version="1.0" encoding="utf-8"?>
<ds:datastoreItem xmlns:ds="http://schemas.openxmlformats.org/officeDocument/2006/customXml" ds:itemID="{103AFBC2-B3E4-45B4-B085-066931762412}">
  <ds:schemaRefs/>
</ds:datastoreItem>
</file>

<file path=customXml/itemProps13.xml><?xml version="1.0" encoding="utf-8"?>
<ds:datastoreItem xmlns:ds="http://schemas.openxmlformats.org/officeDocument/2006/customXml" ds:itemID="{A80B8C0D-B855-49AA-A785-6C1A9B4BBFCD}">
  <ds:schemaRefs/>
</ds:datastoreItem>
</file>

<file path=customXml/itemProps14.xml><?xml version="1.0" encoding="utf-8"?>
<ds:datastoreItem xmlns:ds="http://schemas.openxmlformats.org/officeDocument/2006/customXml" ds:itemID="{16EBFB98-0B67-45E3-8680-E45771C8AF63}">
  <ds:schemaRefs/>
</ds:datastoreItem>
</file>

<file path=customXml/itemProps15.xml><?xml version="1.0" encoding="utf-8"?>
<ds:datastoreItem xmlns:ds="http://schemas.openxmlformats.org/officeDocument/2006/customXml" ds:itemID="{B9145232-4F3C-4AF0-9692-E7A47AC38FCD}">
  <ds:schemaRefs/>
</ds:datastoreItem>
</file>

<file path=customXml/itemProps16.xml><?xml version="1.0" encoding="utf-8"?>
<ds:datastoreItem xmlns:ds="http://schemas.openxmlformats.org/officeDocument/2006/customXml" ds:itemID="{ED3077C2-E0A1-4825-B98C-E02AF3E6B771}">
  <ds:schemaRefs/>
</ds:datastoreItem>
</file>

<file path=customXml/itemProps17.xml><?xml version="1.0" encoding="utf-8"?>
<ds:datastoreItem xmlns:ds="http://schemas.openxmlformats.org/officeDocument/2006/customXml" ds:itemID="{B17536D5-E5C0-4E17-8487-BB07400B147F}">
  <ds:schemaRefs/>
</ds:datastoreItem>
</file>

<file path=customXml/itemProps18.xml><?xml version="1.0" encoding="utf-8"?>
<ds:datastoreItem xmlns:ds="http://schemas.openxmlformats.org/officeDocument/2006/customXml" ds:itemID="{DFFD9016-0F21-4588-B7F5-EA8FB0C2A6D6}">
  <ds:schemaRefs/>
</ds:datastoreItem>
</file>

<file path=customXml/itemProps19.xml><?xml version="1.0" encoding="utf-8"?>
<ds:datastoreItem xmlns:ds="http://schemas.openxmlformats.org/officeDocument/2006/customXml" ds:itemID="{031F8812-7D36-43B7-B20C-5B9C8EFDA6F5}">
  <ds:schemaRefs/>
</ds:datastoreItem>
</file>

<file path=customXml/itemProps20.xml><?xml version="1.0" encoding="utf-8"?>
<ds:datastoreItem xmlns:ds="http://schemas.openxmlformats.org/officeDocument/2006/customXml" ds:itemID="{71AF3801-2AD2-4C9E-87B4-93219A067377}">
  <ds:schemaRefs/>
</ds:datastoreItem>
</file>

<file path=customXml/itemProps21.xml><?xml version="1.0" encoding="utf-8"?>
<ds:datastoreItem xmlns:ds="http://schemas.openxmlformats.org/officeDocument/2006/customXml" ds:itemID="{321A357C-111C-4CAF-864F-2204821F7288}">
  <ds:schemaRefs/>
</ds:datastoreItem>
</file>

<file path=customXml/itemProps22.xml><?xml version="1.0" encoding="utf-8"?>
<ds:datastoreItem xmlns:ds="http://schemas.openxmlformats.org/officeDocument/2006/customXml" ds:itemID="{926D1DE3-AACC-4B92-AF61-C8B2585EFE6C}">
  <ds:schemaRefs/>
</ds:datastoreItem>
</file>

<file path=customXml/itemProps23.xml><?xml version="1.0" encoding="utf-8"?>
<ds:datastoreItem xmlns:ds="http://schemas.openxmlformats.org/officeDocument/2006/customXml" ds:itemID="{9B11D596-70D6-4BC2-BAC3-2CD553A4EB20}">
  <ds:schemaRefs/>
</ds:datastoreItem>
</file>

<file path=customXml/itemProps24.xml><?xml version="1.0" encoding="utf-8"?>
<ds:datastoreItem xmlns:ds="http://schemas.openxmlformats.org/officeDocument/2006/customXml" ds:itemID="{E3BE7A9C-F304-4E2E-89EC-89E95FB0FACE}">
  <ds:schemaRefs/>
</ds:datastoreItem>
</file>

<file path=customXml/itemProps25.xml><?xml version="1.0" encoding="utf-8"?>
<ds:datastoreItem xmlns:ds="http://schemas.openxmlformats.org/officeDocument/2006/customXml" ds:itemID="{F36424A5-AEA2-45DC-BF7A-8AE98EDFAEC7}">
  <ds:schemaRefs/>
</ds:datastoreItem>
</file>

<file path=customXml/itemProps26.xml><?xml version="1.0" encoding="utf-8"?>
<ds:datastoreItem xmlns:ds="http://schemas.openxmlformats.org/officeDocument/2006/customXml" ds:itemID="{3D3CB4E6-AF4E-4075-AF1A-E0B69A909EB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dashboard 1</vt:lpstr>
      <vt:lpstr>dashboard 2</vt:lpstr>
      <vt:lpstr>dashboard 3</vt:lpstr>
      <vt:lpstr>tool tip</vt:lpstr>
      <vt:lpstr>raw</vt:lpstr>
      <vt:lpstr>awards</vt:lpstr>
      <vt:lpstr>JMA</vt:lpstr>
      <vt:lpstr>orphans</vt:lpstr>
      <vt:lpstr>impact</vt:lpstr>
      <vt:lpstr>pivot_awards</vt:lpstr>
      <vt:lpstr>pivot_orphans</vt:lpstr>
      <vt:lpstr>compare</vt:lpstr>
      <vt:lpstr>pivot_impact</vt:lpstr>
      <vt:lpstr>pivot_recipient</vt:lpstr>
      <vt:lpstr>award_categories</vt:lpstr>
      <vt:lpstr>award_count</vt:lpstr>
      <vt:lpstr>award_timeline</vt:lpstr>
      <vt:lpstr>blank</vt:lpstr>
      <vt:lpstr>Tooltip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2024-01-29T18:33:49Z</cp:lastPrinted>
  <dcterms:created xsi:type="dcterms:W3CDTF">2024-01-25T10:01:40Z</dcterms:created>
  <dcterms:modified xsi:type="dcterms:W3CDTF">2024-02-28T10:03:11Z</dcterms:modified>
</cp:coreProperties>
</file>