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E:\LULCC_CH\Tools\"/>
    </mc:Choice>
  </mc:AlternateContent>
  <xr:revisionPtr revIDLastSave="0" documentId="13_ncr:1_{187F7010-7429-46D9-973D-58CD92166705}" xr6:coauthVersionLast="36" xr6:coauthVersionMax="47" xr10:uidLastSave="{00000000-0000-0000-0000-000000000000}"/>
  <bookViews>
    <workbookView xWindow="0" yWindow="0" windowWidth="28800" windowHeight="10725" tabRatio="805" xr2:uid="{B73C0B7A-1117-454B-9273-F000E9250CF0}"/>
  </bookViews>
  <sheets>
    <sheet name="shhet1" sheetId="56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6" i="56" l="1"/>
  <c r="V36" i="56"/>
  <c r="W36" i="56"/>
  <c r="X36" i="56"/>
  <c r="Y36" i="56"/>
  <c r="U37" i="56"/>
  <c r="V37" i="56"/>
  <c r="W37" i="56"/>
  <c r="X37" i="56"/>
  <c r="Y37" i="56"/>
  <c r="U38" i="56"/>
  <c r="V38" i="56"/>
  <c r="W38" i="56"/>
  <c r="X38" i="56"/>
  <c r="Y38" i="56"/>
  <c r="U39" i="56"/>
  <c r="V39" i="56"/>
  <c r="W39" i="56"/>
  <c r="X39" i="56"/>
  <c r="Y39" i="56"/>
  <c r="U40" i="56"/>
  <c r="V40" i="56"/>
  <c r="W40" i="56"/>
  <c r="X40" i="56"/>
  <c r="Y40" i="56"/>
  <c r="U41" i="56"/>
  <c r="V41" i="56"/>
  <c r="W41" i="56"/>
  <c r="X41" i="56"/>
  <c r="Y41" i="56"/>
  <c r="U42" i="56"/>
  <c r="V42" i="56"/>
  <c r="W42" i="56"/>
  <c r="X42" i="56"/>
  <c r="Y42" i="56"/>
  <c r="U43" i="56"/>
  <c r="V43" i="56"/>
  <c r="W43" i="56"/>
  <c r="X43" i="56"/>
  <c r="Y43" i="56"/>
  <c r="U44" i="56"/>
  <c r="V44" i="56"/>
  <c r="W44" i="56"/>
  <c r="X44" i="56"/>
  <c r="Y44" i="56"/>
  <c r="V35" i="56"/>
  <c r="W35" i="56"/>
  <c r="X35" i="56"/>
  <c r="Y35" i="56"/>
  <c r="U35" i="56"/>
  <c r="J32" i="56"/>
  <c r="K32" i="56"/>
  <c r="L32" i="56"/>
  <c r="M32" i="56"/>
  <c r="I32" i="56"/>
  <c r="Y23" i="56"/>
  <c r="U24" i="56"/>
  <c r="V24" i="56"/>
  <c r="W24" i="56"/>
  <c r="V26" i="56"/>
  <c r="W26" i="56"/>
  <c r="X26" i="56"/>
  <c r="Y26" i="56"/>
  <c r="X28" i="56"/>
  <c r="Y28" i="56"/>
  <c r="U29" i="56"/>
  <c r="V29" i="56"/>
  <c r="U31" i="56"/>
  <c r="V31" i="56"/>
  <c r="W31" i="56"/>
  <c r="X31" i="56"/>
  <c r="O23" i="56"/>
  <c r="U23" i="56" s="1"/>
  <c r="P23" i="56"/>
  <c r="V23" i="56" s="1"/>
  <c r="Q23" i="56"/>
  <c r="W23" i="56" s="1"/>
  <c r="R23" i="56"/>
  <c r="X23" i="56" s="1"/>
  <c r="S23" i="56"/>
  <c r="O24" i="56"/>
  <c r="P24" i="56"/>
  <c r="Q24" i="56"/>
  <c r="R24" i="56"/>
  <c r="X24" i="56" s="1"/>
  <c r="S24" i="56"/>
  <c r="Y24" i="56" s="1"/>
  <c r="O25" i="56"/>
  <c r="U25" i="56" s="1"/>
  <c r="P25" i="56"/>
  <c r="V25" i="56" s="1"/>
  <c r="Q25" i="56"/>
  <c r="W25" i="56" s="1"/>
  <c r="R25" i="56"/>
  <c r="X25" i="56" s="1"/>
  <c r="S25" i="56"/>
  <c r="Y25" i="56" s="1"/>
  <c r="O26" i="56"/>
  <c r="U26" i="56" s="1"/>
  <c r="P26" i="56"/>
  <c r="Q26" i="56"/>
  <c r="R26" i="56"/>
  <c r="S26" i="56"/>
  <c r="O27" i="56"/>
  <c r="U27" i="56" s="1"/>
  <c r="P27" i="56"/>
  <c r="V27" i="56" s="1"/>
  <c r="Q27" i="56"/>
  <c r="W27" i="56" s="1"/>
  <c r="R27" i="56"/>
  <c r="X27" i="56" s="1"/>
  <c r="S27" i="56"/>
  <c r="Y27" i="56" s="1"/>
  <c r="O28" i="56"/>
  <c r="U28" i="56" s="1"/>
  <c r="P28" i="56"/>
  <c r="V28" i="56" s="1"/>
  <c r="Q28" i="56"/>
  <c r="W28" i="56" s="1"/>
  <c r="R28" i="56"/>
  <c r="S28" i="56"/>
  <c r="O29" i="56"/>
  <c r="P29" i="56"/>
  <c r="Q29" i="56"/>
  <c r="W29" i="56" s="1"/>
  <c r="R29" i="56"/>
  <c r="X29" i="56" s="1"/>
  <c r="S29" i="56"/>
  <c r="Y29" i="56" s="1"/>
  <c r="O30" i="56"/>
  <c r="U30" i="56" s="1"/>
  <c r="P30" i="56"/>
  <c r="V30" i="56" s="1"/>
  <c r="Q30" i="56"/>
  <c r="W30" i="56" s="1"/>
  <c r="R30" i="56"/>
  <c r="X30" i="56" s="1"/>
  <c r="S30" i="56"/>
  <c r="Y30" i="56" s="1"/>
  <c r="O31" i="56"/>
  <c r="P31" i="56"/>
  <c r="Q31" i="56"/>
  <c r="R31" i="56"/>
  <c r="S31" i="56"/>
  <c r="Y31" i="56" s="1"/>
  <c r="P22" i="56"/>
  <c r="V22" i="56" s="1"/>
  <c r="Q22" i="56"/>
  <c r="W22" i="56" s="1"/>
  <c r="R22" i="56"/>
  <c r="X22" i="56" s="1"/>
  <c r="S22" i="56"/>
  <c r="Y22" i="56" s="1"/>
  <c r="O22" i="56"/>
  <c r="U22" i="56" s="1"/>
  <c r="O10" i="56"/>
  <c r="U10" i="56" s="1"/>
  <c r="P10" i="56"/>
  <c r="V10" i="56" s="1"/>
  <c r="Q10" i="56"/>
  <c r="W10" i="56" s="1"/>
  <c r="R10" i="56"/>
  <c r="X10" i="56" s="1"/>
  <c r="S10" i="56"/>
  <c r="Y10" i="56" s="1"/>
  <c r="O11" i="56"/>
  <c r="U11" i="56" s="1"/>
  <c r="P11" i="56"/>
  <c r="V11" i="56" s="1"/>
  <c r="Q11" i="56"/>
  <c r="W11" i="56" s="1"/>
  <c r="R11" i="56"/>
  <c r="X11" i="56" s="1"/>
  <c r="S11" i="56"/>
  <c r="Y11" i="56" s="1"/>
  <c r="O12" i="56"/>
  <c r="U12" i="56" s="1"/>
  <c r="P12" i="56"/>
  <c r="V12" i="56" s="1"/>
  <c r="Q12" i="56"/>
  <c r="W12" i="56" s="1"/>
  <c r="R12" i="56"/>
  <c r="X12" i="56" s="1"/>
  <c r="S12" i="56"/>
  <c r="Y12" i="56" s="1"/>
  <c r="O13" i="56"/>
  <c r="U13" i="56" s="1"/>
  <c r="P13" i="56"/>
  <c r="V13" i="56" s="1"/>
  <c r="Q13" i="56"/>
  <c r="W13" i="56" s="1"/>
  <c r="R13" i="56"/>
  <c r="X13" i="56" s="1"/>
  <c r="S13" i="56"/>
  <c r="Y13" i="56" s="1"/>
  <c r="O14" i="56"/>
  <c r="U14" i="56" s="1"/>
  <c r="P14" i="56"/>
  <c r="V14" i="56" s="1"/>
  <c r="Q14" i="56"/>
  <c r="W14" i="56" s="1"/>
  <c r="R14" i="56"/>
  <c r="X14" i="56" s="1"/>
  <c r="S14" i="56"/>
  <c r="Y14" i="56" s="1"/>
  <c r="O15" i="56"/>
  <c r="U15" i="56" s="1"/>
  <c r="P15" i="56"/>
  <c r="V15" i="56" s="1"/>
  <c r="Q15" i="56"/>
  <c r="W15" i="56" s="1"/>
  <c r="R15" i="56"/>
  <c r="X15" i="56" s="1"/>
  <c r="S15" i="56"/>
  <c r="Y15" i="56" s="1"/>
  <c r="O16" i="56"/>
  <c r="U16" i="56" s="1"/>
  <c r="P16" i="56"/>
  <c r="V16" i="56" s="1"/>
  <c r="Q16" i="56"/>
  <c r="W16" i="56" s="1"/>
  <c r="R16" i="56"/>
  <c r="X16" i="56" s="1"/>
  <c r="S16" i="56"/>
  <c r="Y16" i="56" s="1"/>
  <c r="O17" i="56"/>
  <c r="U17" i="56" s="1"/>
  <c r="P17" i="56"/>
  <c r="V17" i="56" s="1"/>
  <c r="Q17" i="56"/>
  <c r="W17" i="56" s="1"/>
  <c r="R17" i="56"/>
  <c r="X17" i="56" s="1"/>
  <c r="S17" i="56"/>
  <c r="Y17" i="56" s="1"/>
  <c r="O18" i="56"/>
  <c r="U18" i="56" s="1"/>
  <c r="P18" i="56"/>
  <c r="V18" i="56" s="1"/>
  <c r="Q18" i="56"/>
  <c r="W18" i="56" s="1"/>
  <c r="R18" i="56"/>
  <c r="X18" i="56" s="1"/>
  <c r="S18" i="56"/>
  <c r="Y18" i="56" s="1"/>
  <c r="P9" i="56"/>
  <c r="V9" i="56" s="1"/>
  <c r="Q9" i="56"/>
  <c r="W9" i="56" s="1"/>
  <c r="R9" i="56"/>
  <c r="X9" i="56" s="1"/>
  <c r="S9" i="56"/>
  <c r="Y9" i="56" s="1"/>
  <c r="O9" i="56"/>
  <c r="U9" i="56" s="1"/>
</calcChain>
</file>

<file path=xl/sharedStrings.xml><?xml version="1.0" encoding="utf-8"?>
<sst xmlns="http://schemas.openxmlformats.org/spreadsheetml/2006/main" count="70" uniqueCount="20">
  <si>
    <t>Glacier</t>
  </si>
  <si>
    <t>Urban</t>
  </si>
  <si>
    <t>Static</t>
  </si>
  <si>
    <t>Open_Forest</t>
  </si>
  <si>
    <t>Closed_Forest</t>
  </si>
  <si>
    <t>Shrubland</t>
  </si>
  <si>
    <t>Int_AG</t>
  </si>
  <si>
    <t>Alp_Past</t>
  </si>
  <si>
    <t>Grassland</t>
  </si>
  <si>
    <t>Perm_crops</t>
  </si>
  <si>
    <t>BAU</t>
  </si>
  <si>
    <t>Scenario</t>
  </si>
  <si>
    <t>EI_NAT</t>
  </si>
  <si>
    <t>EI_CUL</t>
  </si>
  <si>
    <t>EI_SOC</t>
  </si>
  <si>
    <t>GR_EX</t>
  </si>
  <si>
    <t>Percentage difference</t>
  </si>
  <si>
    <t>Area difference between expected-realized</t>
  </si>
  <si>
    <t>predicted differences after disaggregating to transitions</t>
  </si>
  <si>
    <t>Desired areas for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</si>
</sst>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8"/>
      <color rgb="FFFFFFFF"/>
      <name val="Segoe UI"/>
      <family val="2"/>
    </font>
    <font>
      <sz val="8"/>
      <color rgb="FFD6DEEB"/>
      <name val="Segoe UI"/>
      <family val="2"/>
    </font>
    <font>
      <b/>
      <sz val="8"/>
      <color rgb="FFFFFFFF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11627"/>
        <bgColor indexed="64"/>
      </patternFill>
    </fill>
    <fill>
      <patternFill patternType="solid">
        <fgColor rgb="FF4E5C68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medium">
        <color rgb="FF0C1F30"/>
      </right>
      <top/>
      <bottom/>
      <diagonal/>
    </border>
    <border>
      <left style="medium">
        <color rgb="FF0C1F30"/>
      </left>
      <right style="medium">
        <color rgb="FF0C1F30"/>
      </right>
      <top/>
      <bottom/>
      <diagonal/>
    </border>
    <border>
      <left style="medium">
        <color rgb="FF0C1F30"/>
      </left>
      <right style="medium">
        <color rgb="FF0C1F30"/>
      </right>
      <top/>
      <bottom style="medium">
        <color rgb="FF0C1F30"/>
      </bottom>
      <diagonal/>
    </border>
  </borders>
  <cellStyleXfs count="8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3" fillId="0" borderId="0"/>
    <xf numFmtId="0" fontId="4" fillId="0" borderId="0"/>
    <xf numFmtId="0" fontId="2" fillId="0" borderId="0"/>
    <xf numFmtId="0" fontId="1" fillId="0" borderId="0"/>
    <xf numFmtId="0" fontId="5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6" fillId="3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0" fillId="3" borderId="2" xfId="0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</cellXfs>
  <cellStyles count="8">
    <cellStyle name="Normal" xfId="0" builtinId="0"/>
    <cellStyle name="Normal 2" xfId="4" xr:uid="{CBB19894-330B-4D70-AAC3-C5A1CFB69630}"/>
    <cellStyle name="Normal 3" xfId="5" xr:uid="{7D0F7EBA-200D-4309-A80C-3CF69B91A669}"/>
    <cellStyle name="Prozent 2" xfId="2" xr:uid="{B1AC4C4E-2434-7E45-9DCD-DFD2FD49C288}"/>
    <cellStyle name="Standard 2" xfId="1" xr:uid="{17E140B4-9BF9-0543-AD1B-E50EAD84884B}"/>
    <cellStyle name="Standard 2 2 2" xfId="7" xr:uid="{30ACE026-9D78-5049-841A-9026706E2FA3}"/>
    <cellStyle name="Standard 3" xfId="3" xr:uid="{F03010F9-EAD2-1143-B9CA-973F785084D5}"/>
    <cellStyle name="Standard 4" xfId="6" xr:uid="{09F9BAE4-5934-6448-90BC-2D29419AA2AB}"/>
  </cellStyles>
  <dxfs count="0"/>
  <tableStyles count="0" defaultTableStyle="TableStyleMedium2" defaultPivotStyle="PivotStyleLight16"/>
  <colors>
    <mruColors>
      <color rgb="FF0066FF"/>
      <color rgb="FF00FFCC"/>
      <color rgb="FF00CC00"/>
      <color rgb="FF00FF00"/>
      <color rgb="FF663300"/>
      <color rgb="FF6600FF"/>
      <color rgb="FFFF00FF"/>
      <color rgb="FF949DCB"/>
      <color rgb="FFDAD8E4"/>
      <color rgb="FFC6CE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27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reit  Jan" id="{EC2F9D1C-3F63-8F44-ABB2-D5D476A5E2A4}" userId="Streit  Jan" providerId="None"/>
  <person displayName="Streit  Jan" id="{30C43CD3-E25A-1F44-A586-9BD525EA13DC}" userId="S::jstreit@ethz.ch::240a79d9-de57-40a4-af64-4fe3e41ddafe" providerId="AD"/>
  <person displayName="Mayer  Paula" id="{4CC6926B-03CB-472C-ADF6-8A845B74B4AC}" userId="S::mayerpa@ethz.ch::ad2e696d-bee2-4ada-8583-4e03c04c5f4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271F-1B2F-427B-8E96-0480C54D4F2A}">
  <dimension ref="A1:Y44"/>
  <sheetViews>
    <sheetView tabSelected="1" topLeftCell="A19" workbookViewId="0">
      <selection activeCell="U38" sqref="U38"/>
    </sheetView>
  </sheetViews>
  <sheetFormatPr defaultRowHeight="15.75" x14ac:dyDescent="0.25"/>
  <cols>
    <col min="3" max="3" width="12.875" customWidth="1"/>
  </cols>
  <sheetData>
    <row r="1" spans="1:25" x14ac:dyDescent="0.25">
      <c r="B1" s="1"/>
      <c r="C1" s="1"/>
      <c r="D1" s="1"/>
      <c r="E1" s="1"/>
      <c r="F1" s="1"/>
      <c r="G1" s="1"/>
      <c r="H1" s="1"/>
      <c r="I1" s="1"/>
      <c r="J1" s="1"/>
      <c r="K1" s="1"/>
    </row>
    <row r="7" spans="1:25" x14ac:dyDescent="0.25">
      <c r="A7" t="s">
        <v>19</v>
      </c>
      <c r="H7" t="s">
        <v>18</v>
      </c>
      <c r="O7" t="s">
        <v>17</v>
      </c>
      <c r="U7" t="s">
        <v>16</v>
      </c>
    </row>
    <row r="8" spans="1:25" x14ac:dyDescent="0.25">
      <c r="A8" t="s">
        <v>11</v>
      </c>
      <c r="B8" t="s">
        <v>10</v>
      </c>
      <c r="C8" t="s">
        <v>12</v>
      </c>
      <c r="D8" t="s">
        <v>13</v>
      </c>
      <c r="E8" t="s">
        <v>14</v>
      </c>
      <c r="F8" t="s">
        <v>15</v>
      </c>
      <c r="I8" t="s">
        <v>10</v>
      </c>
      <c r="J8" t="s">
        <v>12</v>
      </c>
      <c r="K8" t="s">
        <v>13</v>
      </c>
      <c r="L8" t="s">
        <v>14</v>
      </c>
      <c r="M8" t="s">
        <v>15</v>
      </c>
      <c r="O8" t="s">
        <v>10</v>
      </c>
      <c r="P8" t="s">
        <v>12</v>
      </c>
      <c r="Q8" t="s">
        <v>13</v>
      </c>
      <c r="R8" t="s">
        <v>14</v>
      </c>
      <c r="S8" t="s">
        <v>15</v>
      </c>
      <c r="U8" t="s">
        <v>10</v>
      </c>
      <c r="V8" t="s">
        <v>12</v>
      </c>
      <c r="W8" t="s">
        <v>13</v>
      </c>
      <c r="X8" t="s">
        <v>14</v>
      </c>
      <c r="Y8" t="s">
        <v>15</v>
      </c>
    </row>
    <row r="9" spans="1:25" ht="16.5" thickBot="1" x14ac:dyDescent="0.3">
      <c r="A9" s="1" t="s">
        <v>1</v>
      </c>
      <c r="B9">
        <v>283064.87401676987</v>
      </c>
      <c r="C9">
        <v>235358.93122885912</v>
      </c>
      <c r="D9">
        <v>234379.57332771015</v>
      </c>
      <c r="E9">
        <v>241578.21069247974</v>
      </c>
      <c r="F9">
        <v>323929.56398742553</v>
      </c>
      <c r="H9" s="2" t="s">
        <v>1</v>
      </c>
      <c r="I9" s="3">
        <v>285161.5</v>
      </c>
      <c r="J9" s="3">
        <v>259319.13</v>
      </c>
      <c r="K9" s="3">
        <v>234831.93</v>
      </c>
      <c r="L9" s="3">
        <v>243569.3</v>
      </c>
      <c r="M9" s="3">
        <v>322616.82</v>
      </c>
      <c r="O9">
        <f>B9-I9</f>
        <v>-2096.6259832301293</v>
      </c>
      <c r="P9">
        <f t="shared" ref="P9:S9" si="0">C9-J9</f>
        <v>-23960.198771140887</v>
      </c>
      <c r="Q9">
        <f t="shared" si="0"/>
        <v>-452.35667228983948</v>
      </c>
      <c r="R9">
        <f t="shared" si="0"/>
        <v>-1991.0893075202475</v>
      </c>
      <c r="S9">
        <f t="shared" si="0"/>
        <v>1312.7439874255215</v>
      </c>
      <c r="U9">
        <f>(O9/B9)*100</f>
        <v>-0.74068744506459572</v>
      </c>
      <c r="V9">
        <f t="shared" ref="V9:Y9" si="1">(P9/C9)*100</f>
        <v>-10.180280240923761</v>
      </c>
      <c r="W9">
        <f t="shared" si="1"/>
        <v>-0.19300174749330787</v>
      </c>
      <c r="X9">
        <f t="shared" si="1"/>
        <v>-0.82420070163315828</v>
      </c>
      <c r="Y9">
        <f t="shared" si="1"/>
        <v>0.40525599802198981</v>
      </c>
    </row>
    <row r="10" spans="1:25" ht="16.5" thickBot="1" x14ac:dyDescent="0.3">
      <c r="A10" s="1" t="s">
        <v>2</v>
      </c>
      <c r="B10">
        <v>804022.8</v>
      </c>
      <c r="C10">
        <v>764340.1</v>
      </c>
      <c r="D10">
        <v>776147.1</v>
      </c>
      <c r="E10">
        <v>809691.1</v>
      </c>
      <c r="F10">
        <v>796545.9</v>
      </c>
      <c r="H10" s="2" t="s">
        <v>2</v>
      </c>
      <c r="I10" s="3">
        <v>810068</v>
      </c>
      <c r="J10" s="3">
        <v>805196</v>
      </c>
      <c r="K10" s="3">
        <v>805196</v>
      </c>
      <c r="L10" s="3">
        <v>810068</v>
      </c>
      <c r="M10" s="3">
        <v>816871</v>
      </c>
      <c r="O10">
        <f t="shared" ref="O10:O18" si="2">B10-I10</f>
        <v>-6045.1999999999534</v>
      </c>
      <c r="P10">
        <f t="shared" ref="P10:P18" si="3">C10-J10</f>
        <v>-40855.900000000023</v>
      </c>
      <c r="Q10">
        <f t="shared" ref="Q10:Q18" si="4">D10-K10</f>
        <v>-29048.900000000023</v>
      </c>
      <c r="R10">
        <f t="shared" ref="R10:R18" si="5">E10-L10</f>
        <v>-376.90000000002328</v>
      </c>
      <c r="S10">
        <f t="shared" ref="S10:S18" si="6">F10-M10</f>
        <v>-20325.099999999977</v>
      </c>
      <c r="U10">
        <f t="shared" ref="U10:U18" si="7">(O10/B10)*100</f>
        <v>-0.75186922559906921</v>
      </c>
      <c r="V10">
        <f t="shared" ref="V10:V18" si="8">(P10/C10)*100</f>
        <v>-5.3452514136050198</v>
      </c>
      <c r="W10">
        <f t="shared" ref="W10:W18" si="9">(Q10/D10)*100</f>
        <v>-3.7427054742586838</v>
      </c>
      <c r="X10">
        <f t="shared" ref="X10:X18" si="10">(R10/E10)*100</f>
        <v>-4.6548615885740038E-2</v>
      </c>
      <c r="Y10">
        <f t="shared" ref="Y10:Y18" si="11">(S10/F10)*100</f>
        <v>-2.5516545876389518</v>
      </c>
    </row>
    <row r="11" spans="1:25" ht="16.5" thickBot="1" x14ac:dyDescent="0.3">
      <c r="A11" s="1" t="s">
        <v>3</v>
      </c>
      <c r="B11">
        <v>176868.18394702417</v>
      </c>
      <c r="C11">
        <v>183739.35928070731</v>
      </c>
      <c r="D11">
        <v>185292.40978018614</v>
      </c>
      <c r="E11">
        <v>179633.82523764065</v>
      </c>
      <c r="F11">
        <v>168568.25901079527</v>
      </c>
      <c r="H11" s="2" t="s">
        <v>3</v>
      </c>
      <c r="I11" s="3">
        <v>104514.4</v>
      </c>
      <c r="J11" s="3">
        <v>51708.99</v>
      </c>
      <c r="K11" s="3">
        <v>90684.62</v>
      </c>
      <c r="L11" s="3">
        <v>85319.61</v>
      </c>
      <c r="M11" s="3">
        <v>161298.13</v>
      </c>
      <c r="O11">
        <f t="shared" si="2"/>
        <v>72353.783947024174</v>
      </c>
      <c r="P11">
        <f t="shared" si="3"/>
        <v>132030.36928070732</v>
      </c>
      <c r="Q11">
        <f t="shared" si="4"/>
        <v>94607.78978018614</v>
      </c>
      <c r="R11">
        <f t="shared" si="5"/>
        <v>94314.215237640645</v>
      </c>
      <c r="S11">
        <f t="shared" si="6"/>
        <v>7270.1290107952664</v>
      </c>
      <c r="U11">
        <f t="shared" si="7"/>
        <v>40.908309415726059</v>
      </c>
      <c r="V11">
        <f t="shared" si="8"/>
        <v>71.857423361860256</v>
      </c>
      <c r="W11">
        <f t="shared" si="9"/>
        <v>51.058642872862471</v>
      </c>
      <c r="X11">
        <f t="shared" si="10"/>
        <v>52.503594527851739</v>
      </c>
      <c r="Y11">
        <f t="shared" si="11"/>
        <v>4.3128694888695982</v>
      </c>
    </row>
    <row r="12" spans="1:25" ht="16.5" thickBot="1" x14ac:dyDescent="0.3">
      <c r="A12" s="1" t="s">
        <v>4</v>
      </c>
      <c r="B12">
        <v>1235553.8331605978</v>
      </c>
      <c r="C12">
        <v>1295106.3612557705</v>
      </c>
      <c r="D12">
        <v>1231414.7230093069</v>
      </c>
      <c r="E12">
        <v>1254873.8636008501</v>
      </c>
      <c r="F12">
        <v>1164347.6246819738</v>
      </c>
      <c r="H12" s="2" t="s">
        <v>4</v>
      </c>
      <c r="I12" s="3">
        <v>1260978.1000000001</v>
      </c>
      <c r="J12" s="3">
        <v>1308986.97</v>
      </c>
      <c r="K12" s="3">
        <v>1249737.06</v>
      </c>
      <c r="L12" s="3">
        <v>1277657.68</v>
      </c>
      <c r="M12" s="3">
        <v>1196336.3600000001</v>
      </c>
      <c r="O12">
        <f t="shared" si="2"/>
        <v>-25424.266839402262</v>
      </c>
      <c r="P12">
        <f t="shared" si="3"/>
        <v>-13880.608744229423</v>
      </c>
      <c r="Q12">
        <f t="shared" si="4"/>
        <v>-18322.336990693118</v>
      </c>
      <c r="R12">
        <f t="shared" si="5"/>
        <v>-22783.81639914983</v>
      </c>
      <c r="S12">
        <f t="shared" si="6"/>
        <v>-31988.735318026273</v>
      </c>
      <c r="U12">
        <f t="shared" si="7"/>
        <v>-2.0577223069565438</v>
      </c>
      <c r="V12">
        <f t="shared" si="8"/>
        <v>-1.0717736519161565</v>
      </c>
      <c r="W12">
        <f t="shared" si="9"/>
        <v>-1.487909527824822</v>
      </c>
      <c r="X12">
        <f t="shared" si="10"/>
        <v>-1.8156260210705049</v>
      </c>
      <c r="Y12">
        <f t="shared" si="11"/>
        <v>-2.7473526496662517</v>
      </c>
    </row>
    <row r="13" spans="1:25" ht="16.5" thickBot="1" x14ac:dyDescent="0.3">
      <c r="A13" s="1" t="s">
        <v>5</v>
      </c>
      <c r="B13">
        <v>232559.30010039732</v>
      </c>
      <c r="C13">
        <v>270321.73750068201</v>
      </c>
      <c r="D13">
        <v>238212.14757618416</v>
      </c>
      <c r="E13">
        <v>236195.76873212802</v>
      </c>
      <c r="F13">
        <v>229483.75456207572</v>
      </c>
      <c r="H13" s="2" t="s">
        <v>5</v>
      </c>
      <c r="I13" s="3">
        <v>248456.8</v>
      </c>
      <c r="J13" s="3">
        <v>296217.56</v>
      </c>
      <c r="K13" s="3">
        <v>236953.8</v>
      </c>
      <c r="L13" s="3">
        <v>246946.65</v>
      </c>
      <c r="M13" s="3">
        <v>250551.6</v>
      </c>
      <c r="O13">
        <f t="shared" si="2"/>
        <v>-15897.49989960267</v>
      </c>
      <c r="P13">
        <f t="shared" si="3"/>
        <v>-25895.82249931799</v>
      </c>
      <c r="Q13">
        <f t="shared" si="4"/>
        <v>1258.3475761841692</v>
      </c>
      <c r="R13">
        <f t="shared" si="5"/>
        <v>-10750.88126787197</v>
      </c>
      <c r="S13">
        <f t="shared" si="6"/>
        <v>-21067.84543792429</v>
      </c>
      <c r="U13">
        <f t="shared" si="7"/>
        <v>-6.8358908427827307</v>
      </c>
      <c r="V13">
        <f t="shared" si="8"/>
        <v>-9.5796300877404121</v>
      </c>
      <c r="W13">
        <f t="shared" si="9"/>
        <v>0.52824660244571664</v>
      </c>
      <c r="X13">
        <f t="shared" si="10"/>
        <v>-4.5516824139490204</v>
      </c>
      <c r="Y13">
        <f t="shared" si="11"/>
        <v>-9.180538935371743</v>
      </c>
    </row>
    <row r="14" spans="1:25" ht="16.5" thickBot="1" x14ac:dyDescent="0.3">
      <c r="A14" s="1" t="s">
        <v>6</v>
      </c>
      <c r="B14">
        <v>318905.07216203632</v>
      </c>
      <c r="C14">
        <v>327259.5438193786</v>
      </c>
      <c r="D14">
        <v>326656.73692628602</v>
      </c>
      <c r="E14">
        <v>323891.70692966972</v>
      </c>
      <c r="F14">
        <v>356844.76203745324</v>
      </c>
      <c r="H14" s="2" t="s">
        <v>6</v>
      </c>
      <c r="I14" s="3">
        <v>322711.09999999998</v>
      </c>
      <c r="J14" s="3">
        <v>334219.09000000003</v>
      </c>
      <c r="K14" s="3">
        <v>320486.83</v>
      </c>
      <c r="L14" s="3">
        <v>336272.81</v>
      </c>
      <c r="M14" s="3">
        <v>331465.15000000002</v>
      </c>
      <c r="O14">
        <f t="shared" si="2"/>
        <v>-3806.0278379636584</v>
      </c>
      <c r="P14">
        <f t="shared" si="3"/>
        <v>-6959.5461806214298</v>
      </c>
      <c r="Q14">
        <f t="shared" si="4"/>
        <v>6169.9069262859994</v>
      </c>
      <c r="R14">
        <f t="shared" si="5"/>
        <v>-12381.103070330282</v>
      </c>
      <c r="S14">
        <f t="shared" si="6"/>
        <v>25379.612037453218</v>
      </c>
      <c r="U14">
        <f t="shared" si="7"/>
        <v>-1.1934673262361308</v>
      </c>
      <c r="V14">
        <f t="shared" si="8"/>
        <v>-2.1266136655322567</v>
      </c>
      <c r="W14">
        <f t="shared" si="9"/>
        <v>1.8888044325497295</v>
      </c>
      <c r="X14">
        <f t="shared" si="10"/>
        <v>-3.8226057677416025</v>
      </c>
      <c r="Y14">
        <f t="shared" si="11"/>
        <v>7.1122277072374285</v>
      </c>
    </row>
    <row r="15" spans="1:25" ht="16.5" thickBot="1" x14ac:dyDescent="0.3">
      <c r="A15" s="1" t="s">
        <v>7</v>
      </c>
      <c r="B15">
        <v>426330.62239424419</v>
      </c>
      <c r="C15">
        <v>393373.64805485867</v>
      </c>
      <c r="D15">
        <v>470871.94845212391</v>
      </c>
      <c r="E15">
        <v>432997.04224678781</v>
      </c>
      <c r="F15">
        <v>430099.95481627574</v>
      </c>
      <c r="H15" s="2" t="s">
        <v>7</v>
      </c>
      <c r="I15" s="3">
        <v>451010.2</v>
      </c>
      <c r="J15" s="3">
        <v>408380.41</v>
      </c>
      <c r="K15" s="3">
        <v>486260.68</v>
      </c>
      <c r="L15" s="3">
        <v>455240.68</v>
      </c>
      <c r="M15" s="3">
        <v>455883.23</v>
      </c>
      <c r="O15">
        <f t="shared" si="2"/>
        <v>-24679.577605755825</v>
      </c>
      <c r="P15">
        <f t="shared" si="3"/>
        <v>-15006.761945141305</v>
      </c>
      <c r="Q15">
        <f t="shared" si="4"/>
        <v>-15388.731547876087</v>
      </c>
      <c r="R15">
        <f t="shared" si="5"/>
        <v>-22243.637753212184</v>
      </c>
      <c r="S15">
        <f t="shared" si="6"/>
        <v>-25783.275183724239</v>
      </c>
      <c r="U15">
        <f t="shared" si="7"/>
        <v>-5.7888353098252647</v>
      </c>
      <c r="V15">
        <f t="shared" si="8"/>
        <v>-3.8148874535308241</v>
      </c>
      <c r="W15">
        <f t="shared" si="9"/>
        <v>-3.2681351264314573</v>
      </c>
      <c r="X15">
        <f t="shared" si="10"/>
        <v>-5.1371338792042751</v>
      </c>
      <c r="Y15">
        <f t="shared" si="11"/>
        <v>-5.9947170175216575</v>
      </c>
    </row>
    <row r="16" spans="1:25" ht="16.5" thickBot="1" x14ac:dyDescent="0.3">
      <c r="A16" s="1" t="s">
        <v>8</v>
      </c>
      <c r="B16">
        <v>556876.46222456731</v>
      </c>
      <c r="C16">
        <v>556095.46452434547</v>
      </c>
      <c r="D16">
        <v>559361.83037764486</v>
      </c>
      <c r="E16">
        <v>554627.03673919104</v>
      </c>
      <c r="F16">
        <v>570803.46361000463</v>
      </c>
      <c r="H16" s="2" t="s">
        <v>8</v>
      </c>
      <c r="I16" s="3">
        <v>555652.19999999995</v>
      </c>
      <c r="J16" s="3">
        <v>564211.99</v>
      </c>
      <c r="K16" s="3">
        <v>600490.68999999994</v>
      </c>
      <c r="L16" s="3">
        <v>577815.86</v>
      </c>
      <c r="M16" s="3">
        <v>517367.49</v>
      </c>
      <c r="O16">
        <f t="shared" si="2"/>
        <v>1224.2622245673556</v>
      </c>
      <c r="P16">
        <f t="shared" si="3"/>
        <v>-8116.5254756545182</v>
      </c>
      <c r="Q16">
        <f t="shared" si="4"/>
        <v>-41128.859622355085</v>
      </c>
      <c r="R16">
        <f t="shared" si="5"/>
        <v>-23188.823260808946</v>
      </c>
      <c r="S16">
        <f t="shared" si="6"/>
        <v>53435.973610004643</v>
      </c>
      <c r="U16">
        <f t="shared" si="7"/>
        <v>0.21984449112407567</v>
      </c>
      <c r="V16">
        <f t="shared" si="8"/>
        <v>-1.4595561362107068</v>
      </c>
      <c r="W16">
        <f t="shared" si="9"/>
        <v>-7.3528184063949347</v>
      </c>
      <c r="X16">
        <f t="shared" si="10"/>
        <v>-4.1809759937313169</v>
      </c>
      <c r="Y16">
        <f t="shared" si="11"/>
        <v>9.3615363284680768</v>
      </c>
    </row>
    <row r="17" spans="1:25" ht="16.5" thickBot="1" x14ac:dyDescent="0.3">
      <c r="A17" s="1" t="s">
        <v>9</v>
      </c>
      <c r="B17">
        <v>44292.83846044814</v>
      </c>
      <c r="C17">
        <v>48006.837371208007</v>
      </c>
      <c r="D17">
        <v>51265.545614187722</v>
      </c>
      <c r="E17">
        <v>44985.433930086205</v>
      </c>
      <c r="F17">
        <v>44653.748099554447</v>
      </c>
      <c r="H17" s="2" t="s">
        <v>9</v>
      </c>
      <c r="I17" s="3">
        <v>39921.699999999997</v>
      </c>
      <c r="J17" s="3">
        <v>45361.87</v>
      </c>
      <c r="K17" s="3">
        <v>48960.4</v>
      </c>
      <c r="L17" s="3">
        <v>45583.41</v>
      </c>
      <c r="M17" s="3">
        <v>32887.22</v>
      </c>
      <c r="O17">
        <f t="shared" si="2"/>
        <v>4371.1384604481427</v>
      </c>
      <c r="P17">
        <f t="shared" si="3"/>
        <v>2644.9673712080039</v>
      </c>
      <c r="Q17">
        <f t="shared" si="4"/>
        <v>2305.1456141877206</v>
      </c>
      <c r="R17">
        <f t="shared" si="5"/>
        <v>-597.97606991379871</v>
      </c>
      <c r="S17">
        <f t="shared" si="6"/>
        <v>11766.528099554445</v>
      </c>
      <c r="U17">
        <f t="shared" si="7"/>
        <v>9.8687250860009961</v>
      </c>
      <c r="V17">
        <f t="shared" si="8"/>
        <v>5.5095638789034602</v>
      </c>
      <c r="W17">
        <f t="shared" si="9"/>
        <v>4.4964811874542345</v>
      </c>
      <c r="X17">
        <f t="shared" si="10"/>
        <v>-1.3292659816133796</v>
      </c>
      <c r="Y17">
        <f t="shared" si="11"/>
        <v>26.350594519683447</v>
      </c>
    </row>
    <row r="18" spans="1:25" ht="16.5" thickBot="1" x14ac:dyDescent="0.3">
      <c r="A18" s="1" t="s">
        <v>0</v>
      </c>
      <c r="B18" s="3">
        <v>50604</v>
      </c>
      <c r="C18" s="3">
        <v>55476</v>
      </c>
      <c r="D18" s="3">
        <v>55476</v>
      </c>
      <c r="E18" s="3">
        <v>50604</v>
      </c>
      <c r="F18" s="3">
        <v>43801</v>
      </c>
      <c r="H18" s="2" t="s">
        <v>0</v>
      </c>
      <c r="I18" s="3">
        <v>50604</v>
      </c>
      <c r="J18" s="3">
        <v>55476</v>
      </c>
      <c r="K18" s="3">
        <v>55476</v>
      </c>
      <c r="L18" s="3">
        <v>50604</v>
      </c>
      <c r="M18" s="3">
        <v>43801</v>
      </c>
      <c r="O18">
        <f t="shared" si="2"/>
        <v>0</v>
      </c>
      <c r="P18">
        <f t="shared" si="3"/>
        <v>0</v>
      </c>
      <c r="Q18">
        <f t="shared" si="4"/>
        <v>0</v>
      </c>
      <c r="R18">
        <f t="shared" si="5"/>
        <v>0</v>
      </c>
      <c r="S18">
        <f t="shared" si="6"/>
        <v>0</v>
      </c>
      <c r="U18">
        <f t="shared" si="7"/>
        <v>0</v>
      </c>
      <c r="V18">
        <f t="shared" si="8"/>
        <v>0</v>
      </c>
      <c r="W18">
        <f t="shared" si="9"/>
        <v>0</v>
      </c>
      <c r="X18">
        <f t="shared" si="10"/>
        <v>0</v>
      </c>
      <c r="Y18">
        <f t="shared" si="11"/>
        <v>0</v>
      </c>
    </row>
    <row r="20" spans="1:25" x14ac:dyDescent="0.25">
      <c r="I20" s="4"/>
      <c r="J20" s="6" t="s">
        <v>12</v>
      </c>
      <c r="K20" s="6" t="s">
        <v>13</v>
      </c>
      <c r="L20" s="6" t="s">
        <v>14</v>
      </c>
      <c r="M20" s="6" t="s">
        <v>15</v>
      </c>
    </row>
    <row r="21" spans="1:25" ht="16.5" thickBot="1" x14ac:dyDescent="0.3">
      <c r="I21" s="5" t="s">
        <v>10</v>
      </c>
      <c r="J21" s="7"/>
      <c r="K21" s="7"/>
      <c r="L21" s="7"/>
      <c r="M21" s="7"/>
    </row>
    <row r="22" spans="1:25" ht="16.5" thickBot="1" x14ac:dyDescent="0.3">
      <c r="H22" s="2" t="s">
        <v>1</v>
      </c>
      <c r="I22" s="3">
        <v>283812.23</v>
      </c>
      <c r="J22" s="3">
        <v>236374.66</v>
      </c>
      <c r="K22" s="3">
        <v>234634.4</v>
      </c>
      <c r="L22" s="3">
        <v>243201.47</v>
      </c>
      <c r="M22" s="3">
        <v>320300.79999999999</v>
      </c>
      <c r="O22">
        <f>B9-I22</f>
        <v>-747.35598323011072</v>
      </c>
      <c r="P22">
        <f t="shared" ref="P22:S22" si="12">C9-J22</f>
        <v>-1015.7287711408862</v>
      </c>
      <c r="Q22">
        <f t="shared" si="12"/>
        <v>-254.82667228984064</v>
      </c>
      <c r="R22">
        <f t="shared" si="12"/>
        <v>-1623.2593075202603</v>
      </c>
      <c r="S22">
        <f t="shared" si="12"/>
        <v>3628.7639874255401</v>
      </c>
      <c r="U22">
        <f>O22/B9*100</f>
        <v>-0.26402286254204554</v>
      </c>
      <c r="V22">
        <f t="shared" ref="V22:Y22" si="13">P22/C9*100</f>
        <v>-0.43156584958877486</v>
      </c>
      <c r="W22">
        <f t="shared" si="13"/>
        <v>-0.10872392532839936</v>
      </c>
      <c r="X22">
        <f t="shared" si="13"/>
        <v>-0.67193945301077274</v>
      </c>
      <c r="Y22">
        <f t="shared" si="13"/>
        <v>1.1202324180470304</v>
      </c>
    </row>
    <row r="23" spans="1:25" ht="16.5" thickBot="1" x14ac:dyDescent="0.3">
      <c r="H23" s="2" t="s">
        <v>2</v>
      </c>
      <c r="I23" s="3">
        <v>810068</v>
      </c>
      <c r="J23" s="3">
        <v>805196</v>
      </c>
      <c r="K23" s="3">
        <v>805196</v>
      </c>
      <c r="L23" s="3">
        <v>810068</v>
      </c>
      <c r="M23" s="3">
        <v>816871</v>
      </c>
      <c r="O23">
        <f t="shared" ref="O23:O31" si="14">B10-I23</f>
        <v>-6045.1999999999534</v>
      </c>
      <c r="P23">
        <f t="shared" ref="P23:P31" si="15">C10-J23</f>
        <v>-40855.900000000023</v>
      </c>
      <c r="Q23">
        <f t="shared" ref="Q23:Q31" si="16">D10-K23</f>
        <v>-29048.900000000023</v>
      </c>
      <c r="R23">
        <f t="shared" ref="R23:R31" si="17">E10-L23</f>
        <v>-376.90000000002328</v>
      </c>
      <c r="S23">
        <f t="shared" ref="S23:S31" si="18">F10-M23</f>
        <v>-20325.099999999977</v>
      </c>
      <c r="U23">
        <f t="shared" ref="U23:U31" si="19">O23/B10*100</f>
        <v>-0.75186922559906921</v>
      </c>
      <c r="V23">
        <f t="shared" ref="V23:V31" si="20">P23/C10*100</f>
        <v>-5.3452514136050198</v>
      </c>
      <c r="W23">
        <f t="shared" ref="W23:W31" si="21">Q23/D10*100</f>
        <v>-3.7427054742586838</v>
      </c>
      <c r="X23">
        <f t="shared" ref="X23:X31" si="22">R23/E10*100</f>
        <v>-4.6548615885740038E-2</v>
      </c>
      <c r="Y23">
        <f t="shared" ref="Y23:Y31" si="23">S23/F10*100</f>
        <v>-2.5516545876389518</v>
      </c>
    </row>
    <row r="24" spans="1:25" ht="16.5" thickBot="1" x14ac:dyDescent="0.3">
      <c r="H24" s="2" t="s">
        <v>3</v>
      </c>
      <c r="I24" s="3">
        <v>146356.29</v>
      </c>
      <c r="J24" s="3">
        <v>108394.67</v>
      </c>
      <c r="K24" s="3">
        <v>137383.98000000001</v>
      </c>
      <c r="L24" s="3">
        <v>132838.93</v>
      </c>
      <c r="M24" s="3">
        <v>183308.6</v>
      </c>
      <c r="O24">
        <f t="shared" si="14"/>
        <v>30511.89394702416</v>
      </c>
      <c r="P24">
        <f t="shared" si="15"/>
        <v>75344.689280707316</v>
      </c>
      <c r="Q24">
        <f t="shared" si="16"/>
        <v>47908.429780186125</v>
      </c>
      <c r="R24">
        <f t="shared" si="17"/>
        <v>46794.895237640652</v>
      </c>
      <c r="S24">
        <f t="shared" si="18"/>
        <v>-14740.340989204735</v>
      </c>
      <c r="U24">
        <f t="shared" si="19"/>
        <v>17.251205539693405</v>
      </c>
      <c r="V24">
        <f t="shared" si="20"/>
        <v>41.006287153532341</v>
      </c>
      <c r="W24">
        <f t="shared" si="21"/>
        <v>25.855581368400504</v>
      </c>
      <c r="X24">
        <f t="shared" si="22"/>
        <v>26.050157967595961</v>
      </c>
      <c r="Y24">
        <f t="shared" si="23"/>
        <v>-8.7444344953819275</v>
      </c>
    </row>
    <row r="25" spans="1:25" ht="16.5" thickBot="1" x14ac:dyDescent="0.3">
      <c r="H25" s="2" t="s">
        <v>4</v>
      </c>
      <c r="I25" s="3">
        <v>1212473.3700000001</v>
      </c>
      <c r="J25" s="3">
        <v>1242000.9099999999</v>
      </c>
      <c r="K25" s="3">
        <v>1204853.8999999999</v>
      </c>
      <c r="L25" s="3">
        <v>1223298.1000000001</v>
      </c>
      <c r="M25" s="3">
        <v>1169907.5</v>
      </c>
      <c r="O25">
        <f t="shared" si="14"/>
        <v>23080.463160597719</v>
      </c>
      <c r="P25">
        <f t="shared" si="15"/>
        <v>53105.451255770633</v>
      </c>
      <c r="Q25">
        <f t="shared" si="16"/>
        <v>26560.823009307031</v>
      </c>
      <c r="R25">
        <f t="shared" si="17"/>
        <v>31575.763600850012</v>
      </c>
      <c r="S25">
        <f t="shared" si="18"/>
        <v>-5559.8753180261701</v>
      </c>
      <c r="U25">
        <f t="shared" si="19"/>
        <v>1.8680257016043516</v>
      </c>
      <c r="V25">
        <f t="shared" si="20"/>
        <v>4.1004702659539207</v>
      </c>
      <c r="W25">
        <f t="shared" si="21"/>
        <v>2.1569356377677713</v>
      </c>
      <c r="X25">
        <f t="shared" si="22"/>
        <v>2.5162500006370059</v>
      </c>
      <c r="Y25">
        <f t="shared" si="23"/>
        <v>-0.47750991200285026</v>
      </c>
    </row>
    <row r="26" spans="1:25" ht="16.5" thickBot="1" x14ac:dyDescent="0.3">
      <c r="H26" s="2" t="s">
        <v>5</v>
      </c>
      <c r="I26" s="3">
        <v>252010.42</v>
      </c>
      <c r="J26" s="3">
        <v>295215.59000000003</v>
      </c>
      <c r="K26" s="3">
        <v>244632.05</v>
      </c>
      <c r="L26" s="3">
        <v>251279.75</v>
      </c>
      <c r="M26" s="3">
        <v>252743</v>
      </c>
      <c r="O26">
        <f t="shared" si="14"/>
        <v>-19451.119899602694</v>
      </c>
      <c r="P26">
        <f t="shared" si="15"/>
        <v>-24893.852499318018</v>
      </c>
      <c r="Q26">
        <f t="shared" si="16"/>
        <v>-6419.9024238158308</v>
      </c>
      <c r="R26">
        <f t="shared" si="17"/>
        <v>-15083.981267871975</v>
      </c>
      <c r="S26">
        <f t="shared" si="18"/>
        <v>-23259.245437924284</v>
      </c>
      <c r="U26">
        <f t="shared" si="19"/>
        <v>-8.3639398171586876</v>
      </c>
      <c r="V26">
        <f t="shared" si="20"/>
        <v>-9.208971771741151</v>
      </c>
      <c r="W26">
        <f t="shared" si="21"/>
        <v>-2.6950357020574027</v>
      </c>
      <c r="X26">
        <f t="shared" si="22"/>
        <v>-6.3862199347774391</v>
      </c>
      <c r="Y26">
        <f t="shared" si="23"/>
        <v>-10.135464918773856</v>
      </c>
    </row>
    <row r="27" spans="1:25" ht="16.5" thickBot="1" x14ac:dyDescent="0.3">
      <c r="H27" s="2" t="s">
        <v>6</v>
      </c>
      <c r="I27" s="3">
        <v>324866.08</v>
      </c>
      <c r="J27" s="3">
        <v>340286.64</v>
      </c>
      <c r="K27" s="3">
        <v>338175.49</v>
      </c>
      <c r="L27" s="3">
        <v>337919.07</v>
      </c>
      <c r="M27" s="3">
        <v>334063.09999999998</v>
      </c>
      <c r="O27">
        <f t="shared" si="14"/>
        <v>-5961.007837963698</v>
      </c>
      <c r="P27">
        <f t="shared" si="15"/>
        <v>-13027.096180621418</v>
      </c>
      <c r="Q27">
        <f t="shared" si="16"/>
        <v>-11518.753073713975</v>
      </c>
      <c r="R27">
        <f t="shared" si="17"/>
        <v>-14027.363070330292</v>
      </c>
      <c r="S27">
        <f t="shared" si="18"/>
        <v>22781.662037453265</v>
      </c>
      <c r="U27">
        <f t="shared" si="19"/>
        <v>-1.8692107333228296</v>
      </c>
      <c r="V27">
        <f t="shared" si="20"/>
        <v>-3.9806619628521349</v>
      </c>
      <c r="W27">
        <f t="shared" si="21"/>
        <v>-3.5262560883026635</v>
      </c>
      <c r="X27">
        <f t="shared" si="22"/>
        <v>-4.3308805907081194</v>
      </c>
      <c r="Y27">
        <f t="shared" si="23"/>
        <v>6.3841940420754097</v>
      </c>
    </row>
    <row r="28" spans="1:25" ht="16.5" thickBot="1" x14ac:dyDescent="0.3">
      <c r="H28" s="2" t="s">
        <v>7</v>
      </c>
      <c r="I28" s="3">
        <v>454269.87</v>
      </c>
      <c r="J28" s="3">
        <v>419740.61</v>
      </c>
      <c r="K28" s="3">
        <v>478388.65</v>
      </c>
      <c r="L28" s="3">
        <v>457873.61</v>
      </c>
      <c r="M28" s="3">
        <v>458301.2</v>
      </c>
      <c r="O28">
        <f t="shared" si="14"/>
        <v>-27939.247605755809</v>
      </c>
      <c r="P28">
        <f t="shared" si="15"/>
        <v>-26366.961945141316</v>
      </c>
      <c r="Q28">
        <f t="shared" si="16"/>
        <v>-7516.7015478761168</v>
      </c>
      <c r="R28">
        <f t="shared" si="17"/>
        <v>-24876.567753212177</v>
      </c>
      <c r="S28">
        <f t="shared" si="18"/>
        <v>-28201.24518372427</v>
      </c>
      <c r="U28">
        <f t="shared" si="19"/>
        <v>-6.5534226579481585</v>
      </c>
      <c r="V28">
        <f t="shared" si="20"/>
        <v>-6.7027778997194698</v>
      </c>
      <c r="W28">
        <f t="shared" si="21"/>
        <v>-1.5963366627775195</v>
      </c>
      <c r="X28">
        <f t="shared" si="22"/>
        <v>-5.7452050074359891</v>
      </c>
      <c r="Y28">
        <f t="shared" si="23"/>
        <v>-6.5569049398693595</v>
      </c>
    </row>
    <row r="29" spans="1:25" ht="16.5" thickBot="1" x14ac:dyDescent="0.3">
      <c r="H29" s="2" t="s">
        <v>8</v>
      </c>
      <c r="I29" s="3">
        <v>554654.03</v>
      </c>
      <c r="J29" s="3">
        <v>578431.68000000005</v>
      </c>
      <c r="K29" s="3">
        <v>580351</v>
      </c>
      <c r="L29" s="3">
        <v>576511.48</v>
      </c>
      <c r="M29" s="3">
        <v>516480.8</v>
      </c>
      <c r="O29">
        <f t="shared" si="14"/>
        <v>2222.4322245672811</v>
      </c>
      <c r="P29">
        <f t="shared" si="15"/>
        <v>-22336.215475654579</v>
      </c>
      <c r="Q29">
        <f t="shared" si="16"/>
        <v>-20989.169622355141</v>
      </c>
      <c r="R29">
        <f t="shared" si="17"/>
        <v>-21884.443260808941</v>
      </c>
      <c r="S29">
        <f t="shared" si="18"/>
        <v>54322.663610004645</v>
      </c>
      <c r="U29">
        <f t="shared" si="19"/>
        <v>0.3990889138480157</v>
      </c>
      <c r="V29">
        <f t="shared" si="20"/>
        <v>-4.0166152936995791</v>
      </c>
      <c r="W29">
        <f t="shared" si="21"/>
        <v>-3.7523421303496187</v>
      </c>
      <c r="X29">
        <f t="shared" si="22"/>
        <v>-3.9457945269804666</v>
      </c>
      <c r="Y29">
        <f t="shared" si="23"/>
        <v>9.5168770116503758</v>
      </c>
    </row>
    <row r="30" spans="1:25" ht="16.5" thickBot="1" x14ac:dyDescent="0.3">
      <c r="H30" s="2" t="s">
        <v>9</v>
      </c>
      <c r="I30" s="3">
        <v>39963.71</v>
      </c>
      <c r="J30" s="3">
        <v>47961.23</v>
      </c>
      <c r="K30" s="3">
        <v>49986.54</v>
      </c>
      <c r="L30" s="3">
        <v>45483.59</v>
      </c>
      <c r="M30" s="3">
        <v>33301.1</v>
      </c>
      <c r="O30">
        <f t="shared" si="14"/>
        <v>4329.1284604481407</v>
      </c>
      <c r="P30">
        <f t="shared" si="15"/>
        <v>45.607371208003315</v>
      </c>
      <c r="Q30">
        <f t="shared" si="16"/>
        <v>1279.0056141877212</v>
      </c>
      <c r="R30">
        <f t="shared" si="17"/>
        <v>-498.15606991379173</v>
      </c>
      <c r="S30">
        <f t="shared" si="18"/>
        <v>11352.648099554448</v>
      </c>
      <c r="U30">
        <f t="shared" si="19"/>
        <v>9.7738790534137738</v>
      </c>
      <c r="V30">
        <f t="shared" si="20"/>
        <v>9.500182412631962E-2</v>
      </c>
      <c r="W30">
        <f t="shared" si="21"/>
        <v>2.4948639458813386</v>
      </c>
      <c r="X30">
        <f t="shared" si="22"/>
        <v>-1.1073719344088078</v>
      </c>
      <c r="Y30">
        <f t="shared" si="23"/>
        <v>25.423729435307411</v>
      </c>
    </row>
    <row r="31" spans="1:25" ht="16.5" thickBot="1" x14ac:dyDescent="0.3">
      <c r="H31" s="2" t="s">
        <v>0</v>
      </c>
      <c r="I31" s="3">
        <v>50604</v>
      </c>
      <c r="J31" s="3">
        <v>55476</v>
      </c>
      <c r="K31" s="3">
        <v>55476</v>
      </c>
      <c r="L31" s="3">
        <v>50604</v>
      </c>
      <c r="M31" s="3">
        <v>43801</v>
      </c>
      <c r="O31">
        <f t="shared" si="14"/>
        <v>0</v>
      </c>
      <c r="P31">
        <f t="shared" si="15"/>
        <v>0</v>
      </c>
      <c r="Q31">
        <f t="shared" si="16"/>
        <v>0</v>
      </c>
      <c r="R31">
        <f t="shared" si="17"/>
        <v>0</v>
      </c>
      <c r="S31">
        <f t="shared" si="18"/>
        <v>0</v>
      </c>
      <c r="U31">
        <f t="shared" si="19"/>
        <v>0</v>
      </c>
      <c r="V31">
        <f t="shared" si="20"/>
        <v>0</v>
      </c>
      <c r="W31">
        <f t="shared" si="21"/>
        <v>0</v>
      </c>
      <c r="X31">
        <f t="shared" si="22"/>
        <v>0</v>
      </c>
      <c r="Y31">
        <f t="shared" si="23"/>
        <v>0</v>
      </c>
    </row>
    <row r="32" spans="1:25" x14ac:dyDescent="0.25">
      <c r="I32">
        <f>SUM(I22:I31)</f>
        <v>4129078</v>
      </c>
      <c r="J32">
        <f t="shared" ref="J32:M32" si="24">SUM(J22:J31)</f>
        <v>4129077.99</v>
      </c>
      <c r="K32">
        <f t="shared" si="24"/>
        <v>4129078.0100000002</v>
      </c>
      <c r="L32">
        <f t="shared" si="24"/>
        <v>4129077.9999999995</v>
      </c>
      <c r="M32">
        <f t="shared" si="24"/>
        <v>4129078.1000000006</v>
      </c>
    </row>
    <row r="35" spans="14:25" ht="16.5" thickBot="1" x14ac:dyDescent="0.3">
      <c r="N35" s="2" t="s">
        <v>1</v>
      </c>
      <c r="O35" s="3">
        <v>-747.35749999999996</v>
      </c>
      <c r="P35" s="3">
        <v>-1015.73206</v>
      </c>
      <c r="Q35" s="3">
        <v>-254.827</v>
      </c>
      <c r="R35" s="3">
        <v>-1623.2577000000001</v>
      </c>
      <c r="S35" s="3">
        <v>3628.7739999999999</v>
      </c>
      <c r="U35">
        <f>O35/B9*100</f>
        <v>-0.26402339838030331</v>
      </c>
      <c r="V35">
        <f t="shared" ref="V35:Y35" si="25">P35/C9*100</f>
        <v>-0.43156724696897908</v>
      </c>
      <c r="W35">
        <f t="shared" si="25"/>
        <v>-0.10872406514867242</v>
      </c>
      <c r="X35">
        <f t="shared" si="25"/>
        <v>-0.67193878758641357</v>
      </c>
      <c r="Y35">
        <f t="shared" si="25"/>
        <v>1.120235509019752</v>
      </c>
    </row>
    <row r="36" spans="14:25" ht="16.5" thickBot="1" x14ac:dyDescent="0.3">
      <c r="N36" s="2" t="s">
        <v>2</v>
      </c>
      <c r="O36" s="3">
        <v>-6822.1864999999998</v>
      </c>
      <c r="P36" s="3">
        <v>-40342.883040000001</v>
      </c>
      <c r="Q36" s="3">
        <v>-28535.915000000001</v>
      </c>
      <c r="R36" s="3">
        <v>-1153.8880999999999</v>
      </c>
      <c r="S36" s="3">
        <v>-20325.131000000001</v>
      </c>
      <c r="U36">
        <f t="shared" ref="U36:U44" si="26">O36/B10*100</f>
        <v>-0.84850659707660026</v>
      </c>
      <c r="V36">
        <f t="shared" ref="V36:V44" si="27">P36/C10*100</f>
        <v>-5.2781324753208692</v>
      </c>
      <c r="W36">
        <f t="shared" ref="W36:W44" si="28">Q36/D10*100</f>
        <v>-3.6766116886863327</v>
      </c>
      <c r="X36">
        <f t="shared" ref="X36:X44" si="29">R36/E10*100</f>
        <v>-0.14250966819321589</v>
      </c>
      <c r="Y36">
        <f t="shared" ref="Y36:Y44" si="30">S36/F10*100</f>
        <v>-2.5516584794423021</v>
      </c>
    </row>
    <row r="37" spans="14:25" ht="16.5" thickBot="1" x14ac:dyDescent="0.3">
      <c r="N37" s="2" t="s">
        <v>3</v>
      </c>
      <c r="O37" s="3">
        <v>7431.4294</v>
      </c>
      <c r="P37" s="3">
        <v>22239.235550000001</v>
      </c>
      <c r="Q37" s="3">
        <v>21347.598999999998</v>
      </c>
      <c r="R37" s="3">
        <v>15219.1248</v>
      </c>
      <c r="S37" s="3">
        <v>-9180.4689999999991</v>
      </c>
      <c r="U37">
        <f t="shared" si="26"/>
        <v>4.201676770891634</v>
      </c>
      <c r="V37">
        <f t="shared" si="27"/>
        <v>12.103686241783432</v>
      </c>
      <c r="W37">
        <f t="shared" si="28"/>
        <v>11.52103263448558</v>
      </c>
      <c r="X37">
        <f t="shared" si="29"/>
        <v>8.4723045784202178</v>
      </c>
      <c r="Y37">
        <f t="shared" si="30"/>
        <v>-5.446143333195411</v>
      </c>
    </row>
    <row r="38" spans="14:25" ht="16.5" thickBot="1" x14ac:dyDescent="0.3">
      <c r="N38" s="2" t="s">
        <v>4</v>
      </c>
      <c r="O38" s="3">
        <v>46160.932099999998</v>
      </c>
      <c r="P38" s="3">
        <v>106210.90489999999</v>
      </c>
      <c r="Q38" s="3">
        <v>53121.652999999998</v>
      </c>
      <c r="R38" s="3">
        <v>63151.533100000001</v>
      </c>
      <c r="S38" s="3">
        <v>-11119.696</v>
      </c>
      <c r="U38">
        <f t="shared" si="26"/>
        <v>3.7360518709183577</v>
      </c>
      <c r="V38">
        <f t="shared" si="27"/>
        <v>8.2009407163296597</v>
      </c>
      <c r="W38">
        <f t="shared" si="28"/>
        <v>4.3138718424758116</v>
      </c>
      <c r="X38">
        <f t="shared" si="29"/>
        <v>5.0325004713053154</v>
      </c>
      <c r="Y38">
        <f t="shared" si="30"/>
        <v>-0.95501513158814566</v>
      </c>
    </row>
    <row r="39" spans="14:25" ht="16.5" thickBot="1" x14ac:dyDescent="0.3">
      <c r="N39" s="2" t="s">
        <v>5</v>
      </c>
      <c r="O39" s="3">
        <v>-19451.119699999999</v>
      </c>
      <c r="P39" s="3">
        <v>-24893.855490000002</v>
      </c>
      <c r="Q39" s="3">
        <v>-6419.8980000000001</v>
      </c>
      <c r="R39" s="3">
        <v>-15083.9854</v>
      </c>
      <c r="S39" s="3">
        <v>-23259.212</v>
      </c>
      <c r="U39">
        <f t="shared" si="26"/>
        <v>-8.3639397313299568</v>
      </c>
      <c r="V39">
        <f t="shared" si="27"/>
        <v>-9.2089728780828057</v>
      </c>
      <c r="W39">
        <f t="shared" si="28"/>
        <v>-2.695033844966622</v>
      </c>
      <c r="X39">
        <f t="shared" si="29"/>
        <v>-6.3862216842279249</v>
      </c>
      <c r="Y39">
        <f t="shared" si="30"/>
        <v>-10.135450347840786</v>
      </c>
    </row>
    <row r="40" spans="14:25" ht="16.5" thickBot="1" x14ac:dyDescent="0.3">
      <c r="N40" s="2" t="s">
        <v>6</v>
      </c>
      <c r="O40" s="3">
        <v>-5961.0052999999998</v>
      </c>
      <c r="P40" s="3">
        <v>-13027.09945</v>
      </c>
      <c r="Q40" s="3">
        <v>-11518.754999999999</v>
      </c>
      <c r="R40" s="3">
        <v>-14027.359700000001</v>
      </c>
      <c r="S40" s="3">
        <v>22781.671999999999</v>
      </c>
      <c r="U40">
        <f t="shared" si="26"/>
        <v>-1.8692099374860998</v>
      </c>
      <c r="V40">
        <f t="shared" si="27"/>
        <v>-3.9806629618691671</v>
      </c>
      <c r="W40">
        <f t="shared" si="28"/>
        <v>-3.5262566779999838</v>
      </c>
      <c r="X40">
        <f t="shared" si="29"/>
        <v>-4.330879550134922</v>
      </c>
      <c r="Y40">
        <f t="shared" si="30"/>
        <v>6.3841968339187538</v>
      </c>
    </row>
    <row r="41" spans="14:25" ht="16.5" thickBot="1" x14ac:dyDescent="0.3">
      <c r="N41" s="2" t="s">
        <v>7</v>
      </c>
      <c r="O41" s="3">
        <v>-27939.2484</v>
      </c>
      <c r="P41" s="3">
        <v>-26366.964179999999</v>
      </c>
      <c r="Q41" s="3">
        <v>-7516.6980000000003</v>
      </c>
      <c r="R41" s="3">
        <v>-24876.570899999999</v>
      </c>
      <c r="S41" s="3">
        <v>-28201.200000000001</v>
      </c>
      <c r="U41">
        <f t="shared" si="26"/>
        <v>-6.5534228442458708</v>
      </c>
      <c r="V41">
        <f t="shared" si="27"/>
        <v>-6.7027784678456506</v>
      </c>
      <c r="W41">
        <f t="shared" si="28"/>
        <v>-1.5963359093081042</v>
      </c>
      <c r="X41">
        <f t="shared" si="29"/>
        <v>-5.7452057341817895</v>
      </c>
      <c r="Y41">
        <f t="shared" si="30"/>
        <v>-6.5568944344685187</v>
      </c>
    </row>
    <row r="42" spans="14:25" ht="16.5" thickBot="1" x14ac:dyDescent="0.3">
      <c r="N42" s="2" t="s">
        <v>8</v>
      </c>
      <c r="O42" s="3">
        <v>2222.4299999999998</v>
      </c>
      <c r="P42" s="3">
        <v>-22336.218369999999</v>
      </c>
      <c r="Q42" s="3">
        <v>-20989.167000000001</v>
      </c>
      <c r="R42" s="3">
        <v>-21884.440299999998</v>
      </c>
      <c r="S42" s="3">
        <v>54322.614999999998</v>
      </c>
      <c r="U42">
        <f t="shared" si="26"/>
        <v>0.3990885143757032</v>
      </c>
      <c r="V42">
        <f t="shared" si="27"/>
        <v>-4.0166158141759372</v>
      </c>
      <c r="W42">
        <f t="shared" si="28"/>
        <v>-3.7523416615376628</v>
      </c>
      <c r="X42">
        <f t="shared" si="29"/>
        <v>-3.9457939931426358</v>
      </c>
      <c r="Y42">
        <f t="shared" si="30"/>
        <v>9.5168684955835072</v>
      </c>
    </row>
    <row r="43" spans="14:25" ht="16.5" thickBot="1" x14ac:dyDescent="0.3">
      <c r="N43" s="2" t="s">
        <v>9</v>
      </c>
      <c r="O43" s="3">
        <v>4329.1259</v>
      </c>
      <c r="P43" s="3">
        <v>45.612119999999997</v>
      </c>
      <c r="Q43" s="3">
        <v>1279.009</v>
      </c>
      <c r="R43" s="3">
        <v>-498.1558</v>
      </c>
      <c r="S43" s="3">
        <v>11352.647999999999</v>
      </c>
      <c r="U43">
        <f t="shared" si="26"/>
        <v>9.7738732726866182</v>
      </c>
      <c r="V43">
        <f t="shared" si="27"/>
        <v>9.501171603392429E-2</v>
      </c>
      <c r="W43">
        <f t="shared" si="28"/>
        <v>2.4948705503409969</v>
      </c>
      <c r="X43">
        <f t="shared" si="29"/>
        <v>-1.1073713344061664</v>
      </c>
      <c r="Y43">
        <f t="shared" si="30"/>
        <v>25.423729212359834</v>
      </c>
    </row>
    <row r="44" spans="14:25" ht="16.5" thickBot="1" x14ac:dyDescent="0.3">
      <c r="N44" s="2" t="s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U44">
        <f t="shared" si="26"/>
        <v>0</v>
      </c>
      <c r="V44">
        <f t="shared" si="27"/>
        <v>0</v>
      </c>
      <c r="W44">
        <f t="shared" si="28"/>
        <v>0</v>
      </c>
      <c r="X44">
        <f t="shared" si="29"/>
        <v>0</v>
      </c>
      <c r="Y44">
        <f t="shared" si="3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shhet1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mulyGLtqB0@student.ethz.ch</dc:creator>
  <cp:keywords/>
  <dc:description/>
  <cp:lastModifiedBy>Black  Benjamin</cp:lastModifiedBy>
  <cp:revision/>
  <dcterms:created xsi:type="dcterms:W3CDTF">2022-11-18T10:10:29Z</dcterms:created>
  <dcterms:modified xsi:type="dcterms:W3CDTF">2023-03-29T16:16:56Z</dcterms:modified>
  <cp:category/>
  <cp:contentStatus/>
</cp:coreProperties>
</file>