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v\coding\SavvyCoders\dap-curriculum\Section02\resources\"/>
    </mc:Choice>
  </mc:AlternateContent>
  <xr:revisionPtr revIDLastSave="0" documentId="13_ncr:1_{1C14AB07-2DDF-4E53-9B65-3DD4CED5F44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ayments" sheetId="8" r:id="rId1"/>
    <sheet name="Expenses" sheetId="1" r:id="rId2"/>
    <sheet name="Roster" sheetId="2" r:id="rId3"/>
    <sheet name="Credit Card Debt" sheetId="3" r:id="rId4"/>
  </sheets>
  <calcPr calcId="191028"/>
  <pivotCaches>
    <pivotCache cacheId="3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 l="1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<sst xmlns="http://schemas.openxmlformats.org/spreadsheetml/2006/main" count="1313" uniqueCount="171">
  <si>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</si>
  <si>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</si>
  <si>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</si>
  <si>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</si>
  <si>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</si>
  <si>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</si>
  <si>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</si>
  <si>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</si>
  <si>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</si>
  <si>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</si>
  <si>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</si>
  <si>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</si>
  <si>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</si>
  <si>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</si>
  <si>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</si>
  <si>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</si>
  <si>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</si>
  <si>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</si>
  <si>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</si>
  <si>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</si>
  <si>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</si>
  <si>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</si>
  <si>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</si>
  <si>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</si>
  <si>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</si>
  <si>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</si>
  <si>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</si>
  <si>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</si>
  <si>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</si>
  <si>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</si>
  <si>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</si>
  <si>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</si>
  <si>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</si>
  <si>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</si>
  <si>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</si>
  <si>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</si>
  <si>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</si>
  <si>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</si>
  <si>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</si>
  <si>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</si>
  <si>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</si>
  <si>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</si>
  <si>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</si>
  <si>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</si>
  <si>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</si>
  <si>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</si>
  <si>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</si>
  <si>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</si>
  <si>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</si>
  <si>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</si>
  <si>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</si>
  <si>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</si>
  <si>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</si>
  <si>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</si>
  <si>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</si>
  <si>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</si>
  <si>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</si>
  <si>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</si>
  <si>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</si>
  <si>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</si>
  <si>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</si>
  <si>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</si>
  <si>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</si>
  <si>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</si>
  <si>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</si>
  <si>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</si>
  <si>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</si>
  <si>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</si>
  <si>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</si>
  <si>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</si>
  <si>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</si>
  <si>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</si>
  <si>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</si>
  <si>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</si>
  <si>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</si>
  <si>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</si>
  <si>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</si>
  <si>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</si>
  <si>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</si>
  <si>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</si>
  <si>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</si>
  <si>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</si>
  <si>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</si>
  <si>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</si>
  <si>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</si>
  <si>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</si>
  <si>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</si>
  <si>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</si>
  <si>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</si>
  <si>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</si>
  <si>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</si>
  <si>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</si>
  <si>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</si>
  <si>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</si>
  <si>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</si>
  <si>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</si>
  <si>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</si>
  <si>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</si>
  <si>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</si>
  <si>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</si>
  <si>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</si>
  <si>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</si>
  <si>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</si>
  <si>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</si>
  <si>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</si>
  <si>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</si>
  <si>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</si>
  <si>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</si>
  <si>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</si>
  <si>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</si>
  <si>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</si>
  <si>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</si>
  <si>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</si>
  <si>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</si>
  <si>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</si>
  <si>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</si>
  <si>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</si>
  <si>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</si>
  <si>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</si>
  <si>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</si>
  <si>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</si>
  <si>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</si>
  <si>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</si>
  <si>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</si>
  <si>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</si>
  <si>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</si>
  <si>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</si>
  <si>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</si>
  <si>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</si>
  <si>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</si>
  <si>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</si>
  <si>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</si>
  <si>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</si>
  <si>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</si>
  <si>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</si>
  <si>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</si>
  <si>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</si>
  <si>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</si>
  <si>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</si>
  <si>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</si>
  <si>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</si>
  <si>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</si>
  <si>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</si>
  <si>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</si>
  <si>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</si>
  <si>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</si>
  <si>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</si>
  <si>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</si>
  <si>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</si>
  <si>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</si>
  <si>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</si>
  <si>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</si>
  <si>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</si>
  <si>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</si>
  <si>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</si>
  <si>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</si>
  <si>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</si>
  <si>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</si>
  <si>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</si>
  <si>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</si>
  <si>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</si>
  <si>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</si>
  <si>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</si>
  <si>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</si>
  <si>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</si>
  <si>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</si>
  <si>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</si>
  <si>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Column1</t>
  </si>
  <si>
    <t>2012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</si>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</sst>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 vertical="center" wrapText="1" indent="1"/>
    </xf>
    <xf numFmtId="9" fontId="0" fillId="0" borderId="0" xfId="2" applyFon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 applyProtection="1">
      <alignment horizontal="left" wrapText="1"/>
    </xf>
    <xf numFmtId="168" fontId="0" fillId="0" borderId="0" xfId="0" applyNumberFormat="1" applyFont="1" applyAlignment="1" applyProtection="1">
      <alignment horizontal="left" wrapText="1"/>
    </xf>
    <xf numFmtId="44" fontId="0" fillId="0" borderId="0" xfId="0" pivotButton="1" applyNumberFormat="1" applyFont="1" applyAlignment="1" applyProtection="1">
      <alignment horizontal="left" wrapText="1"/>
    </xf>
    <xf numFmtId="0" fontId="0" fillId="0" borderId="0" xfId="0" pivotButton="1" applyFont="1" applyAlignment="1" applyProtection="1">
      <alignment horizontal="left" wrapText="1"/>
    </xf>
    <xf numFmtId="0" fontId="0" fillId="0" borderId="0" xfId="0" applyFont="1" applyAlignment="1" applyProtection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201">
    <dxf>
      <numFmt numFmtId="34" formatCode="_(&quot;$&quot;* #,##0.00_);_(&quot;$&quot;* \(#,##0.00\);_(&quot;$&quot;* &quot;-&quot;??_);_(@_)"/>
    </dxf>
    <dxf>
      <numFmt numFmtId="168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6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4"/>
      </font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[YourName_Week2Homework.xlsx]Payments!Payments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Payments!$B$5:$B$6</c:f>
              <c:numCache>
                <c:formatCode>"$"#,##0.00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B-4A59-A293-2F658D10BD3B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Payments!$C$5:$C$6</c:f>
              <c:numCache>
                <c:formatCode>"$"#,##0.00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B-4A59-A293-2F658D10BD3B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Payments!$D$5:$D$6</c:f>
              <c:numCache>
                <c:formatCode>"$"#,##0.00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B-4A59-A293-2F658D10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283232"/>
        <c:axId val="636089024"/>
      </c:barChart>
      <c:catAx>
        <c:axId val="19842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9024"/>
        <c:crosses val="autoZero"/>
        <c:auto val="1"/>
        <c:lblAlgn val="ctr"/>
        <c:lblOffset val="100"/>
        <c:noMultiLvlLbl val="0"/>
      </c:catAx>
      <c:valAx>
        <c:axId val="636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74753411513241"/>
          <c:y val="8.5663654459299965E-2"/>
          <c:w val="0.72714351919337239"/>
          <c:h val="0.64729950422863813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45B-422D-8AFB-DB86DFFDAC1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5B-422D-8AFB-DB86DFFDAC1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5B-422D-8AFB-DB86DFFDAC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45B-422D-8AFB-DB86DFFDAC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5B-422D-8AFB-DB86DFFDAC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9014432"/>
        <c:axId val="666494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 Debt'!$B$3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>
                        <c:v>780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5B-422D-8AFB-DB86DFFDAC1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5B-422D-8AFB-DB86DFFDAC1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45B-422D-8AFB-DB86DFFDAC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5B-422D-8AFB-DB86DFFDAC1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45B-422D-8AFB-DB86DFFDAC15}"/>
                  </c:ext>
                </c:extLst>
              </c15:ser>
            </c15:filteredBarSeries>
          </c:ext>
        </c:extLst>
      </c:barChart>
      <c:catAx>
        <c:axId val="7590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cREDIT cARDS</a:t>
                </a:r>
              </a:p>
            </c:rich>
          </c:tx>
          <c:layout>
            <c:manualLayout>
              <c:xMode val="edge"/>
              <c:yMode val="edge"/>
              <c:x val="0.45692374855188117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94208"/>
        <c:crosses val="autoZero"/>
        <c:auto val="1"/>
        <c:lblAlgn val="ctr"/>
        <c:lblOffset val="100"/>
        <c:noMultiLvlLbl val="0"/>
      </c:catAx>
      <c:valAx>
        <c:axId val="6664942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mONTHLY PAYMENTS</a:t>
                </a:r>
              </a:p>
            </c:rich>
          </c:tx>
          <c:layout>
            <c:manualLayout>
              <c:xMode val="edge"/>
              <c:yMode val="edge"/>
              <c:x val="1.3563918524211488E-2"/>
              <c:y val="0.22562882764654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1443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Debt'!$B$4:$G$4</c15:sqref>
                  </c15:fullRef>
                </c:ext>
              </c:extLst>
              <c:f>('Credit Card Debt'!$B$4,'Credit Card Debt'!$G$4)</c:f>
              <c:numCache>
                <c:formatCode>0%</c:formatCode>
                <c:ptCount val="2"/>
                <c:pt idx="0" formatCode="General">
                  <c:v>2000</c:v>
                </c:pt>
                <c:pt idx="1" formatCode="General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0-4AAD-AD0F-DDA3C34DBD39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Debt'!$B$5:$G$5</c15:sqref>
                  </c15:fullRef>
                </c:ext>
              </c:extLst>
              <c:f>('Credit Card Debt'!$B$5,'Credit Card Debt'!$G$5)</c:f>
              <c:numCache>
                <c:formatCode>0%</c:formatCode>
                <c:ptCount val="2"/>
                <c:pt idx="0" formatCode="General">
                  <c:v>450</c:v>
                </c:pt>
                <c:pt idx="1" formatCode="General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0-4AAD-AD0F-DDA3C34DBD39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Debt'!$B$6:$G$6</c15:sqref>
                  </c15:fullRef>
                </c:ext>
              </c:extLst>
              <c:f>('Credit Card Debt'!$B$6,'Credit Card Debt'!$G$6)</c:f>
              <c:numCache>
                <c:formatCode>0%</c:formatCode>
                <c:ptCount val="2"/>
                <c:pt idx="0" formatCode="General">
                  <c:v>975</c:v>
                </c:pt>
                <c:pt idx="1" formatCode="General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0-4AAD-AD0F-DDA3C34DBD39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Debt'!$B$7:$G$7</c15:sqref>
                  </c15:fullRef>
                </c:ext>
              </c:extLst>
              <c:f>('Credit Card Debt'!$B$7,'Credit Card Debt'!$G$7)</c:f>
              <c:numCache>
                <c:formatCode>0%</c:formatCode>
                <c:ptCount val="2"/>
                <c:pt idx="0" formatCode="General">
                  <c:v>1500</c:v>
                </c:pt>
                <c:pt idx="1" formatCode="General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0-4AAD-AD0F-DDA3C34DBD39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gradFill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Debt'!$B$8:$G$8</c15:sqref>
                  </c15:fullRef>
                </c:ext>
              </c:extLst>
              <c:f>('Credit Card Debt'!$B$8,'Credit Card Debt'!$G$8)</c:f>
              <c:numCache>
                <c:formatCode>0%</c:formatCode>
                <c:ptCount val="2"/>
                <c:pt idx="0" formatCode="General">
                  <c:v>780</c:v>
                </c:pt>
                <c:pt idx="1" formatCode="General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C0-4AAD-AD0F-DDA3C34DB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421936"/>
        <c:axId val="718638080"/>
        <c:axId val="0"/>
      </c:bar3DChart>
      <c:catAx>
        <c:axId val="7674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38080"/>
        <c:crosses val="autoZero"/>
        <c:auto val="1"/>
        <c:lblAlgn val="ctr"/>
        <c:lblOffset val="100"/>
        <c:noMultiLvlLbl val="0"/>
      </c:catAx>
      <c:valAx>
        <c:axId val="71863808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21936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1911636045494"/>
          <c:y val="0.90335593467483233"/>
          <c:w val="0.696574940981093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142875</xdr:rowOff>
    </xdr:from>
    <xdr:to>
      <xdr:col>13</xdr:col>
      <xdr:colOff>400050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692A5-AB51-5EDC-C91C-974F5C904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423861</xdr:colOff>
      <xdr:row>10</xdr:row>
      <xdr:rowOff>9525</xdr:rowOff>
    </xdr:from>
    <xdr:to>
      <xdr:col>6</xdr:col>
      <xdr:colOff>676274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D3BAC-3402-099C-E0A5-1F95821F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995361</xdr:colOff>
      <xdr:row>10</xdr:row>
      <xdr:rowOff>19050</xdr:rowOff>
    </xdr:from>
    <xdr:to>
      <xdr:col>14</xdr:col>
      <xdr:colOff>266700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406EA-8FC0-A752-9B3D-A799B42DB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die Vo" refreshedDate="45212.031179513891" createdVersion="8" refreshedVersion="8" minRefreshableVersion="3" recordCount="208" xr:uid="{A0CFD016-2D4A-4247-A301-4DED403D3E68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CE00F-9EB6-467F-9223-74D922A80B05}" name="Payments" cacheId="30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 chartFormat="1">
  <location ref="A3:E6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sd="0" x="2"/>
        <item sd="0" x="3"/>
        <item t="default"/>
      </items>
    </pivotField>
  </pivotFields>
  <rowFields count="4">
    <field x="11"/>
    <field x="10"/>
    <field x="9"/>
    <field x="8"/>
  </rowFields>
  <rowItems count="2"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0" numFmtId="168"/>
  </dataFields>
  <formats count="49">
    <format dxfId="0">
      <pivotArea type="origin" dataOnly="0" labelOnly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2">
      <pivotArea field="6" type="button" dataOnly="0" labelOnly="1" outline="0" axis="axisCol" fieldPosition="0"/>
    </format>
    <format dxfId="3">
      <pivotArea field="6" type="button" dataOnly="0" labelOnly="1" outline="0" axis="axisCol" fieldPosition="0"/>
    </format>
    <format dxfId="4">
      <pivotArea field="6" type="button" dataOnly="0" labelOnly="1" outline="0" axis="axisCol" fieldPosition="0"/>
    </format>
    <format dxfId="5">
      <pivotArea field="6" type="button" dataOnly="0" labelOnly="1" outline="0" axis="axisCol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type="origin" dataOnly="0" labelOnly="1" outline="0" fieldPosition="0"/>
    </format>
    <format dxfId="9">
      <pivotArea field="6" type="button" dataOnly="0" labelOnly="1" outline="0" axis="axisCol" fieldPosition="0"/>
    </format>
    <format dxfId="10">
      <pivotArea type="topRight" dataOnly="0" labelOnly="1" outline="0" fieldPosition="0"/>
    </format>
    <format dxfId="11">
      <pivotArea field="11" type="button" dataOnly="0" labelOnly="1" outline="0" axis="axisRow" fieldPosition="0"/>
    </format>
    <format dxfId="12">
      <pivotArea dataOnly="0" labelOnly="1" fieldPosition="0">
        <references count="1">
          <reference field="11" count="1">
            <x v="2"/>
          </reference>
        </references>
      </pivotArea>
    </format>
    <format dxfId="13">
      <pivotArea dataOnly="0" labelOnly="1" grandRow="1" outline="0" fieldPosition="0"/>
    </format>
    <format dxfId="14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type="origin" dataOnly="0" labelOnly="1" outline="0" fieldPosition="0"/>
    </format>
    <format dxfId="19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21">
      <pivotArea field="11" type="button" dataOnly="0" labelOnly="1" outline="0" axis="axisRow" fieldPosition="0"/>
    </format>
    <format dxfId="22">
      <pivotArea dataOnly="0" labelOnly="1" fieldPosition="0">
        <references count="1">
          <reference field="11" count="1">
            <x v="2"/>
          </reference>
        </references>
      </pivotArea>
    </format>
    <format dxfId="23">
      <pivotArea dataOnly="0" labelOnly="1" grandRow="1" outline="0" fieldPosition="0"/>
    </format>
    <format dxfId="24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type="origin" dataOnly="0" labelOnly="1" outline="0" fieldPosition="0"/>
    </format>
    <format dxfId="29">
      <pivotArea field="6" type="button" dataOnly="0" labelOnly="1" outline="0" axis="axisCol" fieldPosition="0"/>
    </format>
    <format dxfId="30">
      <pivotArea type="topRight" dataOnly="0" labelOnly="1" outline="0" fieldPosition="0"/>
    </format>
    <format dxfId="31">
      <pivotArea field="11" type="button" dataOnly="0" labelOnly="1" outline="0" axis="axisRow" fieldPosition="0"/>
    </format>
    <format dxfId="32">
      <pivotArea dataOnly="0" labelOnly="1" fieldPosition="0">
        <references count="1">
          <reference field="11" count="1">
            <x v="2"/>
          </reference>
        </references>
      </pivotArea>
    </format>
    <format dxfId="33">
      <pivotArea dataOnly="0" labelOnly="1" grandRow="1" outline="0" fieldPosition="0"/>
    </format>
    <format dxfId="34">
      <pivotArea dataOnly="0" labelOnly="1" fieldPosition="0">
        <references count="1">
          <reference field="6" count="0"/>
        </references>
      </pivotArea>
    </format>
    <format dxfId="35">
      <pivotArea dataOnly="0" labelOnly="1" grandCol="1" outline="0" fieldPosition="0"/>
    </format>
    <format dxfId="36">
      <pivotArea type="origin" dataOnly="0" labelOnly="1" outline="0" fieldPosition="0"/>
    </format>
    <format dxfId="37">
      <pivotArea type="all" dataOnly="0" outline="0" fieldPosition="0"/>
    </format>
    <format dxfId="38">
      <pivotArea type="all" dataOnly="0" outline="0" fieldPosition="0"/>
    </format>
    <format dxfId="39">
      <pivotArea type="all" dataOnly="0" outline="0" fieldPosition="0"/>
    </format>
    <format dxfId="40">
      <pivotArea outline="0" collapsedLevelsAreSubtotals="1" fieldPosition="0"/>
    </format>
    <format dxfId="41">
      <pivotArea type="origin" dataOnly="0" labelOnly="1" outline="0" fieldPosition="0"/>
    </format>
    <format dxfId="42">
      <pivotArea field="6" type="button" dataOnly="0" labelOnly="1" outline="0" axis="axisCol" fieldPosition="0"/>
    </format>
    <format dxfId="43">
      <pivotArea type="topRight" dataOnly="0" labelOnly="1" outline="0" fieldPosition="0"/>
    </format>
    <format dxfId="44">
      <pivotArea field="11" type="button" dataOnly="0" labelOnly="1" outline="0" axis="axisRow" fieldPosition="0"/>
    </format>
    <format dxfId="45">
      <pivotArea dataOnly="0" labelOnly="1" fieldPosition="0">
        <references count="1">
          <reference field="11" count="1">
            <x v="2"/>
          </reference>
        </references>
      </pivotArea>
    </format>
    <format dxfId="46">
      <pivotArea dataOnly="0" labelOnly="1" grandRow="1" outline="0" fieldPosition="0"/>
    </format>
    <format dxfId="47">
      <pivotArea dataOnly="0" labelOnly="1" fieldPosition="0">
        <references count="1">
          <reference field="6" count="0"/>
        </references>
      </pivotArea>
    </format>
    <format dxfId="48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1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5646E7-883D-4EFD-851B-E87B263A800E}" name="Table1" displayName="Table1" ref="A2:I210" totalsRowShown="0" headerRowDxfId="188" dataDxfId="189" headerRowBorderDxfId="199" tableBorderDxfId="200">
  <autoFilter ref="A2:I210" xr:uid="{655646E7-883D-4EFD-851B-E87B263A800E}"/>
  <tableColumns count="9">
    <tableColumn id="1" xr3:uid="{16974736-BC56-428A-9D9D-7F653A409998}" name="Document Date" dataDxfId="198"/>
    <tableColumn id="2" xr3:uid="{C5D105DA-6B24-44FD-8D4B-75E51472D139}" name="Supplier" dataDxfId="197"/>
    <tableColumn id="3" xr3:uid="{C63A9883-3F1C-4D78-8AB3-35F5767F3047}" name="Reference" dataDxfId="196"/>
    <tableColumn id="4" xr3:uid="{4BF951B5-D74A-47DD-B876-20514C6B63CB}" name="Description" dataDxfId="195"/>
    <tableColumn id="5" xr3:uid="{720BC07F-1925-497C-94CD-C756DA45D0EF}" name="Tax Inclusive Amount" dataDxfId="194" dataCellStyle="Comma"/>
    <tableColumn id="6" xr3:uid="{7575EBFE-7769-4574-9E4A-A3B189B896F3}" name="Column1" dataDxfId="193"/>
    <tableColumn id="7" xr3:uid="{733D37C1-9BC0-4C0D-A68A-340586777F26}" name="Bank Code" dataDxfId="192"/>
    <tableColumn id="8" xr3:uid="{6E1CE97F-4CF2-4F20-A3BD-567660083FC7}" name="Account Code" dataDxfId="191"/>
    <tableColumn id="9" xr3:uid="{37D9384B-EB39-4AA7-A94B-F956AB4467B0}" name="Payment Date" dataDxfId="1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C30C-EEEB-4BBB-AAE9-1A2DEBAA7261}">
  <dimension ref="A3:E6"/>
  <sheetViews>
    <sheetView tabSelected="1" workbookViewId="0">
      <selection sqref="A1:A1048576"/>
    </sheetView>
  </sheetViews>
  <sheetFormatPr defaultRowHeight="15" x14ac:dyDescent="0.25"/>
  <cols>
    <col min="1" max="5" width="16.7109375" style="21" customWidth="1"/>
    <col min="6" max="16384" width="9.140625" style="21"/>
  </cols>
  <sheetData>
    <row r="3" spans="1:5" ht="30" x14ac:dyDescent="0.25">
      <c r="A3" s="24" t="s">
        <v>169</v>
      </c>
      <c r="B3" s="25" t="s">
        <v>170</v>
      </c>
      <c r="C3" s="22"/>
      <c r="D3" s="22"/>
      <c r="E3" s="22"/>
    </row>
    <row r="4" spans="1:5" x14ac:dyDescent="0.25">
      <c r="A4" s="25" t="s">
        <v>165</v>
      </c>
      <c r="B4" s="26" t="s">
        <v>13</v>
      </c>
      <c r="C4" s="26" t="s">
        <v>31</v>
      </c>
      <c r="D4" s="26" t="s">
        <v>39</v>
      </c>
      <c r="E4" s="26" t="s">
        <v>166</v>
      </c>
    </row>
    <row r="5" spans="1:5" x14ac:dyDescent="0.25">
      <c r="A5" s="22" t="s">
        <v>168</v>
      </c>
      <c r="B5" s="23">
        <v>64894.25</v>
      </c>
      <c r="C5" s="23">
        <v>70</v>
      </c>
      <c r="D5" s="23">
        <v>1</v>
      </c>
      <c r="E5" s="23">
        <v>64965.25</v>
      </c>
    </row>
    <row r="6" spans="1:5" x14ac:dyDescent="0.25">
      <c r="A6" s="22" t="s">
        <v>166</v>
      </c>
      <c r="B6" s="23">
        <v>64894.25</v>
      </c>
      <c r="C6" s="23">
        <v>70</v>
      </c>
      <c r="D6" s="23">
        <v>1</v>
      </c>
      <c r="E6" s="23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D9" sqref="D9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47.25" x14ac:dyDescent="0.25">
      <c r="A2" s="17" t="s">
        <v>1</v>
      </c>
      <c r="B2" s="18" t="s">
        <v>2</v>
      </c>
      <c r="C2" s="18" t="s">
        <v>3</v>
      </c>
      <c r="D2" s="18" t="s">
        <v>4</v>
      </c>
      <c r="E2" s="19" t="s">
        <v>5</v>
      </c>
      <c r="F2" s="20" t="s">
        <v>167</v>
      </c>
      <c r="G2" s="20" t="s">
        <v>6</v>
      </c>
      <c r="H2" s="20" t="s">
        <v>7</v>
      </c>
      <c r="I2" s="20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3890-CB05-41F5-9E85-F22AC10ED535}">
  <dimension ref="A1:E21"/>
  <sheetViews>
    <sheetView workbookViewId="0">
      <selection activeCell="E24" sqref="E24:E25"/>
    </sheetView>
  </sheetViews>
  <sheetFormatPr defaultRowHeight="15" x14ac:dyDescent="0.25"/>
  <cols>
    <col min="1" max="1" width="9.140625" style="14"/>
    <col min="2" max="2" width="29.28515625" style="14" customWidth="1"/>
    <col min="3" max="4" width="9.140625" style="14"/>
    <col min="5" max="5" width="13.28515625" style="14" bestFit="1" customWidth="1"/>
    <col min="6" max="16384" width="9.140625" style="14"/>
  </cols>
  <sheetData>
    <row r="1" spans="1:5" x14ac:dyDescent="0.25">
      <c r="A1" s="14" t="s">
        <v>145</v>
      </c>
    </row>
    <row r="3" spans="1:5" x14ac:dyDescent="0.25">
      <c r="B3" s="14" t="s">
        <v>129</v>
      </c>
      <c r="C3" s="14" t="s">
        <v>130</v>
      </c>
      <c r="D3" s="14" t="s">
        <v>131</v>
      </c>
      <c r="E3" s="14" t="s">
        <v>132</v>
      </c>
    </row>
    <row r="4" spans="1:5" x14ac:dyDescent="0.25">
      <c r="B4" s="15" t="s">
        <v>133</v>
      </c>
      <c r="C4" s="14">
        <v>12</v>
      </c>
      <c r="D4" s="14">
        <v>85</v>
      </c>
      <c r="E4" s="14" t="s">
        <v>144</v>
      </c>
    </row>
    <row r="5" spans="1:5" x14ac:dyDescent="0.25">
      <c r="B5" s="15" t="s">
        <v>134</v>
      </c>
      <c r="C5" s="14">
        <v>11</v>
      </c>
      <c r="D5" s="14">
        <v>72</v>
      </c>
      <c r="E5" s="14" t="s">
        <v>144</v>
      </c>
    </row>
    <row r="6" spans="1:5" x14ac:dyDescent="0.25">
      <c r="B6" s="15" t="s">
        <v>135</v>
      </c>
      <c r="C6" s="14">
        <v>13</v>
      </c>
      <c r="D6" s="14">
        <v>60</v>
      </c>
      <c r="E6" s="14" t="s">
        <v>144</v>
      </c>
    </row>
    <row r="7" spans="1:5" x14ac:dyDescent="0.25">
      <c r="B7" s="15" t="s">
        <v>136</v>
      </c>
      <c r="C7" s="14">
        <v>12</v>
      </c>
      <c r="D7" s="14">
        <v>95</v>
      </c>
      <c r="E7" s="14" t="s">
        <v>144</v>
      </c>
    </row>
    <row r="8" spans="1:5" x14ac:dyDescent="0.25">
      <c r="B8" s="15" t="s">
        <v>137</v>
      </c>
      <c r="C8" s="14">
        <v>14</v>
      </c>
      <c r="D8" s="14">
        <v>88</v>
      </c>
      <c r="E8" s="14" t="s">
        <v>144</v>
      </c>
    </row>
    <row r="9" spans="1:5" x14ac:dyDescent="0.25">
      <c r="B9" s="15" t="s">
        <v>138</v>
      </c>
      <c r="C9" s="14">
        <v>12</v>
      </c>
      <c r="D9" s="14">
        <v>99</v>
      </c>
      <c r="E9" s="14" t="s">
        <v>144</v>
      </c>
    </row>
    <row r="10" spans="1:5" x14ac:dyDescent="0.25">
      <c r="B10" s="15" t="s">
        <v>139</v>
      </c>
      <c r="C10" s="14">
        <v>11</v>
      </c>
      <c r="D10" s="14">
        <v>75</v>
      </c>
      <c r="E10" s="14" t="s">
        <v>144</v>
      </c>
    </row>
    <row r="11" spans="1:5" x14ac:dyDescent="0.25">
      <c r="B11" s="15" t="s">
        <v>140</v>
      </c>
      <c r="C11" s="14">
        <v>13</v>
      </c>
      <c r="D11" s="14">
        <v>100</v>
      </c>
      <c r="E11" s="14" t="s">
        <v>144</v>
      </c>
    </row>
    <row r="12" spans="1:5" x14ac:dyDescent="0.25">
      <c r="B12" s="15" t="s">
        <v>141</v>
      </c>
      <c r="C12" s="14">
        <v>13</v>
      </c>
      <c r="D12" s="14">
        <v>75</v>
      </c>
      <c r="E12" s="14" t="s">
        <v>144</v>
      </c>
    </row>
    <row r="13" spans="1:5" x14ac:dyDescent="0.25">
      <c r="B13" s="15" t="s">
        <v>142</v>
      </c>
      <c r="C13" s="14">
        <v>15</v>
      </c>
      <c r="D13" s="14">
        <v>85</v>
      </c>
      <c r="E13" s="14" t="s">
        <v>144</v>
      </c>
    </row>
    <row r="14" spans="1:5" x14ac:dyDescent="0.25">
      <c r="B14" s="15" t="s">
        <v>143</v>
      </c>
      <c r="C14" s="14">
        <v>11</v>
      </c>
      <c r="D14" s="14">
        <v>85</v>
      </c>
      <c r="E14" s="14" t="s">
        <v>144</v>
      </c>
    </row>
    <row r="16" spans="1:5" x14ac:dyDescent="0.25">
      <c r="A16" s="14" t="s">
        <v>146</v>
      </c>
      <c r="C16" s="14">
        <f>MIN(C4:C14)</f>
        <v>11</v>
      </c>
    </row>
    <row r="17" spans="1:3" x14ac:dyDescent="0.25">
      <c r="A17" s="14" t="s">
        <v>147</v>
      </c>
      <c r="C17" s="14">
        <f>MAX(C4:C14)</f>
        <v>15</v>
      </c>
    </row>
    <row r="18" spans="1:3" x14ac:dyDescent="0.25">
      <c r="A18" s="14" t="s">
        <v>148</v>
      </c>
      <c r="C18" s="14">
        <f>AVERAGE(C4:C14)</f>
        <v>12.454545454545455</v>
      </c>
    </row>
    <row r="19" spans="1:3" x14ac:dyDescent="0.25">
      <c r="A19" s="14" t="s">
        <v>149</v>
      </c>
      <c r="C19" s="14">
        <f>_xlfn.MODE.SNGL(C4:C14)</f>
        <v>12</v>
      </c>
    </row>
    <row r="20" spans="1:3" x14ac:dyDescent="0.25">
      <c r="A20" s="14" t="s">
        <v>150</v>
      </c>
      <c r="C20" s="14">
        <f>MEDIAN(C4:C14)</f>
        <v>12</v>
      </c>
    </row>
    <row r="21" spans="1:3" x14ac:dyDescent="0.25">
      <c r="A21" s="14" t="s">
        <v>151</v>
      </c>
      <c r="B21" s="14">
        <f>COUNTA(B4:B14)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2ED6-1BD9-462C-BA09-76B70C4E032E}">
  <dimension ref="A1:G8"/>
  <sheetViews>
    <sheetView workbookViewId="0">
      <selection activeCell="Q15" sqref="Q15"/>
    </sheetView>
  </sheetViews>
  <sheetFormatPr defaultRowHeight="15" x14ac:dyDescent="0.25"/>
  <cols>
    <col min="1" max="1" width="15.7109375" bestFit="1" customWidth="1"/>
    <col min="3" max="3" width="12.4257812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152</v>
      </c>
    </row>
    <row r="3" spans="1:7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25">
      <c r="A4" t="s">
        <v>160</v>
      </c>
      <c r="B4">
        <v>2000</v>
      </c>
      <c r="C4" s="16">
        <v>0.21</v>
      </c>
      <c r="D4">
        <v>3</v>
      </c>
      <c r="E4">
        <f>IF(D4&gt;3,3*C4,C4*B4)</f>
        <v>420</v>
      </c>
      <c r="F4">
        <f>E4+B4</f>
        <v>2420</v>
      </c>
      <c r="G4">
        <f>F4/3</f>
        <v>806.66666666666663</v>
      </c>
    </row>
    <row r="5" spans="1:7" x14ac:dyDescent="0.25">
      <c r="A5" t="s">
        <v>161</v>
      </c>
      <c r="B5">
        <v>450</v>
      </c>
      <c r="C5" s="16">
        <v>0.25</v>
      </c>
      <c r="D5">
        <v>3</v>
      </c>
      <c r="E5">
        <f t="shared" ref="E5:E8" si="0">IF(D5&gt;3,3*C5,C5*B5)</f>
        <v>112.5</v>
      </c>
      <c r="F5">
        <f t="shared" ref="F5:F8" si="1">E5+B5</f>
        <v>562.5</v>
      </c>
      <c r="G5">
        <f t="shared" ref="G5:G8" si="2">F5/3</f>
        <v>187.5</v>
      </c>
    </row>
    <row r="6" spans="1:7" x14ac:dyDescent="0.25">
      <c r="A6" t="s">
        <v>162</v>
      </c>
      <c r="B6">
        <v>975</v>
      </c>
      <c r="C6" s="16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25">
      <c r="A7" t="s">
        <v>163</v>
      </c>
      <c r="B7">
        <v>1500</v>
      </c>
      <c r="C7" s="16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25">
      <c r="A8" t="s">
        <v>164</v>
      </c>
      <c r="B8">
        <v>780</v>
      </c>
      <c r="C8" s="16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Freddie Vo</cp:lastModifiedBy>
  <cp:revision/>
  <dcterms:created xsi:type="dcterms:W3CDTF">2023-04-22T13:58:31Z</dcterms:created>
  <dcterms:modified xsi:type="dcterms:W3CDTF">2023-10-13T05:56:49Z</dcterms:modified>
  <cp:category/>
  <cp:contentStatus/>
</cp:coreProperties>
</file>