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v\coding\SavvyCoders\Homework\Week 2\"/>
    </mc:Choice>
  </mc:AlternateContent>
  <xr:revisionPtr revIDLastSave="0" documentId="13_ncr:1_{EC583F56-318F-4899-AB25-0C35F51E1F9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ayments" sheetId="8" r:id="rId1"/>
    <sheet name="Expenses" sheetId="1" r:id="rId2"/>
    <sheet name="Roster" sheetId="2" r:id="rId3"/>
    <sheet name="Credit Card Debt" sheetId="3" r:id="rId4"/>
  </sheet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4" i="3"/>
  <c r="F5" i="3"/>
  <c r="F6" i="3"/>
  <c r="F7" i="3"/>
  <c r="F8" i="3"/>
  <c r="F4" i="3"/>
  <c r="E5" i="3"/>
  <c r="E6" i="3"/>
  <c r="E7" i="3"/>
  <c r="E8" i="3"/>
  <c r="E4" i="3"/>
  <c r="B21" i="2" l="1"/>
  <c r="C20" i="2"/>
  <c r="C19" i="2"/>
  <c r="C18" i="2"/>
  <c r="C17" i="2"/>
  <c r="C16" i="2"/>
</calcChain>
</file>

<file path=xl/sharedStrings.xml><?xml version="1.0" encoding="utf-8"?>
<sst xmlns="http://schemas.openxmlformats.org/spreadsheetml/2006/main" count="1316" uniqueCount="174">
  <si>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</si>
  <si>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</si>
  <si>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</si>
  <si>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</si>
  <si>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</si>
  <si>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</si>
  <si>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</si>
  <si>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</si>
  <si>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</si>
  <si>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</si>
  <si>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</si>
  <si>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</si>
  <si>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</si>
  <si>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</si>
  <si>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</si>
  <si>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</si>
  <si>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</si>
  <si>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</si>
  <si>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</si>
  <si>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</si>
  <si>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</si>
  <si>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</si>
  <si>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</si>
  <si>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</si>
  <si>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</si>
  <si>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</si>
  <si>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</si>
  <si>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</si>
  <si>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</si>
  <si>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</si>
  <si>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</si>
  <si>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</si>
  <si>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</si>
  <si>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</si>
  <si>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</si>
  <si>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</si>
  <si>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</si>
  <si>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</si>
  <si>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</si>
  <si>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</si>
  <si>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</si>
  <si>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</si>
  <si>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</si>
  <si>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</si>
  <si>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</si>
  <si>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</si>
  <si>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</si>
  <si>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</si>
  <si>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</si>
  <si>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</si>
  <si>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</si>
  <si>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</si>
  <si>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</si>
  <si>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</si>
  <si>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</si>
  <si>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</si>
  <si>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</si>
  <si>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</si>
  <si>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</si>
  <si>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</si>
  <si>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</si>
  <si>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</si>
  <si>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</si>
  <si>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</si>
  <si>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</si>
  <si>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</si>
  <si>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</si>
  <si>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</si>
  <si>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</si>
  <si>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</si>
  <si>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</si>
  <si>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</si>
  <si>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</si>
  <si>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</si>
  <si>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</si>
  <si>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</si>
  <si>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</si>
  <si>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</si>
  <si>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</si>
  <si>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</si>
  <si>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</si>
  <si>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</si>
  <si>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</si>
  <si>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</si>
  <si>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</si>
  <si>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</si>
  <si>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</si>
  <si>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</si>
  <si>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</si>
  <si>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</si>
  <si>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</si>
  <si>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</si>
  <si>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</si>
  <si>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</si>
  <si>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</si>
  <si>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</si>
  <si>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</si>
  <si>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</si>
  <si>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</si>
  <si>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</si>
  <si>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</si>
  <si>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</si>
  <si>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</si>
  <si>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</si>
  <si>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</si>
  <si>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</si>
  <si>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</si>
  <si>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</si>
  <si>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</si>
  <si>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</si>
  <si>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</si>
  <si>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</si>
  <si>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</si>
  <si>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</si>
  <si>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</si>
  <si>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</si>
  <si>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</si>
  <si>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</si>
  <si>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</si>
  <si>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</si>
  <si>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</si>
  <si>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</si>
  <si>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</si>
  <si>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</si>
  <si>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</si>
  <si>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</si>
  <si>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</si>
  <si>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</si>
  <si>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</si>
  <si>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</si>
  <si>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</si>
  <si>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</si>
  <si>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</si>
  <si>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</si>
  <si>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</si>
  <si>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</si>
  <si>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</si>
  <si>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</si>
  <si>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</si>
  <si>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</si>
  <si>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</si>
  <si>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</si>
  <si>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</si>
  <si>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</si>
  <si>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</si>
  <si>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</si>
  <si>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</si>
  <si>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</si>
  <si>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</si>
  <si>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</si>
  <si>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</si>
  <si>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</si>
  <si>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</si>
  <si>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</si>
  <si>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</si>
  <si>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</si>
  <si>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</si>
  <si>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</si>
  <si>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</si>
  <si>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</si>
  <si>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</si>
  <si>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</si>
  <si>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</si>
  <si>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</si>
  <si>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</si>
  <si>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Row Labels</t>
  </si>
  <si>
    <t>Grand Total</t>
  </si>
  <si>
    <t>Column1</t>
  </si>
  <si>
    <t>2012</t>
  </si>
  <si>
    <t>Sum of Tax Inclusive Amount</t>
  </si>
  <si>
    <t>Column Labels</t>
  </si>
  <si>
    <t>Qtr1</t>
  </si>
  <si>
    <t>Jan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</si>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</sst>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 vertical="center" wrapText="1" indent="1"/>
    </xf>
    <xf numFmtId="9" fontId="0" fillId="0" borderId="0" xfId="2" applyFont="1"/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 applyFont="1" applyAlignment="1">
      <alignment horizontal="left" wrapText="1"/>
    </xf>
    <xf numFmtId="44" fontId="0" fillId="0" borderId="0" xfId="0" pivotButton="1" applyNumberFormat="1" applyFont="1" applyAlignment="1">
      <alignment horizontal="left" wrapText="1"/>
    </xf>
    <xf numFmtId="0" fontId="0" fillId="0" borderId="0" xfId="0" applyFont="1" applyAlignment="1">
      <alignment horizontal="left" wrapText="1"/>
    </xf>
    <xf numFmtId="164" fontId="0" fillId="0" borderId="0" xfId="0" applyNumberFormat="1" applyFont="1" applyAlignment="1">
      <alignment horizontal="left" wrapText="1"/>
    </xf>
    <xf numFmtId="0" fontId="0" fillId="0" borderId="0" xfId="0" applyFont="1" applyAlignment="1">
      <alignment horizontal="left" wrapText="1" inden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wrapText="1" indent="2"/>
    </xf>
  </cellXfs>
  <cellStyles count="3">
    <cellStyle name="Comma" xfId="1" builtinId="3"/>
    <cellStyle name="Normal" xfId="0" builtinId="0"/>
    <cellStyle name="Percent" xfId="2" builtinId="5"/>
  </cellStyles>
  <dxfs count="1336">
    <dxf>
      <numFmt numFmtId="34" formatCode="_(&quot;$&quot;* #,##0.00_);_(&quot;$&quot;* \(#,##0.00\);_(&quot;$&quot;* &quot;-&quot;??_);_(@_)"/>
    </dxf>
    <dxf>
      <numFmt numFmtId="164" formatCode="&quot;$&quot;#,##0.00"/>
    </dxf>
    <dxf>
      <font>
        <sz val="16"/>
      </font>
    </dxf>
    <dxf>
      <alignment wrapText="1"/>
    </dxf>
    <dxf>
      <alignment horizontal="center"/>
    </dxf>
    <dxf>
      <font>
        <sz val="11"/>
      </font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left" relativeIndent="1"/>
    </dxf>
    <dxf>
      <alignment relativeIndent="-1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164" formatCode="&quot;$&quot;#,##0.00"/>
    </dxf>
    <dxf>
      <font>
        <sz val="16"/>
      </font>
    </dxf>
    <dxf>
      <alignment wrapText="1"/>
    </dxf>
    <dxf>
      <alignment horizontal="center"/>
    </dxf>
    <dxf>
      <font>
        <sz val="11"/>
      </font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left" relativeIndent="1"/>
    </dxf>
    <dxf>
      <alignment relativeIndent="-1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164" formatCode="&quot;$&quot;#,##0.00"/>
    </dxf>
    <dxf>
      <font>
        <sz val="16"/>
      </font>
    </dxf>
    <dxf>
      <alignment wrapText="1"/>
    </dxf>
    <dxf>
      <alignment horizontal="center"/>
    </dxf>
    <dxf>
      <font>
        <sz val="11"/>
      </font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left" relativeIndent="1"/>
    </dxf>
    <dxf>
      <alignment relativeIndent="-1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164" formatCode="&quot;$&quot;#,##0.00"/>
    </dxf>
    <dxf>
      <font>
        <sz val="16"/>
      </font>
    </dxf>
    <dxf>
      <alignment wrapText="1"/>
    </dxf>
    <dxf>
      <alignment horizontal="center"/>
    </dxf>
    <dxf>
      <font>
        <sz val="11"/>
      </font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left" relativeIndent="1"/>
    </dxf>
    <dxf>
      <alignment relativeIndent="-1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164" formatCode="&quot;$&quot;#,##0.00"/>
    </dxf>
    <dxf>
      <font>
        <sz val="16"/>
      </font>
    </dxf>
    <dxf>
      <alignment wrapText="1"/>
    </dxf>
    <dxf>
      <alignment horizontal="center"/>
    </dxf>
    <dxf>
      <font>
        <sz val="11"/>
      </font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left" relativeIndent="1"/>
    </dxf>
    <dxf>
      <alignment relativeIndent="-1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164" formatCode="&quot;$&quot;#,##0.00"/>
    </dxf>
    <dxf>
      <font>
        <sz val="16"/>
      </font>
    </dxf>
    <dxf>
      <alignment wrapText="1"/>
    </dxf>
    <dxf>
      <alignment horizontal="center"/>
    </dxf>
    <dxf>
      <font>
        <sz val="11"/>
      </font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left" relativeIndent="1"/>
    </dxf>
    <dxf>
      <alignment relativeIndent="-1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164" formatCode="&quot;$&quot;#,##0.00"/>
    </dxf>
    <dxf>
      <font>
        <sz val="16"/>
      </font>
    </dxf>
    <dxf>
      <alignment wrapText="1"/>
    </dxf>
    <dxf>
      <alignment horizontal="center"/>
    </dxf>
    <dxf>
      <font>
        <sz val="11"/>
      </font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left" relativeIndent="1"/>
    </dxf>
    <dxf>
      <alignment relativeIndent="-1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164" formatCode="&quot;$&quot;#,##0.00"/>
    </dxf>
    <dxf>
      <font>
        <sz val="16"/>
      </font>
    </dxf>
    <dxf>
      <alignment wrapText="1"/>
    </dxf>
    <dxf>
      <alignment horizontal="center"/>
    </dxf>
    <dxf>
      <font>
        <sz val="11"/>
      </font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left" relativeIndent="1"/>
    </dxf>
    <dxf>
      <alignment relativeIndent="-1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164" formatCode="&quot;$&quot;#,##0.00"/>
    </dxf>
    <dxf>
      <font>
        <sz val="16"/>
      </font>
    </dxf>
    <dxf>
      <alignment wrapText="1"/>
    </dxf>
    <dxf>
      <alignment horizontal="center"/>
    </dxf>
    <dxf>
      <font>
        <sz val="11"/>
      </font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left" relativeIndent="1"/>
    </dxf>
    <dxf>
      <alignment relativeIndent="-1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164" formatCode="&quot;$&quot;#,##0.00"/>
    </dxf>
    <dxf>
      <font>
        <sz val="16"/>
      </font>
    </dxf>
    <dxf>
      <alignment wrapText="1"/>
    </dxf>
    <dxf>
      <alignment horizontal="center"/>
    </dxf>
    <dxf>
      <font>
        <sz val="11"/>
      </font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left" relativeIndent="1"/>
    </dxf>
    <dxf>
      <alignment relativeIndent="-1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164" formatCode="&quot;$&quot;#,##0.00"/>
    </dxf>
    <dxf>
      <font>
        <sz val="16"/>
      </font>
    </dxf>
    <dxf>
      <alignment wrapText="1"/>
    </dxf>
    <dxf>
      <alignment horizontal="center"/>
    </dxf>
    <dxf>
      <font>
        <sz val="11"/>
      </font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left" relativeIndent="1"/>
    </dxf>
    <dxf>
      <alignment relativeIndent="-1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164" formatCode="&quot;$&quot;#,##0.00"/>
    </dxf>
    <dxf>
      <font>
        <sz val="16"/>
      </font>
    </dxf>
    <dxf>
      <alignment wrapText="1"/>
    </dxf>
    <dxf>
      <alignment horizontal="center"/>
    </dxf>
    <dxf>
      <font>
        <sz val="11"/>
      </font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left" relativeIndent="1"/>
    </dxf>
    <dxf>
      <alignment relativeIndent="-1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164" formatCode="&quot;$&quot;#,##0.00"/>
    </dxf>
    <dxf>
      <font>
        <sz val="16"/>
      </font>
    </dxf>
    <dxf>
      <alignment wrapText="1"/>
    </dxf>
    <dxf>
      <alignment horizontal="center"/>
    </dxf>
    <dxf>
      <font>
        <sz val="11"/>
      </font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left" relativeIndent="1"/>
    </dxf>
    <dxf>
      <alignment relativeIndent="-1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164" formatCode="&quot;$&quot;#,##0.00"/>
    </dxf>
    <dxf>
      <font>
        <sz val="16"/>
      </font>
    </dxf>
    <dxf>
      <alignment wrapText="1"/>
    </dxf>
    <dxf>
      <alignment horizontal="center"/>
    </dxf>
    <dxf>
      <font>
        <sz val="11"/>
      </font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left" relativeIndent="1"/>
    </dxf>
    <dxf>
      <alignment relativeIndent="-1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164" formatCode="&quot;$&quot;#,##0.00"/>
    </dxf>
    <dxf>
      <font>
        <sz val="16"/>
      </font>
    </dxf>
    <dxf>
      <alignment wrapText="1"/>
    </dxf>
    <dxf>
      <alignment horizontal="center"/>
    </dxf>
    <dxf>
      <font>
        <sz val="11"/>
      </font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left" relativeIndent="1"/>
    </dxf>
    <dxf>
      <alignment relativeIndent="-1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164" formatCode="&quot;$&quot;#,##0.00"/>
    </dxf>
    <dxf>
      <font>
        <sz val="16"/>
      </font>
    </dxf>
    <dxf>
      <alignment wrapText="1"/>
    </dxf>
    <dxf>
      <alignment horizontal="center"/>
    </dxf>
    <dxf>
      <font>
        <sz val="11"/>
      </font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left" relativeIndent="1"/>
    </dxf>
    <dxf>
      <alignment relativeIndent="-1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164" formatCode="&quot;$&quot;#,##0.00"/>
    </dxf>
    <dxf>
      <font>
        <sz val="16"/>
      </font>
    </dxf>
    <dxf>
      <alignment wrapText="1"/>
    </dxf>
    <dxf>
      <alignment horizontal="center"/>
    </dxf>
    <dxf>
      <font>
        <sz val="11"/>
      </font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left" relativeIndent="1"/>
    </dxf>
    <dxf>
      <alignment relativeIndent="-1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164" formatCode="&quot;$&quot;#,##0.00"/>
    </dxf>
    <dxf>
      <font>
        <sz val="16"/>
      </font>
    </dxf>
    <dxf>
      <alignment wrapText="1"/>
    </dxf>
    <dxf>
      <alignment horizontal="center"/>
    </dxf>
    <dxf>
      <font>
        <sz val="11"/>
      </font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left" relativeIndent="1"/>
    </dxf>
    <dxf>
      <alignment relativeIndent="-1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164" formatCode="&quot;$&quot;#,##0.00"/>
    </dxf>
    <dxf>
      <font>
        <sz val="16"/>
      </font>
    </dxf>
    <dxf>
      <alignment wrapText="1"/>
    </dxf>
    <dxf>
      <alignment horizontal="center"/>
    </dxf>
    <dxf>
      <font>
        <sz val="11"/>
      </font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left" relativeIndent="1"/>
    </dxf>
    <dxf>
      <alignment relativeIndent="-1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164" formatCode="&quot;$&quot;#,##0.00"/>
    </dxf>
    <dxf>
      <font>
        <sz val="16"/>
      </font>
    </dxf>
    <dxf>
      <alignment wrapText="1"/>
    </dxf>
    <dxf>
      <alignment horizontal="center"/>
    </dxf>
    <dxf>
      <font>
        <sz val="11"/>
      </font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left" relativeIndent="1"/>
    </dxf>
    <dxf>
      <alignment relativeIndent="-1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164" formatCode="&quot;$&quot;#,##0.00"/>
    </dxf>
    <dxf>
      <font>
        <sz val="16"/>
      </font>
    </dxf>
    <dxf>
      <alignment wrapText="1"/>
    </dxf>
    <dxf>
      <alignment horizontal="center"/>
    </dxf>
    <dxf>
      <font>
        <sz val="11"/>
      </font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left" relativeIndent="1"/>
    </dxf>
    <dxf>
      <alignment relativeIndent="-1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164" formatCode="&quot;$&quot;#,##0.00"/>
    </dxf>
    <dxf>
      <font>
        <sz val="16"/>
      </font>
    </dxf>
    <dxf>
      <alignment wrapText="1"/>
    </dxf>
    <dxf>
      <alignment horizontal="center"/>
    </dxf>
    <dxf>
      <font>
        <sz val="11"/>
      </font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left" relativeIndent="1"/>
    </dxf>
    <dxf>
      <alignment relativeIndent="-1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164" formatCode="&quot;$&quot;#,##0.00"/>
    </dxf>
    <dxf>
      <font>
        <sz val="16"/>
      </font>
    </dxf>
    <dxf>
      <alignment wrapText="1"/>
    </dxf>
    <dxf>
      <alignment horizontal="center"/>
    </dxf>
    <dxf>
      <font>
        <sz val="11"/>
      </font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left" relativeIndent="1"/>
    </dxf>
    <dxf>
      <alignment relativeIndent="-1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164" formatCode="&quot;$&quot;#,##0.00"/>
    </dxf>
    <dxf>
      <font>
        <sz val="16"/>
      </font>
    </dxf>
    <dxf>
      <alignment wrapText="1"/>
    </dxf>
    <dxf>
      <alignment horizontal="center"/>
    </dxf>
    <dxf>
      <font>
        <sz val="11"/>
      </font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left" relativeIndent="1"/>
    </dxf>
    <dxf>
      <alignment relativeIndent="-1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164" formatCode="&quot;$&quot;#,##0.00"/>
    </dxf>
    <dxf>
      <font>
        <sz val="16"/>
      </font>
    </dxf>
    <dxf>
      <alignment wrapText="1"/>
    </dxf>
    <dxf>
      <alignment horizontal="center"/>
    </dxf>
    <dxf>
      <font>
        <sz val="11"/>
      </font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left" relativeIndent="1"/>
    </dxf>
    <dxf>
      <alignment relativeIndent="-1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34" formatCode="_(&quot;$&quot;* #,##0.00_);_(&quot;$&quot;* \(#,##0.00\);_(&quot;$&quot;* &quot;-&quot;??_);_(@_)"/>
    </dxf>
    <dxf>
      <numFmt numFmtId="164" formatCode="&quot;$&quot;#,##0.00"/>
    </dxf>
    <dxf>
      <font>
        <sz val="16"/>
      </font>
    </dxf>
    <dxf>
      <alignment wrapText="1"/>
    </dxf>
    <dxf>
      <alignment horizontal="center"/>
    </dxf>
    <dxf>
      <font>
        <sz val="11"/>
      </font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left" relativeIndent="1"/>
    </dxf>
    <dxf>
      <alignment relativeIndent="-1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relativeIndent="-1"/>
    </dxf>
    <dxf>
      <alignment horizontal="left" relativeIndent="1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font>
        <sz val="11"/>
      </font>
    </dxf>
    <dxf>
      <alignment horizontal="center"/>
    </dxf>
    <dxf>
      <alignment wrapText="1"/>
    </dxf>
    <dxf>
      <font>
        <sz val="16"/>
      </font>
    </dxf>
    <dxf>
      <numFmt numFmtId="164" formatCode="&quot;$&quot;#,##0.00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[FredVo_Week2Homework.xlsx]Payments!Payments</c:name>
    <c:fmtId val="0"/>
  </c:pivotSource>
  <c:chart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multiLvlStrRef>
              <c:f>Payments!$A$5:$A$9</c:f>
              <c:multiLvlStrCache>
                <c:ptCount val="2"/>
                <c:lvl>
                  <c:pt idx="0">
                    <c:v>Jan</c:v>
                  </c:pt>
                  <c:pt idx="1">
                    <c:v>Feb</c:v>
                  </c:pt>
                </c:lvl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Payments!$B$5:$B$9</c:f>
              <c:numCache>
                <c:formatCode>"$"#,##0.00</c:formatCode>
                <c:ptCount val="2"/>
                <c:pt idx="0">
                  <c:v>30270.25</c:v>
                </c:pt>
                <c:pt idx="1">
                  <c:v>34624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B-4A59-A293-2F658D10BD3B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multiLvlStrRef>
              <c:f>Payments!$A$5:$A$9</c:f>
              <c:multiLvlStrCache>
                <c:ptCount val="2"/>
                <c:lvl>
                  <c:pt idx="0">
                    <c:v>Jan</c:v>
                  </c:pt>
                  <c:pt idx="1">
                    <c:v>Feb</c:v>
                  </c:pt>
                </c:lvl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Payments!$C$5:$C$9</c:f>
              <c:numCache>
                <c:formatCode>"$"#,##0.00</c:formatCode>
                <c:ptCount val="2"/>
                <c:pt idx="0">
                  <c:v>35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9B-4A59-A293-2F658D10BD3B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multiLvlStrRef>
              <c:f>Payments!$A$5:$A$9</c:f>
              <c:multiLvlStrCache>
                <c:ptCount val="2"/>
                <c:lvl>
                  <c:pt idx="0">
                    <c:v>Jan</c:v>
                  </c:pt>
                  <c:pt idx="1">
                    <c:v>Feb</c:v>
                  </c:pt>
                </c:lvl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Payments!$D$5:$D$9</c:f>
              <c:numCache>
                <c:formatCode>"$"#,##0.00</c:formatCode>
                <c:ptCount val="2"/>
                <c:pt idx="0">
                  <c:v>-4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9B-4A59-A293-2F658D10B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984283232"/>
        <c:axId val="636089024"/>
      </c:barChart>
      <c:catAx>
        <c:axId val="198428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89024"/>
        <c:crosses val="autoZero"/>
        <c:auto val="1"/>
        <c:lblAlgn val="ctr"/>
        <c:lblOffset val="100"/>
        <c:noMultiLvlLbl val="0"/>
      </c:catAx>
      <c:valAx>
        <c:axId val="636089024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28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74753411513241"/>
          <c:y val="8.5663654459299965E-2"/>
          <c:w val="0.72714351919337239"/>
          <c:h val="0.64729950422863813"/>
        </c:manualLayout>
      </c:layout>
      <c:barChart>
        <c:barDir val="col"/>
        <c:grouping val="clustered"/>
        <c:varyColors val="0"/>
        <c:ser>
          <c:idx val="5"/>
          <c:order val="5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45B-422D-8AFB-DB86DFFDAC15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45B-422D-8AFB-DB86DFFDAC15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45B-422D-8AFB-DB86DFFDAC1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145B-422D-8AFB-DB86DFFDAC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5B-422D-8AFB-DB86DFFDAC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59014432"/>
        <c:axId val="666494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'Credit Card Debt'!$B$3</c15:sqref>
                        </c15:formulaRef>
                      </c:ext>
                    </c:extLst>
                    <c:strCache>
                      <c:ptCount val="1"/>
                      <c:pt idx="0">
                        <c:v>Balance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'Credit Card Debt'!$B$4:$B$8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2000</c:v>
                      </c:pt>
                      <c:pt idx="1">
                        <c:v>450</c:v>
                      </c:pt>
                      <c:pt idx="2">
                        <c:v>975</c:v>
                      </c:pt>
                      <c:pt idx="3">
                        <c:v>1500</c:v>
                      </c:pt>
                      <c:pt idx="4">
                        <c:v>780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45B-422D-8AFB-DB86DFFDAC1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Debt'!$C$3</c15:sqref>
                        </c15:formulaRef>
                      </c:ext>
                    </c:extLst>
                    <c:strCache>
                      <c:ptCount val="1"/>
                      <c:pt idx="0">
                        <c:v>Interest 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Debt'!$C$4:$C$8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0.21</c:v>
                      </c:pt>
                      <c:pt idx="1">
                        <c:v>0.25</c:v>
                      </c:pt>
                      <c:pt idx="2">
                        <c:v>0.27</c:v>
                      </c:pt>
                      <c:pt idx="3">
                        <c:v>0.15</c:v>
                      </c:pt>
                      <c:pt idx="4">
                        <c:v>0.25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45B-422D-8AFB-DB86DFFDAC1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Debt'!$D$3</c15:sqref>
                        </c15:formulaRef>
                      </c:ext>
                    </c:extLst>
                    <c:strCache>
                      <c:ptCount val="1"/>
                      <c:pt idx="0">
                        <c:v>Months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45B-422D-8AFB-DB86DFFDAC1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Debt'!$E$3</c15:sqref>
                        </c15:formulaRef>
                      </c:ext>
                    </c:extLst>
                    <c:strCache>
                      <c:ptCount val="1"/>
                      <c:pt idx="0">
                        <c:v>Interest Paid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Debt'!$E$4:$E$8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420</c:v>
                      </c:pt>
                      <c:pt idx="1">
                        <c:v>112.5</c:v>
                      </c:pt>
                      <c:pt idx="2">
                        <c:v>263.25</c:v>
                      </c:pt>
                      <c:pt idx="3">
                        <c:v>225</c:v>
                      </c:pt>
                      <c:pt idx="4">
                        <c:v>195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45B-422D-8AFB-DB86DFFDAC1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Debt'!$F$3</c15:sqref>
                        </c15:formulaRef>
                      </c:ext>
                    </c:extLst>
                    <c:strCache>
                      <c:ptCount val="1"/>
                      <c:pt idx="0">
                        <c:v>Total Loan Amount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Debt'!$F$4:$F$8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2420</c:v>
                      </c:pt>
                      <c:pt idx="1">
                        <c:v>562.5</c:v>
                      </c:pt>
                      <c:pt idx="2">
                        <c:v>1238.25</c:v>
                      </c:pt>
                      <c:pt idx="3">
                        <c:v>1725</c:v>
                      </c:pt>
                      <c:pt idx="4">
                        <c:v>975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5B-422D-8AFB-DB86DFFDAC15}"/>
                  </c:ext>
                </c:extLst>
              </c15:ser>
            </c15:filteredBarSeries>
          </c:ext>
        </c:extLst>
      </c:barChart>
      <c:catAx>
        <c:axId val="75901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cREDIT cARDS</a:t>
                </a:r>
              </a:p>
            </c:rich>
          </c:tx>
          <c:layout>
            <c:manualLayout>
              <c:xMode val="edge"/>
              <c:yMode val="edge"/>
              <c:x val="0.45692374855188117"/>
              <c:y val="0.88895815106445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94208"/>
        <c:crosses val="autoZero"/>
        <c:auto val="1"/>
        <c:lblAlgn val="ctr"/>
        <c:lblOffset val="100"/>
        <c:noMultiLvlLbl val="0"/>
      </c:catAx>
      <c:valAx>
        <c:axId val="66649420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mONTHLY PAYMENTS</a:t>
                </a:r>
              </a:p>
            </c:rich>
          </c:tx>
          <c:layout>
            <c:manualLayout>
              <c:xMode val="edge"/>
              <c:yMode val="edge"/>
              <c:x val="1.3563918524211488E-2"/>
              <c:y val="0.225628827646544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014432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'Credit Card Debt'!$A$4</c:f>
              <c:strCache>
                <c:ptCount val="1"/>
                <c:pt idx="0">
                  <c:v>Discover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'Credit Card Debt'!$B$3:$G$3</c15:sqref>
                  </c15:fullRef>
                </c:ext>
              </c:extLst>
              <c:f>('Credit Card Debt'!$B$3,'Credit Card Debt'!$G$3)</c:f>
              <c:strCache>
                <c:ptCount val="2"/>
                <c:pt idx="0">
                  <c:v>Balance</c:v>
                </c:pt>
                <c:pt idx="1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Debt'!$B$4:$G$4</c15:sqref>
                  </c15:fullRef>
                </c:ext>
              </c:extLst>
              <c:f>('Credit Card Debt'!$B$4,'Credit Card Debt'!$G$4)</c:f>
              <c:numCache>
                <c:formatCode>0%</c:formatCode>
                <c:ptCount val="2"/>
                <c:pt idx="0" formatCode="General">
                  <c:v>2000</c:v>
                </c:pt>
                <c:pt idx="1" formatCode="General">
                  <c:v>806.66666666666663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0-4AAD-AD0F-DDA3C34DBD39}"/>
            </c:ext>
          </c:extLst>
        </c:ser>
        <c:ser>
          <c:idx val="1"/>
          <c:order val="1"/>
          <c:tx>
            <c:strRef>
              <c:f>'Credit Card Debt'!$A$5</c:f>
              <c:strCache>
                <c:ptCount val="1"/>
                <c:pt idx="0">
                  <c:v>Capital One</c:v>
                </c:pt>
              </c:strCache>
            </c:strRef>
          </c:tx>
          <c:spPr>
            <a:gradFill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'Credit Card Debt'!$B$3:$G$3</c15:sqref>
                  </c15:fullRef>
                </c:ext>
              </c:extLst>
              <c:f>('Credit Card Debt'!$B$3,'Credit Card Debt'!$G$3)</c:f>
              <c:strCache>
                <c:ptCount val="2"/>
                <c:pt idx="0">
                  <c:v>Balance</c:v>
                </c:pt>
                <c:pt idx="1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Debt'!$B$5:$G$5</c15:sqref>
                  </c15:fullRef>
                </c:ext>
              </c:extLst>
              <c:f>('Credit Card Debt'!$B$5,'Credit Card Debt'!$G$5)</c:f>
              <c:numCache>
                <c:formatCode>0%</c:formatCode>
                <c:ptCount val="2"/>
                <c:pt idx="0" formatCode="General">
                  <c:v>450</c:v>
                </c:pt>
                <c:pt idx="1" formatCode="General">
                  <c:v>187.5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C0-4AAD-AD0F-DDA3C34DBD39}"/>
            </c:ext>
          </c:extLst>
        </c:ser>
        <c:ser>
          <c:idx val="2"/>
          <c:order val="2"/>
          <c:tx>
            <c:strRef>
              <c:f>'Credit Card Debt'!$A$6</c:f>
              <c:strCache>
                <c:ptCount val="1"/>
                <c:pt idx="0">
                  <c:v>Citi Card</c:v>
                </c:pt>
              </c:strCache>
            </c:strRef>
          </c:tx>
          <c:spPr>
            <a:gradFill>
              <a:gsLst>
                <a:gs pos="100000">
                  <a:schemeClr val="accent3">
                    <a:alpha val="0"/>
                  </a:schemeClr>
                </a:gs>
                <a:gs pos="50000">
                  <a:schemeClr val="accent3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'Credit Card Debt'!$B$3:$G$3</c15:sqref>
                  </c15:fullRef>
                </c:ext>
              </c:extLst>
              <c:f>('Credit Card Debt'!$B$3,'Credit Card Debt'!$G$3)</c:f>
              <c:strCache>
                <c:ptCount val="2"/>
                <c:pt idx="0">
                  <c:v>Balance</c:v>
                </c:pt>
                <c:pt idx="1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Debt'!$B$6:$G$6</c15:sqref>
                  </c15:fullRef>
                </c:ext>
              </c:extLst>
              <c:f>('Credit Card Debt'!$B$6,'Credit Card Debt'!$G$6)</c:f>
              <c:numCache>
                <c:formatCode>0%</c:formatCode>
                <c:ptCount val="2"/>
                <c:pt idx="0" formatCode="General">
                  <c:v>975</c:v>
                </c:pt>
                <c:pt idx="1" formatCode="General">
                  <c:v>412.75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C0-4AAD-AD0F-DDA3C34DBD39}"/>
            </c:ext>
          </c:extLst>
        </c:ser>
        <c:ser>
          <c:idx val="3"/>
          <c:order val="3"/>
          <c:tx>
            <c:strRef>
              <c:f>'Credit Card Debt'!$A$7</c:f>
              <c:strCache>
                <c:ptCount val="1"/>
                <c:pt idx="0">
                  <c:v>Target</c:v>
                </c:pt>
              </c:strCache>
            </c:strRef>
          </c:tx>
          <c:spPr>
            <a:gradFill>
              <a:gsLst>
                <a:gs pos="100000">
                  <a:schemeClr val="accent4">
                    <a:alpha val="0"/>
                  </a:schemeClr>
                </a:gs>
                <a:gs pos="50000">
                  <a:schemeClr val="accent4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'Credit Card Debt'!$B$3:$G$3</c15:sqref>
                  </c15:fullRef>
                </c:ext>
              </c:extLst>
              <c:f>('Credit Card Debt'!$B$3,'Credit Card Debt'!$G$3)</c:f>
              <c:strCache>
                <c:ptCount val="2"/>
                <c:pt idx="0">
                  <c:v>Balance</c:v>
                </c:pt>
                <c:pt idx="1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Debt'!$B$7:$G$7</c15:sqref>
                  </c15:fullRef>
                </c:ext>
              </c:extLst>
              <c:f>('Credit Card Debt'!$B$7,'Credit Card Debt'!$G$7)</c:f>
              <c:numCache>
                <c:formatCode>0%</c:formatCode>
                <c:ptCount val="2"/>
                <c:pt idx="0" formatCode="General">
                  <c:v>1500</c:v>
                </c:pt>
                <c:pt idx="1" formatCode="General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C0-4AAD-AD0F-DDA3C34DBD39}"/>
            </c:ext>
          </c:extLst>
        </c:ser>
        <c:ser>
          <c:idx val="4"/>
          <c:order val="4"/>
          <c:tx>
            <c:strRef>
              <c:f>'Credit Card Debt'!$A$8</c:f>
              <c:strCache>
                <c:ptCount val="1"/>
                <c:pt idx="0">
                  <c:v>Wal-Mart</c:v>
                </c:pt>
              </c:strCache>
            </c:strRef>
          </c:tx>
          <c:spPr>
            <a:gradFill>
              <a:gsLst>
                <a:gs pos="100000">
                  <a:schemeClr val="accent5">
                    <a:alpha val="0"/>
                  </a:schemeClr>
                </a:gs>
                <a:gs pos="50000">
                  <a:schemeClr val="accent5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'Credit Card Debt'!$B$3:$G$3</c15:sqref>
                  </c15:fullRef>
                </c:ext>
              </c:extLst>
              <c:f>('Credit Card Debt'!$B$3,'Credit Card Debt'!$G$3)</c:f>
              <c:strCache>
                <c:ptCount val="2"/>
                <c:pt idx="0">
                  <c:v>Balance</c:v>
                </c:pt>
                <c:pt idx="1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Debt'!$B$8:$G$8</c15:sqref>
                  </c15:fullRef>
                </c:ext>
              </c:extLst>
              <c:f>('Credit Card Debt'!$B$8,'Credit Card Debt'!$G$8)</c:f>
              <c:numCache>
                <c:formatCode>0%</c:formatCode>
                <c:ptCount val="2"/>
                <c:pt idx="0" formatCode="General">
                  <c:v>780</c:v>
                </c:pt>
                <c:pt idx="1" formatCode="General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C0-4AAD-AD0F-DDA3C34DBD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0"/>
        <c:shape val="box"/>
        <c:axId val="767421936"/>
        <c:axId val="718638080"/>
        <c:axId val="0"/>
      </c:bar3DChart>
      <c:catAx>
        <c:axId val="76742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38080"/>
        <c:crosses val="autoZero"/>
        <c:auto val="1"/>
        <c:lblAlgn val="ctr"/>
        <c:lblOffset val="100"/>
        <c:noMultiLvlLbl val="0"/>
      </c:catAx>
      <c:valAx>
        <c:axId val="718638080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21936"/>
        <c:crosses val="autoZero"/>
        <c:crossBetween val="between"/>
        <c:majorUnit val="3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481911636045494"/>
          <c:y val="0.90335593467483233"/>
          <c:w val="0.6965749409810939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1692A5-AB51-5EDC-C91C-974F5C904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423861</xdr:colOff>
      <xdr:row>10</xdr:row>
      <xdr:rowOff>9525</xdr:rowOff>
    </xdr:from>
    <xdr:to>
      <xdr:col>6</xdr:col>
      <xdr:colOff>676274</xdr:colOff>
      <xdr:row>24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1D3BAC-3402-099C-E0A5-1F95821F4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4761</xdr:colOff>
      <xdr:row>9</xdr:row>
      <xdr:rowOff>190499</xdr:rowOff>
    </xdr:from>
    <xdr:to>
      <xdr:col>14</xdr:col>
      <xdr:colOff>457200</xdr:colOff>
      <xdr:row>25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A406EA-8FC0-A752-9B3D-A799B42DB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eddie Vo" refreshedDate="45212.031179513891" createdVersion="8" refreshedVersion="8" minRefreshableVersion="3" recordCount="208" xr:uid="{A0CFD016-2D4A-4247-A301-4DED403D3E68}">
  <cacheSource type="worksheet">
    <worksheetSource name="Table1"/>
  </cacheSource>
  <cacheFields count="12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1"/>
    </cacheField>
    <cacheField name="Months (Payment Date)" numFmtId="0" databaseField="0">
      <fieldGroup base="8">
        <rangePr groupBy="months" startDate="2011-03-02T00:00:00" endDate="2012-03-01T00:00:00"/>
        <groupItems count="14">
          <s v="&lt;3/2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Payment Date)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 (Payment Date)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5CE00F-9EB6-467F-9223-74D922A80B05}" name="Payments" cacheId="0" applyNumberFormats="0" applyBorderFormats="0" applyFontFormats="0" applyPatternFormats="0" applyAlignmentFormats="0" applyWidthHeightFormats="1" dataCaption="Values" updatedVersion="8" minRefreshableVersion="3" useAutoFormatting="1" itemPrintTitles="1" mergeItem="1" createdVersion="8" indent="0" outline="1" outlineData="1" multipleFieldFilters="0" chartFormat="1">
  <location ref="A3:E9" firstHeaderRow="1" firstDataRow="2" firstDataCol="1"/>
  <pivotFields count="12">
    <pivotField numFmtId="14" showAll="0"/>
    <pivotField showAll="0"/>
    <pivotField showAll="0"/>
    <pivotField showAll="0"/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showAll="0">
      <items count="5">
        <item h="1" sd="0" x="0"/>
        <item h="1" sd="0" x="1"/>
        <item x="2"/>
        <item sd="0" x="3"/>
        <item t="default"/>
      </items>
    </pivotField>
  </pivotFields>
  <rowFields count="4">
    <field x="11"/>
    <field x="10"/>
    <field x="9"/>
    <field x="8"/>
  </rowFields>
  <rowItems count="5">
    <i>
      <x v="2"/>
    </i>
    <i r="1">
      <x v="1"/>
    </i>
    <i r="2">
      <x v="1"/>
    </i>
    <i r="2"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11" baseItem="0" numFmtId="164"/>
  </dataFields>
  <formats count="49">
    <format dxfId="1335">
      <pivotArea type="origin" dataOnly="0" labelOnly="1" outline="0" fieldPosition="0"/>
    </format>
    <format dxfId="1334">
      <pivotArea outline="0" fieldPosition="0">
        <references count="1">
          <reference field="4294967294" count="1">
            <x v="0"/>
          </reference>
        </references>
      </pivotArea>
    </format>
    <format dxfId="1333">
      <pivotArea field="6" type="button" dataOnly="0" labelOnly="1" outline="0" axis="axisCol" fieldPosition="0"/>
    </format>
    <format dxfId="1332">
      <pivotArea field="6" type="button" dataOnly="0" labelOnly="1" outline="0" axis="axisCol" fieldPosition="0"/>
    </format>
    <format dxfId="1331">
      <pivotArea field="6" type="button" dataOnly="0" labelOnly="1" outline="0" axis="axisCol" fieldPosition="0"/>
    </format>
    <format dxfId="1330">
      <pivotArea field="6" type="button" dataOnly="0" labelOnly="1" outline="0" axis="axisCol" fieldPosition="0"/>
    </format>
    <format dxfId="1329">
      <pivotArea type="all" dataOnly="0" outline="0" fieldPosition="0"/>
    </format>
    <format dxfId="1328">
      <pivotArea outline="0" collapsedLevelsAreSubtotals="1" fieldPosition="0"/>
    </format>
    <format dxfId="1327">
      <pivotArea type="origin" dataOnly="0" labelOnly="1" outline="0" fieldPosition="0"/>
    </format>
    <format dxfId="1326">
      <pivotArea field="6" type="button" dataOnly="0" labelOnly="1" outline="0" axis="axisCol" fieldPosition="0"/>
    </format>
    <format dxfId="1325">
      <pivotArea type="topRight" dataOnly="0" labelOnly="1" outline="0" fieldPosition="0"/>
    </format>
    <format dxfId="1324">
      <pivotArea field="11" type="button" dataOnly="0" labelOnly="1" outline="0" axis="axisRow" fieldPosition="0"/>
    </format>
    <format dxfId="1323">
      <pivotArea dataOnly="0" labelOnly="1" fieldPosition="0">
        <references count="1">
          <reference field="11" count="1">
            <x v="2"/>
          </reference>
        </references>
      </pivotArea>
    </format>
    <format dxfId="1322">
      <pivotArea dataOnly="0" labelOnly="1" grandRow="1" outline="0" fieldPosition="0"/>
    </format>
    <format dxfId="1321">
      <pivotArea dataOnly="0" labelOnly="1" fieldPosition="0">
        <references count="1">
          <reference field="6" count="0"/>
        </references>
      </pivotArea>
    </format>
    <format dxfId="1320">
      <pivotArea dataOnly="0" labelOnly="1" grandCol="1" outline="0" fieldPosition="0"/>
    </format>
    <format dxfId="1319">
      <pivotArea type="all" dataOnly="0" outline="0" fieldPosition="0"/>
    </format>
    <format dxfId="1318">
      <pivotArea outline="0" collapsedLevelsAreSubtotals="1" fieldPosition="0"/>
    </format>
    <format dxfId="1317">
      <pivotArea type="origin" dataOnly="0" labelOnly="1" outline="0" fieldPosition="0"/>
    </format>
    <format dxfId="1316">
      <pivotArea field="6" type="button" dataOnly="0" labelOnly="1" outline="0" axis="axisCol" fieldPosition="0"/>
    </format>
    <format dxfId="1315">
      <pivotArea type="topRight" dataOnly="0" labelOnly="1" outline="0" fieldPosition="0"/>
    </format>
    <format dxfId="1314">
      <pivotArea field="11" type="button" dataOnly="0" labelOnly="1" outline="0" axis="axisRow" fieldPosition="0"/>
    </format>
    <format dxfId="1313">
      <pivotArea dataOnly="0" labelOnly="1" fieldPosition="0">
        <references count="1">
          <reference field="11" count="1">
            <x v="2"/>
          </reference>
        </references>
      </pivotArea>
    </format>
    <format dxfId="1312">
      <pivotArea dataOnly="0" labelOnly="1" grandRow="1" outline="0" fieldPosition="0"/>
    </format>
    <format dxfId="1311">
      <pivotArea dataOnly="0" labelOnly="1" fieldPosition="0">
        <references count="1">
          <reference field="6" count="0"/>
        </references>
      </pivotArea>
    </format>
    <format dxfId="1310">
      <pivotArea dataOnly="0" labelOnly="1" grandCol="1" outline="0" fieldPosition="0"/>
    </format>
    <format dxfId="1309">
      <pivotArea type="all" dataOnly="0" outline="0" fieldPosition="0"/>
    </format>
    <format dxfId="1308">
      <pivotArea outline="0" collapsedLevelsAreSubtotals="1" fieldPosition="0"/>
    </format>
    <format dxfId="1307">
      <pivotArea type="origin" dataOnly="0" labelOnly="1" outline="0" fieldPosition="0"/>
    </format>
    <format dxfId="1306">
      <pivotArea field="6" type="button" dataOnly="0" labelOnly="1" outline="0" axis="axisCol" fieldPosition="0"/>
    </format>
    <format dxfId="1305">
      <pivotArea type="topRight" dataOnly="0" labelOnly="1" outline="0" fieldPosition="0"/>
    </format>
    <format dxfId="1304">
      <pivotArea field="11" type="button" dataOnly="0" labelOnly="1" outline="0" axis="axisRow" fieldPosition="0"/>
    </format>
    <format dxfId="1303">
      <pivotArea dataOnly="0" labelOnly="1" fieldPosition="0">
        <references count="1">
          <reference field="11" count="1">
            <x v="2"/>
          </reference>
        </references>
      </pivotArea>
    </format>
    <format dxfId="1302">
      <pivotArea dataOnly="0" labelOnly="1" grandRow="1" outline="0" fieldPosition="0"/>
    </format>
    <format dxfId="1301">
      <pivotArea dataOnly="0" labelOnly="1" fieldPosition="0">
        <references count="1">
          <reference field="6" count="0"/>
        </references>
      </pivotArea>
    </format>
    <format dxfId="1300">
      <pivotArea dataOnly="0" labelOnly="1" grandCol="1" outline="0" fieldPosition="0"/>
    </format>
    <format dxfId="1299">
      <pivotArea type="origin" dataOnly="0" labelOnly="1" outline="0" fieldPosition="0"/>
    </format>
    <format dxfId="1298">
      <pivotArea type="all" dataOnly="0" outline="0" fieldPosition="0"/>
    </format>
    <format dxfId="1297">
      <pivotArea type="all" dataOnly="0" outline="0" fieldPosition="0"/>
    </format>
    <format dxfId="1296">
      <pivotArea type="all" dataOnly="0" outline="0" fieldPosition="0"/>
    </format>
    <format dxfId="1295">
      <pivotArea outline="0" collapsedLevelsAreSubtotals="1" fieldPosition="0"/>
    </format>
    <format dxfId="1294">
      <pivotArea type="origin" dataOnly="0" labelOnly="1" outline="0" fieldPosition="0"/>
    </format>
    <format dxfId="1293">
      <pivotArea field="6" type="button" dataOnly="0" labelOnly="1" outline="0" axis="axisCol" fieldPosition="0"/>
    </format>
    <format dxfId="1292">
      <pivotArea type="topRight" dataOnly="0" labelOnly="1" outline="0" fieldPosition="0"/>
    </format>
    <format dxfId="1291">
      <pivotArea field="11" type="button" dataOnly="0" labelOnly="1" outline="0" axis="axisRow" fieldPosition="0"/>
    </format>
    <format dxfId="1290">
      <pivotArea dataOnly="0" labelOnly="1" fieldPosition="0">
        <references count="1">
          <reference field="11" count="1">
            <x v="2"/>
          </reference>
        </references>
      </pivotArea>
    </format>
    <format dxfId="1289">
      <pivotArea dataOnly="0" labelOnly="1" grandRow="1" outline="0" fieldPosition="0"/>
    </format>
    <format dxfId="1288">
      <pivotArea dataOnly="0" labelOnly="1" fieldPosition="0">
        <references count="1">
          <reference field="6" count="0"/>
        </references>
      </pivotArea>
    </format>
    <format dxfId="1287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13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5646E7-883D-4EFD-851B-E87B263A800E}" name="Table1" displayName="Table1" ref="A2:I210" totalsRowShown="0" headerRowDxfId="1286" dataDxfId="1284" headerRowBorderDxfId="1285" tableBorderDxfId="1283">
  <autoFilter ref="A2:I210" xr:uid="{655646E7-883D-4EFD-851B-E87B263A800E}"/>
  <tableColumns count="9">
    <tableColumn id="1" xr3:uid="{16974736-BC56-428A-9D9D-7F653A409998}" name="Document Date" dataDxfId="1282"/>
    <tableColumn id="2" xr3:uid="{C5D105DA-6B24-44FD-8D4B-75E51472D139}" name="Supplier" dataDxfId="1281"/>
    <tableColumn id="3" xr3:uid="{C63A9883-3F1C-4D78-8AB3-35F5767F3047}" name="Reference" dataDxfId="1280"/>
    <tableColumn id="4" xr3:uid="{4BF951B5-D74A-47DD-B876-20514C6B63CB}" name="Description" dataDxfId="1279"/>
    <tableColumn id="5" xr3:uid="{720BC07F-1925-497C-94CD-C756DA45D0EF}" name="Tax Inclusive Amount" dataDxfId="1278" dataCellStyle="Comma"/>
    <tableColumn id="6" xr3:uid="{7575EBFE-7769-4574-9E4A-A3B189B896F3}" name="Column1" dataDxfId="1277"/>
    <tableColumn id="7" xr3:uid="{733D37C1-9BC0-4C0D-A68A-340586777F26}" name="Bank Code" dataDxfId="1276"/>
    <tableColumn id="8" xr3:uid="{6E1CE97F-4CF2-4F20-A3BD-567660083FC7}" name="Account Code" dataDxfId="1275"/>
    <tableColumn id="9" xr3:uid="{37D9384B-EB39-4AA7-A94B-F956AB4467B0}" name="Payment Date" dataDxfId="127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2C30C-EEEB-4BBB-AAE9-1A2DEBAA7261}">
  <dimension ref="A3:E25"/>
  <sheetViews>
    <sheetView tabSelected="1" workbookViewId="0">
      <selection activeCell="A7" sqref="A7"/>
    </sheetView>
  </sheetViews>
  <sheetFormatPr defaultRowHeight="15" x14ac:dyDescent="0.25"/>
  <cols>
    <col min="1" max="1" width="16.5703125" style="21" bestFit="1" customWidth="1"/>
    <col min="2" max="2" width="16.28515625" style="21" bestFit="1" customWidth="1"/>
    <col min="3" max="3" width="6.5703125" style="21" bestFit="1" customWidth="1"/>
    <col min="4" max="4" width="6.28515625" style="21" bestFit="1" customWidth="1"/>
    <col min="5" max="5" width="11.28515625" style="21" bestFit="1" customWidth="1"/>
    <col min="6" max="16384" width="9.140625" style="21"/>
  </cols>
  <sheetData>
    <row r="3" spans="1:5" ht="30" x14ac:dyDescent="0.25">
      <c r="A3" s="23" t="s">
        <v>169</v>
      </c>
      <c r="B3" s="22" t="s">
        <v>170</v>
      </c>
      <c r="C3" s="24"/>
      <c r="D3" s="24"/>
      <c r="E3" s="24"/>
    </row>
    <row r="4" spans="1:5" x14ac:dyDescent="0.25">
      <c r="A4" s="22" t="s">
        <v>165</v>
      </c>
      <c r="B4" s="27" t="s">
        <v>13</v>
      </c>
      <c r="C4" s="27" t="s">
        <v>31</v>
      </c>
      <c r="D4" s="27" t="s">
        <v>39</v>
      </c>
      <c r="E4" s="27" t="s">
        <v>166</v>
      </c>
    </row>
    <row r="5" spans="1:5" x14ac:dyDescent="0.25">
      <c r="A5" s="24" t="s">
        <v>168</v>
      </c>
      <c r="B5" s="25">
        <v>64894.25</v>
      </c>
      <c r="C5" s="25">
        <v>70</v>
      </c>
      <c r="D5" s="25">
        <v>1</v>
      </c>
      <c r="E5" s="25">
        <v>64965.25</v>
      </c>
    </row>
    <row r="6" spans="1:5" x14ac:dyDescent="0.25">
      <c r="A6" s="26" t="s">
        <v>171</v>
      </c>
      <c r="B6" s="25">
        <v>64894.25</v>
      </c>
      <c r="C6" s="25">
        <v>70</v>
      </c>
      <c r="D6" s="25">
        <v>1</v>
      </c>
      <c r="E6" s="25">
        <v>64965.25</v>
      </c>
    </row>
    <row r="7" spans="1:5" x14ac:dyDescent="0.25">
      <c r="A7" s="28" t="s">
        <v>172</v>
      </c>
      <c r="B7" s="25">
        <v>30270.25</v>
      </c>
      <c r="C7" s="25">
        <v>35</v>
      </c>
      <c r="D7" s="25">
        <v>-4</v>
      </c>
      <c r="E7" s="25">
        <v>30301.25</v>
      </c>
    </row>
    <row r="8" spans="1:5" x14ac:dyDescent="0.25">
      <c r="A8" s="28" t="s">
        <v>173</v>
      </c>
      <c r="B8" s="25">
        <v>34624</v>
      </c>
      <c r="C8" s="25">
        <v>35</v>
      </c>
      <c r="D8" s="25">
        <v>5</v>
      </c>
      <c r="E8" s="25">
        <v>34664</v>
      </c>
    </row>
    <row r="9" spans="1:5" x14ac:dyDescent="0.25">
      <c r="A9" s="24" t="s">
        <v>166</v>
      </c>
      <c r="B9" s="25">
        <v>64894.25</v>
      </c>
      <c r="C9" s="25">
        <v>70</v>
      </c>
      <c r="D9" s="25">
        <v>1</v>
      </c>
      <c r="E9" s="25">
        <v>64965.25</v>
      </c>
    </row>
    <row r="10" spans="1:5" x14ac:dyDescent="0.25">
      <c r="A10"/>
      <c r="B10"/>
      <c r="C10"/>
      <c r="D10"/>
      <c r="E10"/>
    </row>
    <row r="11" spans="1:5" x14ac:dyDescent="0.25">
      <c r="A11"/>
      <c r="B11"/>
      <c r="C11"/>
      <c r="D11"/>
      <c r="E11"/>
    </row>
    <row r="12" spans="1:5" x14ac:dyDescent="0.25">
      <c r="A12"/>
      <c r="B12"/>
      <c r="C12"/>
      <c r="D12"/>
      <c r="E12"/>
    </row>
    <row r="13" spans="1:5" x14ac:dyDescent="0.25">
      <c r="A13"/>
      <c r="B13"/>
      <c r="C13"/>
      <c r="D13"/>
      <c r="E13"/>
    </row>
    <row r="14" spans="1:5" x14ac:dyDescent="0.25">
      <c r="A14"/>
      <c r="B14"/>
      <c r="C14"/>
      <c r="D14"/>
      <c r="E14"/>
    </row>
    <row r="15" spans="1:5" x14ac:dyDescent="0.25">
      <c r="A15"/>
      <c r="B15"/>
      <c r="C15"/>
      <c r="D15"/>
      <c r="E15"/>
    </row>
    <row r="16" spans="1:5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  <row r="25" spans="1:5" x14ac:dyDescent="0.25">
      <c r="A25"/>
      <c r="B25"/>
      <c r="C25"/>
      <c r="D25"/>
      <c r="E25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workbookViewId="0">
      <selection activeCell="D9" sqref="D9"/>
    </sheetView>
  </sheetViews>
  <sheetFormatPr defaultColWidth="9.140625" defaultRowHeight="15" x14ac:dyDescent="0.2"/>
  <cols>
    <col min="1" max="1" width="20" style="11" customWidth="1"/>
    <col min="2" max="2" width="20.5703125" style="2" bestFit="1" customWidth="1"/>
    <col min="3" max="3" width="16.7109375" style="2" bestFit="1" customWidth="1"/>
    <col min="4" max="4" width="28.7109375" style="2" bestFit="1" customWidth="1"/>
    <col min="5" max="5" width="26.5703125" style="12" customWidth="1"/>
    <col min="6" max="6" width="13" style="4" customWidth="1"/>
    <col min="7" max="7" width="15.28515625" style="4" customWidth="1"/>
    <col min="8" max="8" width="18.7109375" style="4" customWidth="1"/>
    <col min="9" max="9" width="18.28515625" style="13" customWidth="1"/>
    <col min="10" max="16384" width="9.140625" style="2"/>
  </cols>
  <sheetData>
    <row r="1" spans="1:9" ht="15" customHeight="1" x14ac:dyDescent="0.2">
      <c r="A1" s="1" t="s">
        <v>0</v>
      </c>
      <c r="E1" s="3"/>
      <c r="I1" s="4"/>
    </row>
    <row r="2" spans="1:9" s="10" customFormat="1" ht="15.75" x14ac:dyDescent="0.25">
      <c r="A2" s="17" t="s">
        <v>1</v>
      </c>
      <c r="B2" s="18" t="s">
        <v>2</v>
      </c>
      <c r="C2" s="18" t="s">
        <v>3</v>
      </c>
      <c r="D2" s="18" t="s">
        <v>4</v>
      </c>
      <c r="E2" s="19" t="s">
        <v>5</v>
      </c>
      <c r="F2" s="20" t="s">
        <v>167</v>
      </c>
      <c r="G2" s="20" t="s">
        <v>6</v>
      </c>
      <c r="H2" s="20" t="s">
        <v>7</v>
      </c>
      <c r="I2" s="20" t="s">
        <v>8</v>
      </c>
    </row>
    <row r="3" spans="1:9" ht="15" customHeight="1" x14ac:dyDescent="0.2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2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2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2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2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2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2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2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2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2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2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2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2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2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2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2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2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2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2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2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2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2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2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2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2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2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2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2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2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2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2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2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2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2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2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2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2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2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2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2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2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2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2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2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2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2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2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2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2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2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2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2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2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2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2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2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2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2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2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2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2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2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2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2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2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2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2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2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2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2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2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2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2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2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2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2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2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2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2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2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2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2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2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2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2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2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2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2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2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2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2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2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2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2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2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2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2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2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2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2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2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2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2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2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2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2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2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2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2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2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2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2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2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2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2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2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2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2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2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2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2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2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2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2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2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2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2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2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2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2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2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2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2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2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2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2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2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2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2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2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2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2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2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2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2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2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2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2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2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2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2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2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2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2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2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2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2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2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2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2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2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2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2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2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2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2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2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2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2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2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2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2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2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2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2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2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2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2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2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2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2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2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2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2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2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2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2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2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2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2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2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2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2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2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2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2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2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2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2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2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2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2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2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2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2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2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2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2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03890-CB05-41F5-9E85-F22AC10ED535}">
  <dimension ref="A1:E21"/>
  <sheetViews>
    <sheetView workbookViewId="0">
      <selection activeCell="E24" sqref="E24:E25"/>
    </sheetView>
  </sheetViews>
  <sheetFormatPr defaultRowHeight="15" x14ac:dyDescent="0.25"/>
  <cols>
    <col min="1" max="1" width="9.140625" style="14"/>
    <col min="2" max="2" width="29.28515625" style="14" customWidth="1"/>
    <col min="3" max="4" width="9.140625" style="14"/>
    <col min="5" max="5" width="13.28515625" style="14" bestFit="1" customWidth="1"/>
    <col min="6" max="16384" width="9.140625" style="14"/>
  </cols>
  <sheetData>
    <row r="1" spans="1:5" x14ac:dyDescent="0.25">
      <c r="A1" s="14" t="s">
        <v>145</v>
      </c>
    </row>
    <row r="3" spans="1:5" x14ac:dyDescent="0.25">
      <c r="B3" s="14" t="s">
        <v>129</v>
      </c>
      <c r="C3" s="14" t="s">
        <v>130</v>
      </c>
      <c r="D3" s="14" t="s">
        <v>131</v>
      </c>
      <c r="E3" s="14" t="s">
        <v>132</v>
      </c>
    </row>
    <row r="4" spans="1:5" x14ac:dyDescent="0.25">
      <c r="B4" s="15" t="s">
        <v>133</v>
      </c>
      <c r="C4" s="14">
        <v>12</v>
      </c>
      <c r="D4" s="14">
        <v>85</v>
      </c>
      <c r="E4" s="14" t="s">
        <v>144</v>
      </c>
    </row>
    <row r="5" spans="1:5" x14ac:dyDescent="0.25">
      <c r="B5" s="15" t="s">
        <v>134</v>
      </c>
      <c r="C5" s="14">
        <v>11</v>
      </c>
      <c r="D5" s="14">
        <v>72</v>
      </c>
      <c r="E5" s="14" t="s">
        <v>144</v>
      </c>
    </row>
    <row r="6" spans="1:5" x14ac:dyDescent="0.25">
      <c r="B6" s="15" t="s">
        <v>135</v>
      </c>
      <c r="C6" s="14">
        <v>13</v>
      </c>
      <c r="D6" s="14">
        <v>60</v>
      </c>
      <c r="E6" s="14" t="s">
        <v>144</v>
      </c>
    </row>
    <row r="7" spans="1:5" x14ac:dyDescent="0.25">
      <c r="B7" s="15" t="s">
        <v>136</v>
      </c>
      <c r="C7" s="14">
        <v>12</v>
      </c>
      <c r="D7" s="14">
        <v>95</v>
      </c>
      <c r="E7" s="14" t="s">
        <v>144</v>
      </c>
    </row>
    <row r="8" spans="1:5" x14ac:dyDescent="0.25">
      <c r="B8" s="15" t="s">
        <v>137</v>
      </c>
      <c r="C8" s="14">
        <v>14</v>
      </c>
      <c r="D8" s="14">
        <v>88</v>
      </c>
      <c r="E8" s="14" t="s">
        <v>144</v>
      </c>
    </row>
    <row r="9" spans="1:5" x14ac:dyDescent="0.25">
      <c r="B9" s="15" t="s">
        <v>138</v>
      </c>
      <c r="C9" s="14">
        <v>12</v>
      </c>
      <c r="D9" s="14">
        <v>99</v>
      </c>
      <c r="E9" s="14" t="s">
        <v>144</v>
      </c>
    </row>
    <row r="10" spans="1:5" x14ac:dyDescent="0.25">
      <c r="B10" s="15" t="s">
        <v>139</v>
      </c>
      <c r="C10" s="14">
        <v>11</v>
      </c>
      <c r="D10" s="14">
        <v>75</v>
      </c>
      <c r="E10" s="14" t="s">
        <v>144</v>
      </c>
    </row>
    <row r="11" spans="1:5" x14ac:dyDescent="0.25">
      <c r="B11" s="15" t="s">
        <v>140</v>
      </c>
      <c r="C11" s="14">
        <v>13</v>
      </c>
      <c r="D11" s="14">
        <v>100</v>
      </c>
      <c r="E11" s="14" t="s">
        <v>144</v>
      </c>
    </row>
    <row r="12" spans="1:5" x14ac:dyDescent="0.25">
      <c r="B12" s="15" t="s">
        <v>141</v>
      </c>
      <c r="C12" s="14">
        <v>13</v>
      </c>
      <c r="D12" s="14">
        <v>75</v>
      </c>
      <c r="E12" s="14" t="s">
        <v>144</v>
      </c>
    </row>
    <row r="13" spans="1:5" x14ac:dyDescent="0.25">
      <c r="B13" s="15" t="s">
        <v>142</v>
      </c>
      <c r="C13" s="14">
        <v>15</v>
      </c>
      <c r="D13" s="14">
        <v>85</v>
      </c>
      <c r="E13" s="14" t="s">
        <v>144</v>
      </c>
    </row>
    <row r="14" spans="1:5" x14ac:dyDescent="0.25">
      <c r="B14" s="15" t="s">
        <v>143</v>
      </c>
      <c r="C14" s="14">
        <v>11</v>
      </c>
      <c r="D14" s="14">
        <v>85</v>
      </c>
      <c r="E14" s="14" t="s">
        <v>144</v>
      </c>
    </row>
    <row r="16" spans="1:5" x14ac:dyDescent="0.25">
      <c r="A16" s="14" t="s">
        <v>146</v>
      </c>
      <c r="C16" s="14">
        <f>MIN(C4:C14)</f>
        <v>11</v>
      </c>
    </row>
    <row r="17" spans="1:3" x14ac:dyDescent="0.25">
      <c r="A17" s="14" t="s">
        <v>147</v>
      </c>
      <c r="C17" s="14">
        <f>MAX(C4:C14)</f>
        <v>15</v>
      </c>
    </row>
    <row r="18" spans="1:3" x14ac:dyDescent="0.25">
      <c r="A18" s="14" t="s">
        <v>148</v>
      </c>
      <c r="C18" s="14">
        <f>AVERAGE(C4:C14)</f>
        <v>12.454545454545455</v>
      </c>
    </row>
    <row r="19" spans="1:3" x14ac:dyDescent="0.25">
      <c r="A19" s="14" t="s">
        <v>149</v>
      </c>
      <c r="C19" s="14">
        <f>_xlfn.MODE.SNGL(C4:C14)</f>
        <v>12</v>
      </c>
    </row>
    <row r="20" spans="1:3" x14ac:dyDescent="0.25">
      <c r="A20" s="14" t="s">
        <v>150</v>
      </c>
      <c r="C20" s="14">
        <f>MEDIAN(C4:C14)</f>
        <v>12</v>
      </c>
    </row>
    <row r="21" spans="1:3" x14ac:dyDescent="0.25">
      <c r="A21" s="14" t="s">
        <v>151</v>
      </c>
      <c r="B21" s="14">
        <f>COUNTA(B4:B14)</f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A2ED6-1BD9-462C-BA09-76B70C4E032E}">
  <dimension ref="A1:G8"/>
  <sheetViews>
    <sheetView workbookViewId="0">
      <selection activeCell="M31" sqref="M31"/>
    </sheetView>
  </sheetViews>
  <sheetFormatPr defaultRowHeight="15" x14ac:dyDescent="0.25"/>
  <cols>
    <col min="1" max="1" width="15.7109375" bestFit="1" customWidth="1"/>
    <col min="3" max="3" width="12.42578125" bestFit="1" customWidth="1"/>
    <col min="5" max="5" width="12.28515625" bestFit="1" customWidth="1"/>
    <col min="6" max="6" width="17.85546875" bestFit="1" customWidth="1"/>
    <col min="7" max="7" width="16.85546875" bestFit="1" customWidth="1"/>
  </cols>
  <sheetData>
    <row r="1" spans="1:7" x14ac:dyDescent="0.25">
      <c r="A1" t="s">
        <v>152</v>
      </c>
    </row>
    <row r="3" spans="1:7" x14ac:dyDescent="0.25">
      <c r="A3" t="s">
        <v>153</v>
      </c>
      <c r="B3" t="s">
        <v>154</v>
      </c>
      <c r="C3" t="s">
        <v>155</v>
      </c>
      <c r="D3" t="s">
        <v>156</v>
      </c>
      <c r="E3" t="s">
        <v>157</v>
      </c>
      <c r="F3" t="s">
        <v>158</v>
      </c>
      <c r="G3" t="s">
        <v>159</v>
      </c>
    </row>
    <row r="4" spans="1:7" x14ac:dyDescent="0.25">
      <c r="A4" t="s">
        <v>160</v>
      </c>
      <c r="B4">
        <v>2000</v>
      </c>
      <c r="C4" s="16">
        <v>0.21</v>
      </c>
      <c r="D4">
        <v>3</v>
      </c>
      <c r="E4">
        <f>IF(D4&gt;3,3*C4,C4*B4)</f>
        <v>420</v>
      </c>
      <c r="F4">
        <f>E4+B4</f>
        <v>2420</v>
      </c>
      <c r="G4">
        <f>F4/3</f>
        <v>806.66666666666663</v>
      </c>
    </row>
    <row r="5" spans="1:7" x14ac:dyDescent="0.25">
      <c r="A5" t="s">
        <v>161</v>
      </c>
      <c r="B5">
        <v>450</v>
      </c>
      <c r="C5" s="16">
        <v>0.25</v>
      </c>
      <c r="D5">
        <v>3</v>
      </c>
      <c r="E5">
        <f t="shared" ref="E5:E8" si="0">IF(D5&gt;3,3*C5,C5*B5)</f>
        <v>112.5</v>
      </c>
      <c r="F5">
        <f t="shared" ref="F5:F8" si="1">E5+B5</f>
        <v>562.5</v>
      </c>
      <c r="G5">
        <f t="shared" ref="G5:G8" si="2">F5/3</f>
        <v>187.5</v>
      </c>
    </row>
    <row r="6" spans="1:7" x14ac:dyDescent="0.25">
      <c r="A6" t="s">
        <v>162</v>
      </c>
      <c r="B6">
        <v>975</v>
      </c>
      <c r="C6" s="16">
        <v>0.27</v>
      </c>
      <c r="D6">
        <v>3</v>
      </c>
      <c r="E6">
        <f t="shared" si="0"/>
        <v>263.25</v>
      </c>
      <c r="F6">
        <f t="shared" si="1"/>
        <v>1238.25</v>
      </c>
      <c r="G6">
        <f t="shared" si="2"/>
        <v>412.75</v>
      </c>
    </row>
    <row r="7" spans="1:7" x14ac:dyDescent="0.25">
      <c r="A7" t="s">
        <v>163</v>
      </c>
      <c r="B7">
        <v>1500</v>
      </c>
      <c r="C7" s="16">
        <v>0.15</v>
      </c>
      <c r="D7">
        <v>3</v>
      </c>
      <c r="E7">
        <f t="shared" si="0"/>
        <v>225</v>
      </c>
      <c r="F7">
        <f t="shared" si="1"/>
        <v>1725</v>
      </c>
      <c r="G7">
        <f t="shared" si="2"/>
        <v>575</v>
      </c>
    </row>
    <row r="8" spans="1:7" x14ac:dyDescent="0.25">
      <c r="A8" t="s">
        <v>164</v>
      </c>
      <c r="B8">
        <v>780</v>
      </c>
      <c r="C8" s="16">
        <v>0.25</v>
      </c>
      <c r="D8">
        <v>3</v>
      </c>
      <c r="E8">
        <f t="shared" si="0"/>
        <v>195</v>
      </c>
      <c r="F8">
        <f t="shared" si="1"/>
        <v>975</v>
      </c>
      <c r="G8">
        <f t="shared" si="2"/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Payments</vt:lpstr>
      <vt:lpstr>Expenses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Freddie Vo</cp:lastModifiedBy>
  <cp:revision/>
  <dcterms:created xsi:type="dcterms:W3CDTF">2023-04-22T13:58:31Z</dcterms:created>
  <dcterms:modified xsi:type="dcterms:W3CDTF">2023-10-16T23:48:52Z</dcterms:modified>
  <cp:category/>
  <cp:contentStatus/>
</cp:coreProperties>
</file>