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ELL\OneDrive\Documents\Assignment 3\"/>
    </mc:Choice>
  </mc:AlternateContent>
  <xr:revisionPtr revIDLastSave="0" documentId="13_ncr:1_{FE043150-A5F8-4042-B976-682300CC2FEB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loyee List" sheetId="5" r:id="rId4"/>
    <sheet name="HLOOKUP Function" sheetId="22" r:id="rId5"/>
    <sheet name="Master Inventory List" sheetId="23" r:id="rId6"/>
    <sheet name="LEFT RIGHT MID Functions" sheetId="21" r:id="rId7"/>
    <sheet name="SEARCH Function" sheetId="24" r:id="rId8"/>
    <sheet name="CONCATENATE" sheetId="20" r:id="rId9"/>
    <sheet name="Goal Seek" sheetId="31" r:id="rId10"/>
    <sheet name="Solver" sheetId="30" r:id="rId11"/>
    <sheet name="Data Table" sheetId="28" r:id="rId12"/>
    <sheet name="Scenarios" sheetId="29" r:id="rId13"/>
    <sheet name="Macro" sheetId="32" r:id="rId14"/>
    <sheet name="Test Macro" sheetId="33" r:id="rId15"/>
  </sheets>
  <definedNames>
    <definedName name="_xlnm._FilterDatabase" localSheetId="3" hidden="1">'Master Employee List'!$A$1:$I$38</definedName>
    <definedName name="_xlnm._FilterDatabase" localSheetId="1" hidden="1">'SUMIF Function'!$A$2:$E$272</definedName>
    <definedName name="Gross_Margin">#REF!</definedName>
    <definedName name="List">#REF!</definedName>
    <definedName name="solver_cvg" localSheetId="10" hidden="1">0.0001</definedName>
    <definedName name="solver_drv" localSheetId="10" hidden="1">1</definedName>
    <definedName name="solver_eng" localSheetId="10" hidden="1">1</definedName>
    <definedName name="solver_est" localSheetId="10" hidden="1">1</definedName>
    <definedName name="solver_itr" localSheetId="10" hidden="1">100</definedName>
    <definedName name="solver_lhs1" localSheetId="10" hidden="1">Solver!$B$6:$E$6</definedName>
    <definedName name="solver_lhs2" localSheetId="10" hidden="1">Solver!$E$8</definedName>
    <definedName name="solver_lhs3" localSheetId="10" hidden="1">Solver!$E$8</definedName>
    <definedName name="solver_lhs4" localSheetId="10" hidden="1">Solver!$E$8</definedName>
    <definedName name="solver_lhs5" localSheetId="10" hidden="1">Solver!$E$8</definedName>
    <definedName name="solver_lhs6" localSheetId="10" hidden="1">Solver!$E$8</definedName>
    <definedName name="solver_lhs7" localSheetId="10" hidden="1">Solver!$E$8</definedName>
    <definedName name="solver_lhs8" localSheetId="10" hidden="1">Solver!$E$8</definedName>
    <definedName name="solver_lin" localSheetId="10" hidden="1">0</definedName>
    <definedName name="solver_mip" localSheetId="10" hidden="1">2147483647</definedName>
    <definedName name="solver_mni" localSheetId="10" hidden="1">30</definedName>
    <definedName name="solver_mrt" localSheetId="10" hidden="1">0.075</definedName>
    <definedName name="solver_msl" localSheetId="10" hidden="1">2</definedName>
    <definedName name="solver_neg" localSheetId="10" hidden="1">1</definedName>
    <definedName name="solver_nod" localSheetId="10" hidden="1">2147483647</definedName>
    <definedName name="solver_num" localSheetId="10" hidden="1">0</definedName>
    <definedName name="solver_nwt" localSheetId="10" hidden="1">1</definedName>
    <definedName name="solver_opt" localSheetId="10" hidden="1">Solver!$H$8</definedName>
    <definedName name="solver_pre" localSheetId="10" hidden="1">0.000001</definedName>
    <definedName name="solver_rbv" localSheetId="10" hidden="1">1</definedName>
    <definedName name="solver_rel1" localSheetId="10" hidden="1">1</definedName>
    <definedName name="solver_rel2" localSheetId="10" hidden="1">2</definedName>
    <definedName name="solver_rel3" localSheetId="10" hidden="1">2</definedName>
    <definedName name="solver_rel4" localSheetId="10" hidden="1">2</definedName>
    <definedName name="solver_rel5" localSheetId="10" hidden="1">2</definedName>
    <definedName name="solver_rel6" localSheetId="10" hidden="1">2</definedName>
    <definedName name="solver_rel7" localSheetId="10" hidden="1">2</definedName>
    <definedName name="solver_rel8" localSheetId="10" hidden="1">2</definedName>
    <definedName name="solver_rhs1" localSheetId="10" hidden="1">45</definedName>
    <definedName name="solver_rhs2" localSheetId="10" hidden="1">Solver!$E$10</definedName>
    <definedName name="solver_rhs3" localSheetId="10" hidden="1">Solver!$E$10</definedName>
    <definedName name="solver_rhs4" localSheetId="10" hidden="1">Solver!$E$10</definedName>
    <definedName name="solver_rhs5" localSheetId="10" hidden="1">Solver!$E$10</definedName>
    <definedName name="solver_rhs6" localSheetId="10" hidden="1">Solver!$E$10</definedName>
    <definedName name="solver_rhs7" localSheetId="10" hidden="1">Solver!$E$10</definedName>
    <definedName name="solver_rhs8" localSheetId="10" hidden="1">Solver!$E$10</definedName>
    <definedName name="solver_rlx" localSheetId="10" hidden="1">1</definedName>
    <definedName name="solver_rsd" localSheetId="10" hidden="1">0</definedName>
    <definedName name="solver_scl" localSheetId="10" hidden="1">2</definedName>
    <definedName name="solver_sho" localSheetId="10" hidden="1">2</definedName>
    <definedName name="solver_ssz" localSheetId="10" hidden="1">100</definedName>
    <definedName name="solver_tim" localSheetId="10" hidden="1">100</definedName>
    <definedName name="solver_tol" localSheetId="10" hidden="1">0.05</definedName>
    <definedName name="solver_typ" localSheetId="10" hidden="1">2</definedName>
    <definedName name="solver_val" localSheetId="10" hidden="1">0</definedName>
    <definedName name="solver_ver" localSheetId="10" hidden="1">3</definedName>
  </definedNames>
  <calcPr calcId="191029"/>
</workbook>
</file>

<file path=xl/calcChain.xml><?xml version="1.0" encoding="utf-8"?>
<calcChain xmlns="http://schemas.openxmlformats.org/spreadsheetml/2006/main">
  <c r="C7" i="22" l="1"/>
  <c r="C6" i="22"/>
  <c r="C5" i="22"/>
  <c r="B7" i="22"/>
  <c r="B6" i="22"/>
  <c r="B5" i="22"/>
  <c r="B4" i="3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F6" i="29" l="1"/>
  <c r="G6" i="29" s="1"/>
  <c r="D7" i="29"/>
  <c r="E4" i="29"/>
  <c r="F4" i="29" s="1"/>
  <c r="H8" i="30"/>
  <c r="F5" i="29"/>
  <c r="G5" i="29" s="1"/>
  <c r="F3" i="29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G3" i="29"/>
  <c r="E7" i="29"/>
  <c r="G4" i="29"/>
  <c r="F12" i="4"/>
  <c r="G7" i="29" l="1"/>
</calcChain>
</file>

<file path=xl/sharedStrings.xml><?xml version="1.0" encoding="utf-8"?>
<sst xmlns="http://schemas.openxmlformats.org/spreadsheetml/2006/main" count="1293" uniqueCount="277">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</sst>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dd\-mmm\-yy"/>
    <numFmt numFmtId="171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0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70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1" xfId="5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6" fontId="0" fillId="0" borderId="9" xfId="1" applyFont="1" applyBorder="1" applyAlignment="1">
      <alignment horizontal="center"/>
    </xf>
    <xf numFmtId="168" fontId="0" fillId="0" borderId="3" xfId="1" applyNumberFormat="1" applyFont="1" applyBorder="1" applyAlignment="1">
      <alignment horizontal="left"/>
    </xf>
    <xf numFmtId="168" fontId="3" fillId="0" borderId="10" xfId="1" applyNumberFormat="1" applyFont="1" applyBorder="1" applyAlignment="1">
      <alignment horizontal="center"/>
    </xf>
    <xf numFmtId="0" fontId="5" fillId="3" borderId="11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1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3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2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1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166" fontId="13" fillId="6" borderId="13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5" fillId="8" borderId="20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1" xfId="1" applyNumberFormat="1" applyFont="1" applyBorder="1" applyAlignment="1">
      <alignment horizontal="left"/>
    </xf>
    <xf numFmtId="168" fontId="3" fillId="0" borderId="22" xfId="1" applyNumberFormat="1" applyFont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168" fontId="0" fillId="9" borderId="3" xfId="0" applyNumberFormat="1" applyFill="1" applyBorder="1"/>
    <xf numFmtId="168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10" xfId="7" applyFont="1" applyBorder="1" applyAlignment="1">
      <alignment horizontal="center"/>
    </xf>
    <xf numFmtId="0" fontId="15" fillId="0" borderId="23" xfId="7" applyBorder="1"/>
    <xf numFmtId="0" fontId="15" fillId="0" borderId="24" xfId="7" applyBorder="1" applyAlignment="1">
      <alignment horizontal="right"/>
    </xf>
    <xf numFmtId="0" fontId="2" fillId="4" borderId="25" xfId="7" applyFont="1" applyFill="1" applyBorder="1" applyAlignment="1">
      <alignment horizontal="center"/>
    </xf>
    <xf numFmtId="0" fontId="2" fillId="9" borderId="26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1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14" fillId="0" borderId="28" xfId="5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7" fillId="8" borderId="0" xfId="0" applyFont="1" applyFill="1"/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9" xfId="9" applyNumberFormat="1" applyFill="1" applyBorder="1" applyAlignment="1">
      <alignment horizontal="center"/>
    </xf>
    <xf numFmtId="0" fontId="13" fillId="8" borderId="30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3" xfId="1" applyNumberFormat="1" applyFont="1" applyFill="1" applyBorder="1" applyAlignment="1">
      <alignment horizontal="center"/>
    </xf>
    <xf numFmtId="1" fontId="17" fillId="8" borderId="18" xfId="9" applyNumberFormat="1" applyFont="1" applyFill="1" applyBorder="1" applyAlignment="1">
      <alignment horizontal="center"/>
    </xf>
    <xf numFmtId="0" fontId="17" fillId="8" borderId="32" xfId="9" applyFont="1" applyFill="1" applyBorder="1" applyAlignment="1">
      <alignment horizontal="center"/>
    </xf>
    <xf numFmtId="0" fontId="17" fillId="8" borderId="31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9" fontId="0" fillId="0" borderId="0" xfId="0" applyNumberFormat="1"/>
    <xf numFmtId="0" fontId="13" fillId="7" borderId="15" xfId="0" applyFont="1" applyFill="1" applyBorder="1" applyAlignment="1">
      <alignment horizontal="right" vertical="center" wrapText="1"/>
    </xf>
    <xf numFmtId="0" fontId="13" fillId="7" borderId="17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center"/>
    </xf>
    <xf numFmtId="0" fontId="16" fillId="8" borderId="27" xfId="7" applyFont="1" applyFill="1" applyBorder="1" applyAlignment="1">
      <alignment horizontal="center" vertical="center"/>
    </xf>
    <xf numFmtId="0" fontId="16" fillId="8" borderId="18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3" fillId="8" borderId="3" xfId="9" applyFont="1" applyFill="1" applyBorder="1" applyAlignment="1">
      <alignment horizontal="center"/>
    </xf>
    <xf numFmtId="0" fontId="1" fillId="0" borderId="0" xfId="7" applyFont="1"/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4"/>
  <sheetViews>
    <sheetView showGridLines="0" zoomScale="145" zoomScaleNormal="145" workbookViewId="0">
      <selection activeCell="H11" sqref="H11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10" ht="13" thickBot="1"/>
    <row r="2" spans="1:10" ht="16" thickBot="1">
      <c r="A2" s="122" t="s">
        <v>220</v>
      </c>
      <c r="B2" s="122"/>
      <c r="C2" s="122"/>
      <c r="D2" s="122"/>
      <c r="E2" s="122"/>
      <c r="F2" s="122"/>
      <c r="H2" s="30" t="s">
        <v>0</v>
      </c>
      <c r="I2" s="47">
        <v>34000</v>
      </c>
    </row>
    <row r="3" spans="1:10" ht="13.5" thickTop="1" thickBot="1"/>
    <row r="4" spans="1:10" ht="14">
      <c r="A4" s="43" t="s">
        <v>1</v>
      </c>
      <c r="B4" s="44" t="s">
        <v>2</v>
      </c>
      <c r="C4" s="44" t="s">
        <v>3</v>
      </c>
      <c r="D4" s="44" t="s">
        <v>4</v>
      </c>
      <c r="E4" s="44" t="s">
        <v>5</v>
      </c>
      <c r="F4" s="45" t="s">
        <v>6</v>
      </c>
      <c r="H4" s="46" t="s">
        <v>7</v>
      </c>
      <c r="I4" s="53" t="s">
        <v>8</v>
      </c>
      <c r="J4" s="118">
        <v>0.03</v>
      </c>
    </row>
    <row r="5" spans="1:10" ht="15.5">
      <c r="A5" s="5" t="s">
        <v>9</v>
      </c>
      <c r="B5" s="16">
        <v>9550</v>
      </c>
      <c r="C5" s="16">
        <v>9230</v>
      </c>
      <c r="D5" s="16">
        <v>8500</v>
      </c>
      <c r="E5" s="16">
        <v>8965</v>
      </c>
      <c r="F5" s="17">
        <f>SUM(B5:E5)</f>
        <v>36245</v>
      </c>
      <c r="H5" s="1"/>
      <c r="I5" s="2"/>
    </row>
    <row r="6" spans="1:10" ht="15.5">
      <c r="A6" s="5" t="s">
        <v>10</v>
      </c>
      <c r="B6" s="16">
        <v>5975</v>
      </c>
      <c r="C6" s="16">
        <v>6900</v>
      </c>
      <c r="D6" s="16">
        <v>8500</v>
      </c>
      <c r="E6" s="16">
        <v>10100</v>
      </c>
      <c r="F6" s="17">
        <f>SUM(B6:E6)</f>
        <v>31475</v>
      </c>
      <c r="H6" s="1"/>
      <c r="I6" s="2"/>
    </row>
    <row r="7" spans="1:10" ht="15.5">
      <c r="A7" s="5" t="s">
        <v>11</v>
      </c>
      <c r="B7" s="16">
        <v>7425</v>
      </c>
      <c r="C7" s="16">
        <v>8580</v>
      </c>
      <c r="D7" s="16">
        <v>9910</v>
      </c>
      <c r="E7" s="16">
        <v>7512</v>
      </c>
      <c r="F7" s="17">
        <f>SUM(B7:E7)</f>
        <v>33427</v>
      </c>
      <c r="H7" s="1"/>
      <c r="I7" s="2"/>
    </row>
    <row r="8" spans="1:10" ht="15.5">
      <c r="A8" s="5" t="s">
        <v>15</v>
      </c>
      <c r="B8" s="16">
        <v>9560</v>
      </c>
      <c r="C8" s="16">
        <v>10150</v>
      </c>
      <c r="D8" s="16">
        <v>10200</v>
      </c>
      <c r="E8" s="16">
        <v>9795</v>
      </c>
      <c r="F8" s="17">
        <f>SUM(B8:E8)</f>
        <v>39705</v>
      </c>
      <c r="H8" s="1"/>
      <c r="I8" s="2"/>
    </row>
    <row r="9" spans="1:10" ht="16" thickBot="1">
      <c r="A9" s="18" t="s">
        <v>14</v>
      </c>
      <c r="B9" s="51">
        <v>7892</v>
      </c>
      <c r="C9" s="51">
        <v>7695</v>
      </c>
      <c r="D9" s="51">
        <v>9520</v>
      </c>
      <c r="E9" s="51">
        <v>10252</v>
      </c>
      <c r="F9" s="52">
        <f>SUM(B9:E9)</f>
        <v>35359</v>
      </c>
      <c r="H9" s="1"/>
      <c r="I9" s="2"/>
    </row>
    <row r="10" spans="1:10" ht="14">
      <c r="A10" s="49" t="s">
        <v>221</v>
      </c>
      <c r="B10" s="54"/>
      <c r="C10" s="55"/>
      <c r="D10" s="55"/>
      <c r="E10" s="54"/>
      <c r="F10" s="54"/>
    </row>
    <row r="11" spans="1:10" ht="14">
      <c r="A11" s="50"/>
    </row>
    <row r="12" spans="1:10" ht="15.75" customHeight="1">
      <c r="E12" s="48" t="s">
        <v>12</v>
      </c>
      <c r="F12" s="4">
        <f>SUM(F5:F10)</f>
        <v>176211</v>
      </c>
    </row>
    <row r="13" spans="1:10" ht="3" customHeight="1"/>
    <row r="14" spans="1:10" ht="16.5" customHeight="1">
      <c r="A14" s="119" t="s">
        <v>13</v>
      </c>
      <c r="B14" s="120"/>
      <c r="C14" s="120"/>
      <c r="D14" s="120"/>
      <c r="E14" s="121"/>
      <c r="F14" s="3"/>
    </row>
  </sheetData>
  <mergeCells count="2">
    <mergeCell ref="A14:E14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251</v>
      </c>
      <c r="B2" s="91">
        <v>220000</v>
      </c>
      <c r="C2" s="73"/>
      <c r="D2" s="95" t="s">
        <v>250</v>
      </c>
    </row>
    <row r="3" spans="1:4" ht="13.5" thickBot="1">
      <c r="A3" s="96" t="s">
        <v>249</v>
      </c>
      <c r="B3" s="92">
        <v>0.08</v>
      </c>
      <c r="C3" s="73"/>
      <c r="D3" s="94"/>
    </row>
    <row r="4" spans="1:4" ht="13">
      <c r="A4" s="96" t="s">
        <v>248</v>
      </c>
      <c r="B4" s="93">
        <f>25*12</f>
        <v>300</v>
      </c>
      <c r="C4" s="73"/>
      <c r="D4" s="7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H11"/>
  <sheetViews>
    <sheetView zoomScale="130" zoomScaleNormal="130" workbookViewId="0">
      <selection activeCell="B6" sqref="B6:E7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269</v>
      </c>
      <c r="H3" s="101" t="s">
        <v>276</v>
      </c>
    </row>
    <row r="4" spans="1:8" ht="16" thickBot="1">
      <c r="A4" s="88" t="s">
        <v>275</v>
      </c>
      <c r="B4" s="99" t="s">
        <v>274</v>
      </c>
      <c r="C4" s="99" t="s">
        <v>273</v>
      </c>
      <c r="D4" s="99" t="s">
        <v>272</v>
      </c>
      <c r="E4" s="99" t="s">
        <v>271</v>
      </c>
      <c r="F4" s="73"/>
      <c r="G4" s="102" t="s">
        <v>270</v>
      </c>
      <c r="H4" s="103" t="s">
        <v>269</v>
      </c>
    </row>
    <row r="5" spans="1:8" ht="15.5">
      <c r="A5" s="86" t="s">
        <v>268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267</v>
      </c>
      <c r="B6" s="87"/>
      <c r="C6" s="85"/>
      <c r="D6" s="85"/>
      <c r="E6" s="85"/>
      <c r="F6" s="73"/>
      <c r="G6" s="84">
        <v>1.84</v>
      </c>
      <c r="H6" s="83">
        <f>G6*(B6+C6+D6+E6)</f>
        <v>0</v>
      </c>
    </row>
    <row r="7" spans="1:8" ht="15.5">
      <c r="A7" s="86" t="s">
        <v>266</v>
      </c>
      <c r="B7" s="85"/>
      <c r="C7" s="85"/>
      <c r="D7" s="85"/>
      <c r="E7" s="85"/>
      <c r="F7" s="73"/>
      <c r="G7" s="84">
        <v>1.45</v>
      </c>
      <c r="H7" s="83">
        <f>G7*(B7+C7+D7+E7)</f>
        <v>0</v>
      </c>
    </row>
    <row r="8" spans="1:8" ht="15.5">
      <c r="A8" s="97" t="s">
        <v>265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264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C14"/>
  <sheetViews>
    <sheetView zoomScale="145" zoomScaleNormal="145" workbookViewId="0">
      <selection activeCell="D11" sqref="D11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251</v>
      </c>
      <c r="C2" s="106">
        <v>220000</v>
      </c>
    </row>
    <row r="3" spans="2:3" ht="13">
      <c r="B3" s="96" t="s">
        <v>249</v>
      </c>
      <c r="C3" s="107">
        <v>0.08</v>
      </c>
    </row>
    <row r="4" spans="2:3" ht="13">
      <c r="B4" s="96" t="s">
        <v>248</v>
      </c>
      <c r="C4" s="108">
        <f>25*12</f>
        <v>300</v>
      </c>
    </row>
    <row r="6" spans="2:3">
      <c r="C6" s="75"/>
    </row>
    <row r="7" spans="2:3" ht="15.5">
      <c r="B7" s="110" t="s">
        <v>247</v>
      </c>
      <c r="C7" s="109"/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263</v>
      </c>
      <c r="C2" s="110" t="s">
        <v>262</v>
      </c>
      <c r="D2" s="110" t="s">
        <v>261</v>
      </c>
      <c r="E2" s="110" t="s">
        <v>260</v>
      </c>
      <c r="F2" s="110" t="s">
        <v>259</v>
      </c>
      <c r="G2" s="110" t="s">
        <v>258</v>
      </c>
    </row>
    <row r="3" spans="2:7" ht="13">
      <c r="B3" s="111" t="s">
        <v>255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254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253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252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257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28" t="s">
        <v>256</v>
      </c>
      <c r="C10" s="128"/>
    </row>
    <row r="11" spans="2:7" ht="13">
      <c r="B11" s="113" t="s">
        <v>255</v>
      </c>
      <c r="C11" s="114">
        <v>3.3000000000000002E-2</v>
      </c>
    </row>
    <row r="12" spans="2:7" ht="13">
      <c r="B12" s="113" t="s">
        <v>254</v>
      </c>
      <c r="C12" s="114">
        <v>2.3E-2</v>
      </c>
    </row>
    <row r="13" spans="2:7" ht="13">
      <c r="B13" s="113" t="s">
        <v>253</v>
      </c>
      <c r="C13" s="114">
        <v>4.2999999999999997E-2</v>
      </c>
    </row>
    <row r="14" spans="2:7" ht="13">
      <c r="B14" s="113" t="s">
        <v>252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20" bestFit="1" customWidth="1"/>
    <col min="2" max="2" width="14.54296875" style="20" bestFit="1" customWidth="1"/>
    <col min="3" max="3" width="12" style="20" customWidth="1"/>
    <col min="4" max="4" width="12.54296875" style="20" bestFit="1" customWidth="1"/>
    <col min="5" max="5" width="12.1796875" style="20" bestFit="1" customWidth="1"/>
    <col min="6" max="6" width="9.1796875" style="20"/>
    <col min="7" max="7" width="13.7265625" style="20" customWidth="1"/>
    <col min="8" max="9" width="12.7265625" style="20" bestFit="1" customWidth="1"/>
    <col min="10" max="16384" width="9.1796875" style="20"/>
  </cols>
  <sheetData>
    <row r="2" spans="1:9" ht="15.5">
      <c r="A2" s="31" t="s">
        <v>143</v>
      </c>
      <c r="B2" s="31" t="s">
        <v>141</v>
      </c>
      <c r="C2" s="31" t="s">
        <v>144</v>
      </c>
      <c r="D2" s="31" t="s">
        <v>147</v>
      </c>
      <c r="E2" s="31" t="s">
        <v>148</v>
      </c>
      <c r="G2" s="32" t="s">
        <v>141</v>
      </c>
      <c r="H2" s="33" t="s">
        <v>219</v>
      </c>
      <c r="I2" s="33" t="s">
        <v>142</v>
      </c>
    </row>
    <row r="3" spans="1:9" ht="15.5">
      <c r="A3" s="21" t="s">
        <v>145</v>
      </c>
      <c r="B3" s="21">
        <v>1000</v>
      </c>
      <c r="C3" s="21" t="s">
        <v>149</v>
      </c>
      <c r="D3" s="22">
        <f t="shared" ref="D3:D66" si="0">E3*28</f>
        <v>9660</v>
      </c>
      <c r="E3" s="21">
        <v>345</v>
      </c>
      <c r="G3" s="23">
        <v>3000</v>
      </c>
      <c r="H3" s="28"/>
      <c r="I3" s="29"/>
    </row>
    <row r="4" spans="1:9" ht="13">
      <c r="A4" s="21" t="s">
        <v>145</v>
      </c>
      <c r="B4" s="21">
        <v>1050</v>
      </c>
      <c r="C4" s="21" t="s">
        <v>149</v>
      </c>
      <c r="D4" s="22">
        <f t="shared" si="0"/>
        <v>5936</v>
      </c>
      <c r="E4" s="21">
        <v>212</v>
      </c>
      <c r="G4" s="32" t="s">
        <v>165</v>
      </c>
      <c r="H4" s="33" t="s">
        <v>219</v>
      </c>
      <c r="I4" s="33" t="s">
        <v>142</v>
      </c>
    </row>
    <row r="5" spans="1:9" ht="15.5">
      <c r="A5" s="21" t="s">
        <v>145</v>
      </c>
      <c r="B5" s="21">
        <v>2000</v>
      </c>
      <c r="C5" s="21" t="s">
        <v>149</v>
      </c>
      <c r="D5" s="22">
        <f t="shared" si="0"/>
        <v>10136</v>
      </c>
      <c r="E5" s="21">
        <v>362</v>
      </c>
      <c r="G5" s="23" t="s">
        <v>150</v>
      </c>
      <c r="H5" s="28"/>
      <c r="I5" s="29"/>
    </row>
    <row r="6" spans="1:9">
      <c r="A6" s="21" t="s">
        <v>145</v>
      </c>
      <c r="B6" s="21">
        <v>2050</v>
      </c>
      <c r="C6" s="21" t="s">
        <v>149</v>
      </c>
      <c r="D6" s="22">
        <f t="shared" si="0"/>
        <v>3388</v>
      </c>
      <c r="E6" s="21">
        <v>121</v>
      </c>
    </row>
    <row r="7" spans="1:9" ht="14.25" customHeight="1">
      <c r="A7" s="21" t="s">
        <v>145</v>
      </c>
      <c r="B7" s="21">
        <v>3000</v>
      </c>
      <c r="C7" s="21" t="s">
        <v>149</v>
      </c>
      <c r="D7" s="22">
        <f t="shared" si="0"/>
        <v>14056</v>
      </c>
      <c r="E7" s="21">
        <v>502</v>
      </c>
    </row>
    <row r="8" spans="1:9">
      <c r="A8" s="21" t="s">
        <v>145</v>
      </c>
      <c r="B8" s="21">
        <v>3050</v>
      </c>
      <c r="C8" s="21" t="s">
        <v>149</v>
      </c>
      <c r="D8" s="22">
        <f t="shared" si="0"/>
        <v>10136</v>
      </c>
      <c r="E8" s="21">
        <v>362</v>
      </c>
    </row>
    <row r="9" spans="1:9">
      <c r="A9" s="21" t="s">
        <v>145</v>
      </c>
      <c r="B9" s="21">
        <v>1000</v>
      </c>
      <c r="C9" s="21" t="s">
        <v>146</v>
      </c>
      <c r="D9" s="22">
        <f t="shared" si="0"/>
        <v>14588</v>
      </c>
      <c r="E9" s="21">
        <v>521</v>
      </c>
    </row>
    <row r="10" spans="1:9">
      <c r="A10" s="21" t="s">
        <v>145</v>
      </c>
      <c r="B10" s="21">
        <v>1050</v>
      </c>
      <c r="C10" s="21" t="s">
        <v>146</v>
      </c>
      <c r="D10" s="22">
        <f t="shared" si="0"/>
        <v>6552</v>
      </c>
      <c r="E10" s="21">
        <v>234</v>
      </c>
    </row>
    <row r="11" spans="1:9">
      <c r="A11" s="21" t="s">
        <v>145</v>
      </c>
      <c r="B11" s="21">
        <v>2000</v>
      </c>
      <c r="C11" s="21" t="s">
        <v>146</v>
      </c>
      <c r="D11" s="22">
        <f t="shared" si="0"/>
        <v>11788</v>
      </c>
      <c r="E11" s="21">
        <v>421</v>
      </c>
    </row>
    <row r="12" spans="1:9">
      <c r="A12" s="21" t="s">
        <v>145</v>
      </c>
      <c r="B12" s="21">
        <v>2050</v>
      </c>
      <c r="C12" s="21" t="s">
        <v>146</v>
      </c>
      <c r="D12" s="22">
        <f t="shared" si="0"/>
        <v>9072</v>
      </c>
      <c r="E12" s="21">
        <v>324</v>
      </c>
    </row>
    <row r="13" spans="1:9">
      <c r="A13" s="21" t="s">
        <v>145</v>
      </c>
      <c r="B13" s="21">
        <v>3000</v>
      </c>
      <c r="C13" s="21" t="s">
        <v>146</v>
      </c>
      <c r="D13" s="22">
        <f t="shared" si="0"/>
        <v>3388</v>
      </c>
      <c r="E13" s="21">
        <v>121</v>
      </c>
    </row>
    <row r="14" spans="1:9">
      <c r="A14" s="21" t="s">
        <v>145</v>
      </c>
      <c r="B14" s="21">
        <v>3050</v>
      </c>
      <c r="C14" s="21" t="s">
        <v>146</v>
      </c>
      <c r="D14" s="22">
        <f t="shared" si="0"/>
        <v>15176</v>
      </c>
      <c r="E14" s="21">
        <v>542</v>
      </c>
    </row>
    <row r="15" spans="1:9">
      <c r="A15" s="21" t="s">
        <v>145</v>
      </c>
      <c r="B15" s="21">
        <v>1000</v>
      </c>
      <c r="C15" s="21" t="s">
        <v>150</v>
      </c>
      <c r="D15" s="22">
        <f t="shared" si="0"/>
        <v>5964</v>
      </c>
      <c r="E15" s="21">
        <v>213</v>
      </c>
    </row>
    <row r="16" spans="1:9">
      <c r="A16" s="21" t="s">
        <v>145</v>
      </c>
      <c r="B16" s="21">
        <v>1050</v>
      </c>
      <c r="C16" s="21" t="s">
        <v>150</v>
      </c>
      <c r="D16" s="22">
        <f t="shared" si="0"/>
        <v>6748</v>
      </c>
      <c r="E16" s="21">
        <v>241</v>
      </c>
    </row>
    <row r="17" spans="1:5">
      <c r="A17" s="21" t="s">
        <v>145</v>
      </c>
      <c r="B17" s="21">
        <v>2000</v>
      </c>
      <c r="C17" s="21" t="s">
        <v>150</v>
      </c>
      <c r="D17" s="22">
        <f t="shared" si="0"/>
        <v>11508</v>
      </c>
      <c r="E17" s="21">
        <v>411</v>
      </c>
    </row>
    <row r="18" spans="1:5">
      <c r="A18" s="21" t="s">
        <v>145</v>
      </c>
      <c r="B18" s="21">
        <v>2050</v>
      </c>
      <c r="C18" s="21" t="s">
        <v>150</v>
      </c>
      <c r="D18" s="22">
        <f t="shared" si="0"/>
        <v>3416</v>
      </c>
      <c r="E18" s="21">
        <v>122</v>
      </c>
    </row>
    <row r="19" spans="1:5">
      <c r="A19" s="21" t="s">
        <v>145</v>
      </c>
      <c r="B19" s="21">
        <v>3000</v>
      </c>
      <c r="C19" s="21" t="s">
        <v>150</v>
      </c>
      <c r="D19" s="22">
        <f t="shared" si="0"/>
        <v>14588</v>
      </c>
      <c r="E19" s="21">
        <v>521</v>
      </c>
    </row>
    <row r="20" spans="1:5">
      <c r="A20" s="21" t="s">
        <v>145</v>
      </c>
      <c r="B20" s="21">
        <v>3050</v>
      </c>
      <c r="C20" s="21" t="s">
        <v>150</v>
      </c>
      <c r="D20" s="22">
        <f t="shared" si="0"/>
        <v>17640</v>
      </c>
      <c r="E20" s="21">
        <v>630</v>
      </c>
    </row>
    <row r="21" spans="1:5">
      <c r="A21" s="21" t="s">
        <v>145</v>
      </c>
      <c r="B21" s="21">
        <v>1000</v>
      </c>
      <c r="C21" s="21" t="s">
        <v>151</v>
      </c>
      <c r="D21" s="22">
        <f t="shared" si="0"/>
        <v>9856</v>
      </c>
      <c r="E21" s="21">
        <v>352</v>
      </c>
    </row>
    <row r="22" spans="1:5">
      <c r="A22" s="21" t="s">
        <v>145</v>
      </c>
      <c r="B22" s="21">
        <v>1050</v>
      </c>
      <c r="C22" s="21" t="s">
        <v>151</v>
      </c>
      <c r="D22" s="22">
        <f t="shared" si="0"/>
        <v>9016</v>
      </c>
      <c r="E22" s="21">
        <v>322</v>
      </c>
    </row>
    <row r="23" spans="1:5">
      <c r="A23" s="21" t="s">
        <v>145</v>
      </c>
      <c r="B23" s="21">
        <v>2000</v>
      </c>
      <c r="C23" s="21" t="s">
        <v>151</v>
      </c>
      <c r="D23" s="22">
        <f t="shared" si="0"/>
        <v>17976</v>
      </c>
      <c r="E23" s="21">
        <v>642</v>
      </c>
    </row>
    <row r="24" spans="1:5">
      <c r="A24" s="21" t="s">
        <v>145</v>
      </c>
      <c r="B24" s="21">
        <v>2050</v>
      </c>
      <c r="C24" s="21" t="s">
        <v>151</v>
      </c>
      <c r="D24" s="22">
        <f t="shared" si="0"/>
        <v>14616</v>
      </c>
      <c r="E24" s="21">
        <v>522</v>
      </c>
    </row>
    <row r="25" spans="1:5">
      <c r="A25" s="21" t="s">
        <v>145</v>
      </c>
      <c r="B25" s="21">
        <v>3000</v>
      </c>
      <c r="C25" s="21" t="s">
        <v>151</v>
      </c>
      <c r="D25" s="22">
        <f t="shared" si="0"/>
        <v>3724</v>
      </c>
      <c r="E25" s="21">
        <v>133</v>
      </c>
    </row>
    <row r="26" spans="1:5">
      <c r="A26" s="21" t="s">
        <v>145</v>
      </c>
      <c r="B26" s="21">
        <v>3050</v>
      </c>
      <c r="C26" s="21" t="s">
        <v>151</v>
      </c>
      <c r="D26" s="22">
        <f t="shared" si="0"/>
        <v>12712</v>
      </c>
      <c r="E26" s="21">
        <v>454</v>
      </c>
    </row>
    <row r="27" spans="1:5">
      <c r="A27" s="21" t="s">
        <v>145</v>
      </c>
      <c r="B27" s="21">
        <v>1000</v>
      </c>
      <c r="C27" s="21" t="s">
        <v>152</v>
      </c>
      <c r="D27" s="22">
        <f t="shared" si="0"/>
        <v>16828</v>
      </c>
      <c r="E27" s="21">
        <v>601</v>
      </c>
    </row>
    <row r="28" spans="1:5">
      <c r="A28" s="21" t="s">
        <v>145</v>
      </c>
      <c r="B28" s="21">
        <v>1050</v>
      </c>
      <c r="C28" s="21" t="s">
        <v>152</v>
      </c>
      <c r="D28" s="22">
        <f t="shared" si="0"/>
        <v>14056</v>
      </c>
      <c r="E28" s="21">
        <v>502</v>
      </c>
    </row>
    <row r="29" spans="1:5">
      <c r="A29" s="21" t="s">
        <v>145</v>
      </c>
      <c r="B29" s="21">
        <v>2000</v>
      </c>
      <c r="C29" s="21" t="s">
        <v>152</v>
      </c>
      <c r="D29" s="22">
        <f t="shared" si="0"/>
        <v>8456</v>
      </c>
      <c r="E29" s="21">
        <v>302</v>
      </c>
    </row>
    <row r="30" spans="1:5">
      <c r="A30" s="21" t="s">
        <v>145</v>
      </c>
      <c r="B30" s="21">
        <v>2050</v>
      </c>
      <c r="C30" s="21" t="s">
        <v>152</v>
      </c>
      <c r="D30" s="22">
        <f t="shared" si="0"/>
        <v>17808</v>
      </c>
      <c r="E30" s="21">
        <v>636</v>
      </c>
    </row>
    <row r="31" spans="1:5">
      <c r="A31" s="21" t="s">
        <v>145</v>
      </c>
      <c r="B31" s="21">
        <v>3000</v>
      </c>
      <c r="C31" s="21" t="s">
        <v>152</v>
      </c>
      <c r="D31" s="22">
        <f t="shared" si="0"/>
        <v>3416</v>
      </c>
      <c r="E31" s="21">
        <v>122</v>
      </c>
    </row>
    <row r="32" spans="1:5">
      <c r="A32" s="21" t="s">
        <v>145</v>
      </c>
      <c r="B32" s="21">
        <v>3050</v>
      </c>
      <c r="C32" s="21" t="s">
        <v>152</v>
      </c>
      <c r="D32" s="22">
        <f t="shared" si="0"/>
        <v>13020</v>
      </c>
      <c r="E32" s="21">
        <v>465</v>
      </c>
    </row>
    <row r="33" spans="1:5">
      <c r="A33" s="21" t="s">
        <v>153</v>
      </c>
      <c r="B33" s="21">
        <v>1000</v>
      </c>
      <c r="C33" s="21" t="s">
        <v>149</v>
      </c>
      <c r="D33" s="22">
        <f t="shared" si="0"/>
        <v>17780</v>
      </c>
      <c r="E33" s="21">
        <v>635</v>
      </c>
    </row>
    <row r="34" spans="1:5">
      <c r="A34" s="21" t="s">
        <v>153</v>
      </c>
      <c r="B34" s="21">
        <v>1050</v>
      </c>
      <c r="C34" s="21" t="s">
        <v>149</v>
      </c>
      <c r="D34" s="22">
        <f t="shared" si="0"/>
        <v>7140</v>
      </c>
      <c r="E34" s="21">
        <v>255</v>
      </c>
    </row>
    <row r="35" spans="1:5">
      <c r="A35" s="21" t="s">
        <v>153</v>
      </c>
      <c r="B35" s="21">
        <v>2000</v>
      </c>
      <c r="C35" s="21" t="s">
        <v>149</v>
      </c>
      <c r="D35" s="22">
        <f t="shared" si="0"/>
        <v>7448</v>
      </c>
      <c r="E35" s="21">
        <v>266</v>
      </c>
    </row>
    <row r="36" spans="1:5">
      <c r="A36" s="21" t="s">
        <v>153</v>
      </c>
      <c r="B36" s="21">
        <v>2050</v>
      </c>
      <c r="C36" s="21" t="s">
        <v>149</v>
      </c>
      <c r="D36" s="22">
        <f t="shared" si="0"/>
        <v>6608</v>
      </c>
      <c r="E36" s="21">
        <v>236</v>
      </c>
    </row>
    <row r="37" spans="1:5">
      <c r="A37" s="21" t="s">
        <v>153</v>
      </c>
      <c r="B37" s="21">
        <v>3000</v>
      </c>
      <c r="C37" s="21" t="s">
        <v>149</v>
      </c>
      <c r="D37" s="22">
        <f t="shared" si="0"/>
        <v>9856</v>
      </c>
      <c r="E37" s="21">
        <v>352</v>
      </c>
    </row>
    <row r="38" spans="1:5">
      <c r="A38" s="21" t="s">
        <v>153</v>
      </c>
      <c r="B38" s="21">
        <v>3050</v>
      </c>
      <c r="C38" s="21" t="s">
        <v>149</v>
      </c>
      <c r="D38" s="22">
        <f t="shared" si="0"/>
        <v>10248</v>
      </c>
      <c r="E38" s="21">
        <v>366</v>
      </c>
    </row>
    <row r="39" spans="1:5">
      <c r="A39" s="21" t="s">
        <v>153</v>
      </c>
      <c r="B39" s="21">
        <v>1000</v>
      </c>
      <c r="C39" s="21" t="s">
        <v>146</v>
      </c>
      <c r="D39" s="22">
        <f t="shared" si="0"/>
        <v>14616</v>
      </c>
      <c r="E39" s="21">
        <v>522</v>
      </c>
    </row>
    <row r="40" spans="1:5">
      <c r="A40" s="21" t="s">
        <v>153</v>
      </c>
      <c r="B40" s="21">
        <v>1050</v>
      </c>
      <c r="C40" s="21" t="s">
        <v>146</v>
      </c>
      <c r="D40" s="22">
        <f t="shared" si="0"/>
        <v>11816</v>
      </c>
      <c r="E40" s="21">
        <v>422</v>
      </c>
    </row>
    <row r="41" spans="1:5">
      <c r="A41" s="21" t="s">
        <v>153</v>
      </c>
      <c r="B41" s="21">
        <v>2000</v>
      </c>
      <c r="C41" s="21" t="s">
        <v>146</v>
      </c>
      <c r="D41" s="22">
        <f t="shared" si="0"/>
        <v>14896</v>
      </c>
      <c r="E41" s="21">
        <v>532</v>
      </c>
    </row>
    <row r="42" spans="1:5">
      <c r="A42" s="21" t="s">
        <v>153</v>
      </c>
      <c r="B42" s="21">
        <v>2050</v>
      </c>
      <c r="C42" s="21" t="s">
        <v>146</v>
      </c>
      <c r="D42" s="22">
        <f t="shared" si="0"/>
        <v>3724</v>
      </c>
      <c r="E42" s="21">
        <v>133</v>
      </c>
    </row>
    <row r="43" spans="1:5">
      <c r="A43" s="21" t="s">
        <v>153</v>
      </c>
      <c r="B43" s="21">
        <v>3000</v>
      </c>
      <c r="C43" s="21" t="s">
        <v>146</v>
      </c>
      <c r="D43" s="22">
        <f t="shared" si="0"/>
        <v>14616</v>
      </c>
      <c r="E43" s="21">
        <v>522</v>
      </c>
    </row>
    <row r="44" spans="1:5">
      <c r="A44" s="21" t="s">
        <v>153</v>
      </c>
      <c r="B44" s="21">
        <v>3050</v>
      </c>
      <c r="C44" s="21" t="s">
        <v>146</v>
      </c>
      <c r="D44" s="22">
        <f t="shared" si="0"/>
        <v>9016</v>
      </c>
      <c r="E44" s="21">
        <v>322</v>
      </c>
    </row>
    <row r="45" spans="1:5">
      <c r="A45" s="21" t="s">
        <v>153</v>
      </c>
      <c r="B45" s="21">
        <v>1000</v>
      </c>
      <c r="C45" s="21" t="s">
        <v>150</v>
      </c>
      <c r="D45" s="22">
        <f t="shared" si="0"/>
        <v>11928</v>
      </c>
      <c r="E45" s="21">
        <v>426</v>
      </c>
    </row>
    <row r="46" spans="1:5">
      <c r="A46" s="21" t="s">
        <v>153</v>
      </c>
      <c r="B46" s="21">
        <v>1050</v>
      </c>
      <c r="C46" s="21" t="s">
        <v>150</v>
      </c>
      <c r="D46" s="22">
        <f t="shared" si="0"/>
        <v>11480</v>
      </c>
      <c r="E46" s="21">
        <v>410</v>
      </c>
    </row>
    <row r="47" spans="1:5">
      <c r="A47" s="21" t="s">
        <v>153</v>
      </c>
      <c r="B47" s="21">
        <v>2000</v>
      </c>
      <c r="C47" s="21" t="s">
        <v>150</v>
      </c>
      <c r="D47" s="22">
        <f t="shared" si="0"/>
        <v>8960</v>
      </c>
      <c r="E47" s="21">
        <v>320</v>
      </c>
    </row>
    <row r="48" spans="1:5">
      <c r="A48" s="21" t="s">
        <v>153</v>
      </c>
      <c r="B48" s="21">
        <v>2050</v>
      </c>
      <c r="C48" s="21" t="s">
        <v>150</v>
      </c>
      <c r="D48" s="22">
        <f t="shared" si="0"/>
        <v>18284</v>
      </c>
      <c r="E48" s="21">
        <v>653</v>
      </c>
    </row>
    <row r="49" spans="1:5">
      <c r="A49" s="21" t="s">
        <v>153</v>
      </c>
      <c r="B49" s="21">
        <v>3000</v>
      </c>
      <c r="C49" s="21" t="s">
        <v>150</v>
      </c>
      <c r="D49" s="22">
        <f t="shared" si="0"/>
        <v>14028</v>
      </c>
      <c r="E49" s="21">
        <v>501</v>
      </c>
    </row>
    <row r="50" spans="1:5">
      <c r="A50" s="21" t="s">
        <v>153</v>
      </c>
      <c r="B50" s="21">
        <v>3050</v>
      </c>
      <c r="C50" s="21" t="s">
        <v>150</v>
      </c>
      <c r="D50" s="22">
        <f t="shared" si="0"/>
        <v>11256</v>
      </c>
      <c r="E50" s="21">
        <v>402</v>
      </c>
    </row>
    <row r="51" spans="1:5">
      <c r="A51" s="21" t="s">
        <v>153</v>
      </c>
      <c r="B51" s="21">
        <v>1000</v>
      </c>
      <c r="C51" s="21" t="s">
        <v>151</v>
      </c>
      <c r="D51" s="22">
        <f t="shared" si="0"/>
        <v>11760</v>
      </c>
      <c r="E51" s="21">
        <v>420</v>
      </c>
    </row>
    <row r="52" spans="1:5">
      <c r="A52" s="21" t="s">
        <v>153</v>
      </c>
      <c r="B52" s="21">
        <v>1050</v>
      </c>
      <c r="C52" s="21" t="s">
        <v>151</v>
      </c>
      <c r="D52" s="22">
        <f t="shared" si="0"/>
        <v>10080</v>
      </c>
      <c r="E52" s="21">
        <v>360</v>
      </c>
    </row>
    <row r="53" spans="1:5">
      <c r="A53" s="21" t="s">
        <v>153</v>
      </c>
      <c r="B53" s="21">
        <v>2000</v>
      </c>
      <c r="C53" s="21" t="s">
        <v>151</v>
      </c>
      <c r="D53" s="22">
        <f t="shared" si="0"/>
        <v>11760</v>
      </c>
      <c r="E53" s="21">
        <v>420</v>
      </c>
    </row>
    <row r="54" spans="1:5">
      <c r="A54" s="21" t="s">
        <v>153</v>
      </c>
      <c r="B54" s="21">
        <v>2050</v>
      </c>
      <c r="C54" s="21" t="s">
        <v>151</v>
      </c>
      <c r="D54" s="22">
        <f t="shared" si="0"/>
        <v>8484</v>
      </c>
      <c r="E54" s="21">
        <v>303</v>
      </c>
    </row>
    <row r="55" spans="1:5">
      <c r="A55" s="21" t="s">
        <v>153</v>
      </c>
      <c r="B55" s="21">
        <v>3000</v>
      </c>
      <c r="C55" s="21" t="s">
        <v>151</v>
      </c>
      <c r="D55" s="22">
        <f t="shared" si="0"/>
        <v>16856</v>
      </c>
      <c r="E55" s="21">
        <v>602</v>
      </c>
    </row>
    <row r="56" spans="1:5">
      <c r="A56" s="21" t="s">
        <v>153</v>
      </c>
      <c r="B56" s="21">
        <v>3050</v>
      </c>
      <c r="C56" s="21" t="s">
        <v>151</v>
      </c>
      <c r="D56" s="22">
        <f t="shared" si="0"/>
        <v>14560</v>
      </c>
      <c r="E56" s="21">
        <v>520</v>
      </c>
    </row>
    <row r="57" spans="1:5">
      <c r="A57" s="21" t="s">
        <v>153</v>
      </c>
      <c r="B57" s="21">
        <v>1000</v>
      </c>
      <c r="C57" s="21" t="s">
        <v>152</v>
      </c>
      <c r="D57" s="22">
        <f t="shared" si="0"/>
        <v>8456</v>
      </c>
      <c r="E57" s="21">
        <v>302</v>
      </c>
    </row>
    <row r="58" spans="1:5">
      <c r="A58" s="21" t="s">
        <v>153</v>
      </c>
      <c r="B58" s="21">
        <v>1050</v>
      </c>
      <c r="C58" s="21" t="s">
        <v>152</v>
      </c>
      <c r="D58" s="22">
        <f t="shared" si="0"/>
        <v>5684</v>
      </c>
      <c r="E58" s="21">
        <v>203</v>
      </c>
    </row>
    <row r="59" spans="1:5">
      <c r="A59" s="21" t="s">
        <v>153</v>
      </c>
      <c r="B59" s="21">
        <v>2000</v>
      </c>
      <c r="C59" s="21" t="s">
        <v>152</v>
      </c>
      <c r="D59" s="22">
        <f t="shared" si="0"/>
        <v>5740</v>
      </c>
      <c r="E59" s="21">
        <v>205</v>
      </c>
    </row>
    <row r="60" spans="1:5">
      <c r="A60" s="21" t="s">
        <v>153</v>
      </c>
      <c r="B60" s="21">
        <v>2050</v>
      </c>
      <c r="C60" s="21" t="s">
        <v>152</v>
      </c>
      <c r="D60" s="22">
        <f t="shared" si="0"/>
        <v>11228</v>
      </c>
      <c r="E60" s="21">
        <v>401</v>
      </c>
    </row>
    <row r="61" spans="1:5">
      <c r="A61" s="21" t="s">
        <v>153</v>
      </c>
      <c r="B61" s="21">
        <v>3000</v>
      </c>
      <c r="C61" s="21" t="s">
        <v>152</v>
      </c>
      <c r="D61" s="22">
        <f t="shared" si="0"/>
        <v>17360</v>
      </c>
      <c r="E61" s="21">
        <v>620</v>
      </c>
    </row>
    <row r="62" spans="1:5">
      <c r="A62" s="21" t="s">
        <v>153</v>
      </c>
      <c r="B62" s="21">
        <v>3050</v>
      </c>
      <c r="C62" s="21" t="s">
        <v>152</v>
      </c>
      <c r="D62" s="22">
        <f t="shared" si="0"/>
        <v>6524</v>
      </c>
      <c r="E62" s="21">
        <v>233</v>
      </c>
    </row>
    <row r="63" spans="1:5">
      <c r="A63" s="21" t="s">
        <v>154</v>
      </c>
      <c r="B63" s="21">
        <v>1000</v>
      </c>
      <c r="C63" s="21" t="s">
        <v>149</v>
      </c>
      <c r="D63" s="22">
        <f t="shared" si="0"/>
        <v>7084</v>
      </c>
      <c r="E63" s="21">
        <v>253</v>
      </c>
    </row>
    <row r="64" spans="1:5">
      <c r="A64" s="21" t="s">
        <v>154</v>
      </c>
      <c r="B64" s="21">
        <v>1050</v>
      </c>
      <c r="C64" s="21" t="s">
        <v>149</v>
      </c>
      <c r="D64" s="22">
        <f t="shared" si="0"/>
        <v>16828</v>
      </c>
      <c r="E64" s="21">
        <v>601</v>
      </c>
    </row>
    <row r="65" spans="1:5">
      <c r="A65" s="21" t="s">
        <v>154</v>
      </c>
      <c r="B65" s="21">
        <v>2000</v>
      </c>
      <c r="C65" s="21" t="s">
        <v>149</v>
      </c>
      <c r="D65" s="22">
        <f t="shared" si="0"/>
        <v>12096</v>
      </c>
      <c r="E65" s="21">
        <v>432</v>
      </c>
    </row>
    <row r="66" spans="1:5">
      <c r="A66" s="21" t="s">
        <v>154</v>
      </c>
      <c r="B66" s="21">
        <v>2050</v>
      </c>
      <c r="C66" s="21" t="s">
        <v>149</v>
      </c>
      <c r="D66" s="22">
        <f t="shared" si="0"/>
        <v>14616</v>
      </c>
      <c r="E66" s="21">
        <v>522</v>
      </c>
    </row>
    <row r="67" spans="1:5">
      <c r="A67" s="21" t="s">
        <v>154</v>
      </c>
      <c r="B67" s="21">
        <v>3000</v>
      </c>
      <c r="C67" s="21" t="s">
        <v>149</v>
      </c>
      <c r="D67" s="22">
        <f t="shared" ref="D67:D130" si="1">E67*28</f>
        <v>3724</v>
      </c>
      <c r="E67" s="21">
        <v>133</v>
      </c>
    </row>
    <row r="68" spans="1:5">
      <c r="A68" s="21" t="s">
        <v>154</v>
      </c>
      <c r="B68" s="21">
        <v>3050</v>
      </c>
      <c r="C68" s="21" t="s">
        <v>149</v>
      </c>
      <c r="D68" s="22">
        <f t="shared" si="1"/>
        <v>14616</v>
      </c>
      <c r="E68" s="21">
        <v>522</v>
      </c>
    </row>
    <row r="69" spans="1:5">
      <c r="A69" s="21" t="s">
        <v>154</v>
      </c>
      <c r="B69" s="21">
        <v>1000</v>
      </c>
      <c r="C69" s="21" t="s">
        <v>146</v>
      </c>
      <c r="D69" s="22">
        <f t="shared" si="1"/>
        <v>9016</v>
      </c>
      <c r="E69" s="21">
        <v>322</v>
      </c>
    </row>
    <row r="70" spans="1:5">
      <c r="A70" s="21" t="s">
        <v>154</v>
      </c>
      <c r="B70" s="21">
        <v>1050</v>
      </c>
      <c r="C70" s="21" t="s">
        <v>146</v>
      </c>
      <c r="D70" s="22">
        <f t="shared" si="1"/>
        <v>11928</v>
      </c>
      <c r="E70" s="21">
        <v>426</v>
      </c>
    </row>
    <row r="71" spans="1:5">
      <c r="A71" s="21" t="s">
        <v>154</v>
      </c>
      <c r="B71" s="21">
        <v>2000</v>
      </c>
      <c r="C71" s="21" t="s">
        <v>146</v>
      </c>
      <c r="D71" s="22">
        <f t="shared" si="1"/>
        <v>11480</v>
      </c>
      <c r="E71" s="21">
        <v>410</v>
      </c>
    </row>
    <row r="72" spans="1:5">
      <c r="A72" s="21" t="s">
        <v>154</v>
      </c>
      <c r="B72" s="21">
        <v>2050</v>
      </c>
      <c r="C72" s="21" t="s">
        <v>146</v>
      </c>
      <c r="D72" s="22">
        <f t="shared" si="1"/>
        <v>8960</v>
      </c>
      <c r="E72" s="21">
        <v>320</v>
      </c>
    </row>
    <row r="73" spans="1:5">
      <c r="A73" s="21" t="s">
        <v>154</v>
      </c>
      <c r="B73" s="21">
        <v>3000</v>
      </c>
      <c r="C73" s="21" t="s">
        <v>146</v>
      </c>
      <c r="D73" s="22">
        <f t="shared" si="1"/>
        <v>18284</v>
      </c>
      <c r="E73" s="21">
        <v>653</v>
      </c>
    </row>
    <row r="74" spans="1:5">
      <c r="A74" s="21" t="s">
        <v>154</v>
      </c>
      <c r="B74" s="21">
        <v>3050</v>
      </c>
      <c r="C74" s="21" t="s">
        <v>146</v>
      </c>
      <c r="D74" s="22">
        <f t="shared" si="1"/>
        <v>14028</v>
      </c>
      <c r="E74" s="21">
        <v>501</v>
      </c>
    </row>
    <row r="75" spans="1:5">
      <c r="A75" s="21" t="s">
        <v>154</v>
      </c>
      <c r="B75" s="21">
        <v>1000</v>
      </c>
      <c r="C75" s="21" t="s">
        <v>150</v>
      </c>
      <c r="D75" s="22">
        <f t="shared" si="1"/>
        <v>11256</v>
      </c>
      <c r="E75" s="21">
        <v>402</v>
      </c>
    </row>
    <row r="76" spans="1:5">
      <c r="A76" s="21" t="s">
        <v>154</v>
      </c>
      <c r="B76" s="21">
        <v>1050</v>
      </c>
      <c r="C76" s="21" t="s">
        <v>150</v>
      </c>
      <c r="D76" s="22">
        <f t="shared" si="1"/>
        <v>11760</v>
      </c>
      <c r="E76" s="21">
        <v>420</v>
      </c>
    </row>
    <row r="77" spans="1:5">
      <c r="A77" s="21" t="s">
        <v>154</v>
      </c>
      <c r="B77" s="21">
        <v>2000</v>
      </c>
      <c r="C77" s="21" t="s">
        <v>150</v>
      </c>
      <c r="D77" s="22">
        <f t="shared" si="1"/>
        <v>10080</v>
      </c>
      <c r="E77" s="21">
        <v>360</v>
      </c>
    </row>
    <row r="78" spans="1:5">
      <c r="A78" s="21" t="s">
        <v>154</v>
      </c>
      <c r="B78" s="21">
        <v>2050</v>
      </c>
      <c r="C78" s="21" t="s">
        <v>150</v>
      </c>
      <c r="D78" s="22">
        <f t="shared" si="1"/>
        <v>11760</v>
      </c>
      <c r="E78" s="21">
        <v>420</v>
      </c>
    </row>
    <row r="79" spans="1:5">
      <c r="A79" s="21" t="s">
        <v>154</v>
      </c>
      <c r="B79" s="21">
        <v>3000</v>
      </c>
      <c r="C79" s="21" t="s">
        <v>150</v>
      </c>
      <c r="D79" s="22">
        <f t="shared" si="1"/>
        <v>8484</v>
      </c>
      <c r="E79" s="21">
        <v>303</v>
      </c>
    </row>
    <row r="80" spans="1:5">
      <c r="A80" s="21" t="s">
        <v>154</v>
      </c>
      <c r="B80" s="21">
        <v>3050</v>
      </c>
      <c r="C80" s="21" t="s">
        <v>150</v>
      </c>
      <c r="D80" s="22">
        <f t="shared" si="1"/>
        <v>16856</v>
      </c>
      <c r="E80" s="21">
        <v>602</v>
      </c>
    </row>
    <row r="81" spans="1:5">
      <c r="A81" s="21" t="s">
        <v>154</v>
      </c>
      <c r="B81" s="21">
        <v>1000</v>
      </c>
      <c r="C81" s="21" t="s">
        <v>151</v>
      </c>
      <c r="D81" s="22">
        <f t="shared" si="1"/>
        <v>14560</v>
      </c>
      <c r="E81" s="21">
        <v>520</v>
      </c>
    </row>
    <row r="82" spans="1:5">
      <c r="A82" s="21" t="s">
        <v>154</v>
      </c>
      <c r="B82" s="21">
        <v>1050</v>
      </c>
      <c r="C82" s="21" t="s">
        <v>151</v>
      </c>
      <c r="D82" s="22">
        <f t="shared" si="1"/>
        <v>8456</v>
      </c>
      <c r="E82" s="21">
        <v>302</v>
      </c>
    </row>
    <row r="83" spans="1:5">
      <c r="A83" s="21" t="s">
        <v>154</v>
      </c>
      <c r="B83" s="21">
        <v>2000</v>
      </c>
      <c r="C83" s="21" t="s">
        <v>151</v>
      </c>
      <c r="D83" s="22">
        <f t="shared" si="1"/>
        <v>5684</v>
      </c>
      <c r="E83" s="21">
        <v>203</v>
      </c>
    </row>
    <row r="84" spans="1:5">
      <c r="A84" s="21" t="s">
        <v>154</v>
      </c>
      <c r="B84" s="21">
        <v>2050</v>
      </c>
      <c r="C84" s="21" t="s">
        <v>151</v>
      </c>
      <c r="D84" s="22">
        <f t="shared" si="1"/>
        <v>5740</v>
      </c>
      <c r="E84" s="21">
        <v>205</v>
      </c>
    </row>
    <row r="85" spans="1:5">
      <c r="A85" s="21" t="s">
        <v>154</v>
      </c>
      <c r="B85" s="21">
        <v>3000</v>
      </c>
      <c r="C85" s="21" t="s">
        <v>151</v>
      </c>
      <c r="D85" s="22">
        <f t="shared" si="1"/>
        <v>5936</v>
      </c>
      <c r="E85" s="21">
        <v>212</v>
      </c>
    </row>
    <row r="86" spans="1:5">
      <c r="A86" s="21" t="s">
        <v>154</v>
      </c>
      <c r="B86" s="21">
        <v>3050</v>
      </c>
      <c r="C86" s="21" t="s">
        <v>151</v>
      </c>
      <c r="D86" s="22">
        <f t="shared" si="1"/>
        <v>10136</v>
      </c>
      <c r="E86" s="21">
        <v>362</v>
      </c>
    </row>
    <row r="87" spans="1:5">
      <c r="A87" s="21" t="s">
        <v>154</v>
      </c>
      <c r="B87" s="21">
        <v>1000</v>
      </c>
      <c r="C87" s="21" t="s">
        <v>152</v>
      </c>
      <c r="D87" s="22">
        <f t="shared" si="1"/>
        <v>3388</v>
      </c>
      <c r="E87" s="21">
        <v>121</v>
      </c>
    </row>
    <row r="88" spans="1:5">
      <c r="A88" s="21" t="s">
        <v>154</v>
      </c>
      <c r="B88" s="21">
        <v>1050</v>
      </c>
      <c r="C88" s="21" t="s">
        <v>152</v>
      </c>
      <c r="D88" s="22">
        <f t="shared" si="1"/>
        <v>14056</v>
      </c>
      <c r="E88" s="21">
        <v>502</v>
      </c>
    </row>
    <row r="89" spans="1:5">
      <c r="A89" s="21" t="s">
        <v>154</v>
      </c>
      <c r="B89" s="21">
        <v>2000</v>
      </c>
      <c r="C89" s="21" t="s">
        <v>152</v>
      </c>
      <c r="D89" s="22">
        <f t="shared" si="1"/>
        <v>10136</v>
      </c>
      <c r="E89" s="21">
        <v>362</v>
      </c>
    </row>
    <row r="90" spans="1:5">
      <c r="A90" s="21" t="s">
        <v>154</v>
      </c>
      <c r="B90" s="21">
        <v>2050</v>
      </c>
      <c r="C90" s="21" t="s">
        <v>152</v>
      </c>
      <c r="D90" s="22">
        <f t="shared" si="1"/>
        <v>14588</v>
      </c>
      <c r="E90" s="21">
        <v>521</v>
      </c>
    </row>
    <row r="91" spans="1:5">
      <c r="A91" s="21" t="s">
        <v>154</v>
      </c>
      <c r="B91" s="21">
        <v>3000</v>
      </c>
      <c r="C91" s="21" t="s">
        <v>152</v>
      </c>
      <c r="D91" s="22">
        <f t="shared" si="1"/>
        <v>6552</v>
      </c>
      <c r="E91" s="21">
        <v>234</v>
      </c>
    </row>
    <row r="92" spans="1:5">
      <c r="A92" s="21" t="s">
        <v>154</v>
      </c>
      <c r="B92" s="21">
        <v>3050</v>
      </c>
      <c r="C92" s="21" t="s">
        <v>152</v>
      </c>
      <c r="D92" s="22">
        <f t="shared" si="1"/>
        <v>11788</v>
      </c>
      <c r="E92" s="21">
        <v>421</v>
      </c>
    </row>
    <row r="93" spans="1:5">
      <c r="A93" s="21" t="s">
        <v>145</v>
      </c>
      <c r="B93" s="21">
        <v>1000</v>
      </c>
      <c r="C93" s="21" t="s">
        <v>155</v>
      </c>
      <c r="D93" s="22">
        <f t="shared" si="1"/>
        <v>9072</v>
      </c>
      <c r="E93" s="21">
        <v>324</v>
      </c>
    </row>
    <row r="94" spans="1:5">
      <c r="A94" s="21" t="s">
        <v>145</v>
      </c>
      <c r="B94" s="21">
        <v>1050</v>
      </c>
      <c r="C94" s="21" t="s">
        <v>155</v>
      </c>
      <c r="D94" s="22">
        <f t="shared" si="1"/>
        <v>3388</v>
      </c>
      <c r="E94" s="21">
        <v>121</v>
      </c>
    </row>
    <row r="95" spans="1:5">
      <c r="A95" s="21" t="s">
        <v>145</v>
      </c>
      <c r="B95" s="21">
        <v>2000</v>
      </c>
      <c r="C95" s="21" t="s">
        <v>155</v>
      </c>
      <c r="D95" s="22">
        <f t="shared" si="1"/>
        <v>15176</v>
      </c>
      <c r="E95" s="21">
        <v>542</v>
      </c>
    </row>
    <row r="96" spans="1:5">
      <c r="A96" s="21" t="s">
        <v>145</v>
      </c>
      <c r="B96" s="21">
        <v>2050</v>
      </c>
      <c r="C96" s="21" t="s">
        <v>155</v>
      </c>
      <c r="D96" s="22">
        <f t="shared" si="1"/>
        <v>5964</v>
      </c>
      <c r="E96" s="21">
        <v>213</v>
      </c>
    </row>
    <row r="97" spans="1:5">
      <c r="A97" s="21" t="s">
        <v>145</v>
      </c>
      <c r="B97" s="21">
        <v>3000</v>
      </c>
      <c r="C97" s="21" t="s">
        <v>155</v>
      </c>
      <c r="D97" s="22">
        <f t="shared" si="1"/>
        <v>3724</v>
      </c>
      <c r="E97" s="21">
        <v>133</v>
      </c>
    </row>
    <row r="98" spans="1:5">
      <c r="A98" s="21" t="s">
        <v>145</v>
      </c>
      <c r="B98" s="21">
        <v>3050</v>
      </c>
      <c r="C98" s="21" t="s">
        <v>155</v>
      </c>
      <c r="D98" s="22">
        <f t="shared" si="1"/>
        <v>14616</v>
      </c>
      <c r="E98" s="21">
        <v>522</v>
      </c>
    </row>
    <row r="99" spans="1:5">
      <c r="A99" s="21" t="s">
        <v>145</v>
      </c>
      <c r="B99" s="21">
        <v>1000</v>
      </c>
      <c r="C99" s="21" t="s">
        <v>156</v>
      </c>
      <c r="D99" s="22">
        <f t="shared" si="1"/>
        <v>9016</v>
      </c>
      <c r="E99" s="21">
        <v>322</v>
      </c>
    </row>
    <row r="100" spans="1:5">
      <c r="A100" s="21" t="s">
        <v>145</v>
      </c>
      <c r="B100" s="21">
        <v>1050</v>
      </c>
      <c r="C100" s="21" t="s">
        <v>156</v>
      </c>
      <c r="D100" s="22">
        <f t="shared" si="1"/>
        <v>11928</v>
      </c>
      <c r="E100" s="21">
        <v>426</v>
      </c>
    </row>
    <row r="101" spans="1:5">
      <c r="A101" s="21" t="s">
        <v>145</v>
      </c>
      <c r="B101" s="21">
        <v>2000</v>
      </c>
      <c r="C101" s="21" t="s">
        <v>156</v>
      </c>
      <c r="D101" s="22">
        <f t="shared" si="1"/>
        <v>11480</v>
      </c>
      <c r="E101" s="21">
        <v>410</v>
      </c>
    </row>
    <row r="102" spans="1:5">
      <c r="A102" s="21" t="s">
        <v>145</v>
      </c>
      <c r="B102" s="21">
        <v>2050</v>
      </c>
      <c r="C102" s="21" t="s">
        <v>156</v>
      </c>
      <c r="D102" s="22">
        <f t="shared" si="1"/>
        <v>8960</v>
      </c>
      <c r="E102" s="21">
        <v>320</v>
      </c>
    </row>
    <row r="103" spans="1:5">
      <c r="A103" s="21" t="s">
        <v>145</v>
      </c>
      <c r="B103" s="21">
        <v>3000</v>
      </c>
      <c r="C103" s="21" t="s">
        <v>156</v>
      </c>
      <c r="D103" s="22">
        <f t="shared" si="1"/>
        <v>18284</v>
      </c>
      <c r="E103" s="21">
        <v>653</v>
      </c>
    </row>
    <row r="104" spans="1:5">
      <c r="A104" s="21" t="s">
        <v>145</v>
      </c>
      <c r="B104" s="21">
        <v>3050</v>
      </c>
      <c r="C104" s="21" t="s">
        <v>156</v>
      </c>
      <c r="D104" s="22">
        <f t="shared" si="1"/>
        <v>14028</v>
      </c>
      <c r="E104" s="21">
        <v>501</v>
      </c>
    </row>
    <row r="105" spans="1:5">
      <c r="A105" s="21" t="s">
        <v>145</v>
      </c>
      <c r="B105" s="21">
        <v>1000</v>
      </c>
      <c r="C105" s="21" t="s">
        <v>157</v>
      </c>
      <c r="D105" s="22">
        <f t="shared" si="1"/>
        <v>11256</v>
      </c>
      <c r="E105" s="21">
        <v>402</v>
      </c>
    </row>
    <row r="106" spans="1:5">
      <c r="A106" s="21" t="s">
        <v>145</v>
      </c>
      <c r="B106" s="21">
        <v>1050</v>
      </c>
      <c r="C106" s="21" t="s">
        <v>157</v>
      </c>
      <c r="D106" s="22">
        <f t="shared" si="1"/>
        <v>11760</v>
      </c>
      <c r="E106" s="21">
        <v>420</v>
      </c>
    </row>
    <row r="107" spans="1:5">
      <c r="A107" s="21" t="s">
        <v>145</v>
      </c>
      <c r="B107" s="21">
        <v>2000</v>
      </c>
      <c r="C107" s="21" t="s">
        <v>157</v>
      </c>
      <c r="D107" s="22">
        <f t="shared" si="1"/>
        <v>10080</v>
      </c>
      <c r="E107" s="21">
        <v>360</v>
      </c>
    </row>
    <row r="108" spans="1:5">
      <c r="A108" s="21" t="s">
        <v>145</v>
      </c>
      <c r="B108" s="21">
        <v>2050</v>
      </c>
      <c r="C108" s="21" t="s">
        <v>157</v>
      </c>
      <c r="D108" s="22">
        <f t="shared" si="1"/>
        <v>11760</v>
      </c>
      <c r="E108" s="21">
        <v>420</v>
      </c>
    </row>
    <row r="109" spans="1:5">
      <c r="A109" s="21" t="s">
        <v>145</v>
      </c>
      <c r="B109" s="21">
        <v>3000</v>
      </c>
      <c r="C109" s="21" t="s">
        <v>157</v>
      </c>
      <c r="D109" s="22">
        <f t="shared" si="1"/>
        <v>8484</v>
      </c>
      <c r="E109" s="21">
        <v>303</v>
      </c>
    </row>
    <row r="110" spans="1:5">
      <c r="A110" s="21" t="s">
        <v>145</v>
      </c>
      <c r="B110" s="21">
        <v>3050</v>
      </c>
      <c r="C110" s="21" t="s">
        <v>157</v>
      </c>
      <c r="D110" s="22">
        <f t="shared" si="1"/>
        <v>16856</v>
      </c>
      <c r="E110" s="21">
        <v>602</v>
      </c>
    </row>
    <row r="111" spans="1:5">
      <c r="A111" s="21" t="s">
        <v>145</v>
      </c>
      <c r="B111" s="21">
        <v>1000</v>
      </c>
      <c r="C111" s="21" t="s">
        <v>158</v>
      </c>
      <c r="D111" s="22">
        <f t="shared" si="1"/>
        <v>14560</v>
      </c>
      <c r="E111" s="21">
        <v>520</v>
      </c>
    </row>
    <row r="112" spans="1:5">
      <c r="A112" s="21" t="s">
        <v>145</v>
      </c>
      <c r="B112" s="21">
        <v>1050</v>
      </c>
      <c r="C112" s="21" t="s">
        <v>158</v>
      </c>
      <c r="D112" s="22">
        <f t="shared" si="1"/>
        <v>8456</v>
      </c>
      <c r="E112" s="21">
        <v>302</v>
      </c>
    </row>
    <row r="113" spans="1:5">
      <c r="A113" s="21" t="s">
        <v>145</v>
      </c>
      <c r="B113" s="21">
        <v>2000</v>
      </c>
      <c r="C113" s="21" t="s">
        <v>158</v>
      </c>
      <c r="D113" s="22">
        <f t="shared" si="1"/>
        <v>5684</v>
      </c>
      <c r="E113" s="21">
        <v>203</v>
      </c>
    </row>
    <row r="114" spans="1:5">
      <c r="A114" s="21" t="s">
        <v>145</v>
      </c>
      <c r="B114" s="21">
        <v>2050</v>
      </c>
      <c r="C114" s="21" t="s">
        <v>158</v>
      </c>
      <c r="D114" s="22">
        <f t="shared" si="1"/>
        <v>5740</v>
      </c>
      <c r="E114" s="21">
        <v>205</v>
      </c>
    </row>
    <row r="115" spans="1:5">
      <c r="A115" s="21" t="s">
        <v>145</v>
      </c>
      <c r="B115" s="21">
        <v>3000</v>
      </c>
      <c r="C115" s="21" t="s">
        <v>158</v>
      </c>
      <c r="D115" s="22">
        <f t="shared" si="1"/>
        <v>5936</v>
      </c>
      <c r="E115" s="21">
        <v>212</v>
      </c>
    </row>
    <row r="116" spans="1:5">
      <c r="A116" s="21" t="s">
        <v>145</v>
      </c>
      <c r="B116" s="21">
        <v>3050</v>
      </c>
      <c r="C116" s="21" t="s">
        <v>158</v>
      </c>
      <c r="D116" s="22">
        <f t="shared" si="1"/>
        <v>10136</v>
      </c>
      <c r="E116" s="21">
        <v>362</v>
      </c>
    </row>
    <row r="117" spans="1:5">
      <c r="A117" s="21" t="s">
        <v>145</v>
      </c>
      <c r="B117" s="21">
        <v>1000</v>
      </c>
      <c r="C117" s="21" t="s">
        <v>159</v>
      </c>
      <c r="D117" s="22">
        <f t="shared" si="1"/>
        <v>3388</v>
      </c>
      <c r="E117" s="21">
        <v>121</v>
      </c>
    </row>
    <row r="118" spans="1:5">
      <c r="A118" s="21" t="s">
        <v>145</v>
      </c>
      <c r="B118" s="21">
        <v>1050</v>
      </c>
      <c r="C118" s="21" t="s">
        <v>159</v>
      </c>
      <c r="D118" s="22">
        <f t="shared" si="1"/>
        <v>14056</v>
      </c>
      <c r="E118" s="21">
        <v>502</v>
      </c>
    </row>
    <row r="119" spans="1:5">
      <c r="A119" s="21" t="s">
        <v>145</v>
      </c>
      <c r="B119" s="21">
        <v>2000</v>
      </c>
      <c r="C119" s="21" t="s">
        <v>159</v>
      </c>
      <c r="D119" s="22">
        <f t="shared" si="1"/>
        <v>10136</v>
      </c>
      <c r="E119" s="21">
        <v>362</v>
      </c>
    </row>
    <row r="120" spans="1:5">
      <c r="A120" s="21" t="s">
        <v>145</v>
      </c>
      <c r="B120" s="21">
        <v>2050</v>
      </c>
      <c r="C120" s="21" t="s">
        <v>159</v>
      </c>
      <c r="D120" s="22">
        <f t="shared" si="1"/>
        <v>14588</v>
      </c>
      <c r="E120" s="21">
        <v>521</v>
      </c>
    </row>
    <row r="121" spans="1:5">
      <c r="A121" s="21" t="s">
        <v>145</v>
      </c>
      <c r="B121" s="21">
        <v>3000</v>
      </c>
      <c r="C121" s="21" t="s">
        <v>159</v>
      </c>
      <c r="D121" s="22">
        <f t="shared" si="1"/>
        <v>6552</v>
      </c>
      <c r="E121" s="21">
        <v>234</v>
      </c>
    </row>
    <row r="122" spans="1:5">
      <c r="A122" s="21" t="s">
        <v>145</v>
      </c>
      <c r="B122" s="21">
        <v>3050</v>
      </c>
      <c r="C122" s="21" t="s">
        <v>159</v>
      </c>
      <c r="D122" s="22">
        <f t="shared" si="1"/>
        <v>11788</v>
      </c>
      <c r="E122" s="21">
        <v>421</v>
      </c>
    </row>
    <row r="123" spans="1:5">
      <c r="A123" s="21" t="s">
        <v>153</v>
      </c>
      <c r="B123" s="21">
        <v>1000</v>
      </c>
      <c r="C123" s="21" t="s">
        <v>155</v>
      </c>
      <c r="D123" s="22">
        <f t="shared" si="1"/>
        <v>9072</v>
      </c>
      <c r="E123" s="21">
        <v>324</v>
      </c>
    </row>
    <row r="124" spans="1:5">
      <c r="A124" s="21" t="s">
        <v>153</v>
      </c>
      <c r="B124" s="21">
        <v>1050</v>
      </c>
      <c r="C124" s="21" t="s">
        <v>155</v>
      </c>
      <c r="D124" s="22">
        <f t="shared" si="1"/>
        <v>3388</v>
      </c>
      <c r="E124" s="21">
        <v>121</v>
      </c>
    </row>
    <row r="125" spans="1:5">
      <c r="A125" s="21" t="s">
        <v>153</v>
      </c>
      <c r="B125" s="21">
        <v>2000</v>
      </c>
      <c r="C125" s="21" t="s">
        <v>155</v>
      </c>
      <c r="D125" s="22">
        <f t="shared" si="1"/>
        <v>15176</v>
      </c>
      <c r="E125" s="21">
        <v>542</v>
      </c>
    </row>
    <row r="126" spans="1:5">
      <c r="A126" s="21" t="s">
        <v>153</v>
      </c>
      <c r="B126" s="21">
        <v>2050</v>
      </c>
      <c r="C126" s="21" t="s">
        <v>155</v>
      </c>
      <c r="D126" s="22">
        <f t="shared" si="1"/>
        <v>5964</v>
      </c>
      <c r="E126" s="21">
        <v>213</v>
      </c>
    </row>
    <row r="127" spans="1:5">
      <c r="A127" s="21" t="s">
        <v>153</v>
      </c>
      <c r="B127" s="21">
        <v>3000</v>
      </c>
      <c r="C127" s="21" t="s">
        <v>155</v>
      </c>
      <c r="D127" s="22">
        <f t="shared" si="1"/>
        <v>14588</v>
      </c>
      <c r="E127" s="21">
        <v>521</v>
      </c>
    </row>
    <row r="128" spans="1:5">
      <c r="A128" s="21" t="s">
        <v>153</v>
      </c>
      <c r="B128" s="21">
        <v>3050</v>
      </c>
      <c r="C128" s="21" t="s">
        <v>155</v>
      </c>
      <c r="D128" s="22">
        <f t="shared" si="1"/>
        <v>17640</v>
      </c>
      <c r="E128" s="21">
        <v>630</v>
      </c>
    </row>
    <row r="129" spans="1:5">
      <c r="A129" s="21" t="s">
        <v>153</v>
      </c>
      <c r="B129" s="21">
        <v>1000</v>
      </c>
      <c r="C129" s="21" t="s">
        <v>156</v>
      </c>
      <c r="D129" s="22">
        <f t="shared" si="1"/>
        <v>9856</v>
      </c>
      <c r="E129" s="21">
        <v>352</v>
      </c>
    </row>
    <row r="130" spans="1:5">
      <c r="A130" s="21" t="s">
        <v>153</v>
      </c>
      <c r="B130" s="21">
        <v>1050</v>
      </c>
      <c r="C130" s="21" t="s">
        <v>156</v>
      </c>
      <c r="D130" s="22">
        <f t="shared" si="1"/>
        <v>9016</v>
      </c>
      <c r="E130" s="21">
        <v>322</v>
      </c>
    </row>
    <row r="131" spans="1:5">
      <c r="A131" s="21" t="s">
        <v>153</v>
      </c>
      <c r="B131" s="21">
        <v>2000</v>
      </c>
      <c r="C131" s="21" t="s">
        <v>156</v>
      </c>
      <c r="D131" s="22">
        <f t="shared" ref="D131:D194" si="2">E131*28</f>
        <v>17976</v>
      </c>
      <c r="E131" s="21">
        <v>642</v>
      </c>
    </row>
    <row r="132" spans="1:5">
      <c r="A132" s="21" t="s">
        <v>153</v>
      </c>
      <c r="B132" s="21">
        <v>2050</v>
      </c>
      <c r="C132" s="21" t="s">
        <v>156</v>
      </c>
      <c r="D132" s="22">
        <f t="shared" si="2"/>
        <v>14616</v>
      </c>
      <c r="E132" s="21">
        <v>522</v>
      </c>
    </row>
    <row r="133" spans="1:5">
      <c r="A133" s="21" t="s">
        <v>153</v>
      </c>
      <c r="B133" s="21">
        <v>3000</v>
      </c>
      <c r="C133" s="21" t="s">
        <v>156</v>
      </c>
      <c r="D133" s="22">
        <f t="shared" si="2"/>
        <v>3724</v>
      </c>
      <c r="E133" s="21">
        <v>133</v>
      </c>
    </row>
    <row r="134" spans="1:5">
      <c r="A134" s="21" t="s">
        <v>153</v>
      </c>
      <c r="B134" s="21">
        <v>3050</v>
      </c>
      <c r="C134" s="21" t="s">
        <v>156</v>
      </c>
      <c r="D134" s="22">
        <f t="shared" si="2"/>
        <v>12712</v>
      </c>
      <c r="E134" s="21">
        <v>454</v>
      </c>
    </row>
    <row r="135" spans="1:5">
      <c r="A135" s="21" t="s">
        <v>153</v>
      </c>
      <c r="B135" s="21">
        <v>1000</v>
      </c>
      <c r="C135" s="21" t="s">
        <v>157</v>
      </c>
      <c r="D135" s="22">
        <f t="shared" si="2"/>
        <v>16828</v>
      </c>
      <c r="E135" s="21">
        <v>601</v>
      </c>
    </row>
    <row r="136" spans="1:5">
      <c r="A136" s="21" t="s">
        <v>153</v>
      </c>
      <c r="B136" s="21">
        <v>1050</v>
      </c>
      <c r="C136" s="21" t="s">
        <v>157</v>
      </c>
      <c r="D136" s="22">
        <f t="shared" si="2"/>
        <v>14056</v>
      </c>
      <c r="E136" s="21">
        <v>502</v>
      </c>
    </row>
    <row r="137" spans="1:5">
      <c r="A137" s="21" t="s">
        <v>153</v>
      </c>
      <c r="B137" s="21">
        <v>2000</v>
      </c>
      <c r="C137" s="21" t="s">
        <v>157</v>
      </c>
      <c r="D137" s="22">
        <f t="shared" si="2"/>
        <v>8456</v>
      </c>
      <c r="E137" s="21">
        <v>302</v>
      </c>
    </row>
    <row r="138" spans="1:5">
      <c r="A138" s="21" t="s">
        <v>153</v>
      </c>
      <c r="B138" s="21">
        <v>2050</v>
      </c>
      <c r="C138" s="21" t="s">
        <v>157</v>
      </c>
      <c r="D138" s="22">
        <f t="shared" si="2"/>
        <v>17808</v>
      </c>
      <c r="E138" s="21">
        <v>636</v>
      </c>
    </row>
    <row r="139" spans="1:5">
      <c r="A139" s="21" t="s">
        <v>153</v>
      </c>
      <c r="B139" s="21">
        <v>3000</v>
      </c>
      <c r="C139" s="21" t="s">
        <v>157</v>
      </c>
      <c r="D139" s="22">
        <f t="shared" si="2"/>
        <v>3416</v>
      </c>
      <c r="E139" s="21">
        <v>122</v>
      </c>
    </row>
    <row r="140" spans="1:5">
      <c r="A140" s="21" t="s">
        <v>153</v>
      </c>
      <c r="B140" s="21">
        <v>3050</v>
      </c>
      <c r="C140" s="21" t="s">
        <v>157</v>
      </c>
      <c r="D140" s="22">
        <f t="shared" si="2"/>
        <v>13020</v>
      </c>
      <c r="E140" s="21">
        <v>465</v>
      </c>
    </row>
    <row r="141" spans="1:5">
      <c r="A141" s="21" t="s">
        <v>153</v>
      </c>
      <c r="B141" s="21">
        <v>1000</v>
      </c>
      <c r="C141" s="21" t="s">
        <v>158</v>
      </c>
      <c r="D141" s="22">
        <f t="shared" si="2"/>
        <v>17780</v>
      </c>
      <c r="E141" s="21">
        <v>635</v>
      </c>
    </row>
    <row r="142" spans="1:5">
      <c r="A142" s="21" t="s">
        <v>153</v>
      </c>
      <c r="B142" s="21">
        <v>1050</v>
      </c>
      <c r="C142" s="21" t="s">
        <v>158</v>
      </c>
      <c r="D142" s="22">
        <f t="shared" si="2"/>
        <v>7140</v>
      </c>
      <c r="E142" s="21">
        <v>255</v>
      </c>
    </row>
    <row r="143" spans="1:5">
      <c r="A143" s="21" t="s">
        <v>153</v>
      </c>
      <c r="B143" s="21">
        <v>2000</v>
      </c>
      <c r="C143" s="21" t="s">
        <v>158</v>
      </c>
      <c r="D143" s="22">
        <f t="shared" si="2"/>
        <v>7448</v>
      </c>
      <c r="E143" s="21">
        <v>266</v>
      </c>
    </row>
    <row r="144" spans="1:5">
      <c r="A144" s="21" t="s">
        <v>153</v>
      </c>
      <c r="B144" s="21">
        <v>2050</v>
      </c>
      <c r="C144" s="21" t="s">
        <v>158</v>
      </c>
      <c r="D144" s="22">
        <f t="shared" si="2"/>
        <v>6608</v>
      </c>
      <c r="E144" s="21">
        <v>236</v>
      </c>
    </row>
    <row r="145" spans="1:5">
      <c r="A145" s="21" t="s">
        <v>153</v>
      </c>
      <c r="B145" s="21">
        <v>3000</v>
      </c>
      <c r="C145" s="21" t="s">
        <v>158</v>
      </c>
      <c r="D145" s="22">
        <f t="shared" si="2"/>
        <v>9856</v>
      </c>
      <c r="E145" s="21">
        <v>352</v>
      </c>
    </row>
    <row r="146" spans="1:5">
      <c r="A146" s="21" t="s">
        <v>153</v>
      </c>
      <c r="B146" s="21">
        <v>3050</v>
      </c>
      <c r="C146" s="21" t="s">
        <v>158</v>
      </c>
      <c r="D146" s="22">
        <f t="shared" si="2"/>
        <v>10248</v>
      </c>
      <c r="E146" s="21">
        <v>366</v>
      </c>
    </row>
    <row r="147" spans="1:5">
      <c r="A147" s="21" t="s">
        <v>153</v>
      </c>
      <c r="B147" s="21">
        <v>1000</v>
      </c>
      <c r="C147" s="21" t="s">
        <v>159</v>
      </c>
      <c r="D147" s="22">
        <f t="shared" si="2"/>
        <v>14616</v>
      </c>
      <c r="E147" s="21">
        <v>522</v>
      </c>
    </row>
    <row r="148" spans="1:5">
      <c r="A148" s="21" t="s">
        <v>153</v>
      </c>
      <c r="B148" s="21">
        <v>1050</v>
      </c>
      <c r="C148" s="21" t="s">
        <v>159</v>
      </c>
      <c r="D148" s="22">
        <f t="shared" si="2"/>
        <v>11816</v>
      </c>
      <c r="E148" s="21">
        <v>422</v>
      </c>
    </row>
    <row r="149" spans="1:5">
      <c r="A149" s="21" t="s">
        <v>153</v>
      </c>
      <c r="B149" s="21">
        <v>2000</v>
      </c>
      <c r="C149" s="21" t="s">
        <v>159</v>
      </c>
      <c r="D149" s="22">
        <f t="shared" si="2"/>
        <v>14896</v>
      </c>
      <c r="E149" s="21">
        <v>532</v>
      </c>
    </row>
    <row r="150" spans="1:5">
      <c r="A150" s="21" t="s">
        <v>153</v>
      </c>
      <c r="B150" s="21">
        <v>2050</v>
      </c>
      <c r="C150" s="21" t="s">
        <v>159</v>
      </c>
      <c r="D150" s="22">
        <f t="shared" si="2"/>
        <v>3724</v>
      </c>
      <c r="E150" s="21">
        <v>133</v>
      </c>
    </row>
    <row r="151" spans="1:5">
      <c r="A151" s="21" t="s">
        <v>153</v>
      </c>
      <c r="B151" s="21">
        <v>3000</v>
      </c>
      <c r="C151" s="21" t="s">
        <v>159</v>
      </c>
      <c r="D151" s="22">
        <f t="shared" si="2"/>
        <v>14616</v>
      </c>
      <c r="E151" s="21">
        <v>522</v>
      </c>
    </row>
    <row r="152" spans="1:5">
      <c r="A152" s="21" t="s">
        <v>153</v>
      </c>
      <c r="B152" s="21">
        <v>3050</v>
      </c>
      <c r="C152" s="21" t="s">
        <v>159</v>
      </c>
      <c r="D152" s="22">
        <f t="shared" si="2"/>
        <v>9016</v>
      </c>
      <c r="E152" s="21">
        <v>322</v>
      </c>
    </row>
    <row r="153" spans="1:5">
      <c r="A153" s="21" t="s">
        <v>154</v>
      </c>
      <c r="B153" s="21">
        <v>1000</v>
      </c>
      <c r="C153" s="21" t="s">
        <v>155</v>
      </c>
      <c r="D153" s="22">
        <f t="shared" si="2"/>
        <v>5936</v>
      </c>
      <c r="E153" s="21">
        <v>212</v>
      </c>
    </row>
    <row r="154" spans="1:5">
      <c r="A154" s="21" t="s">
        <v>154</v>
      </c>
      <c r="B154" s="21">
        <v>1050</v>
      </c>
      <c r="C154" s="21" t="s">
        <v>155</v>
      </c>
      <c r="D154" s="22">
        <f t="shared" si="2"/>
        <v>10136</v>
      </c>
      <c r="E154" s="21">
        <v>362</v>
      </c>
    </row>
    <row r="155" spans="1:5">
      <c r="A155" s="21" t="s">
        <v>154</v>
      </c>
      <c r="B155" s="21">
        <v>2000</v>
      </c>
      <c r="C155" s="21" t="s">
        <v>155</v>
      </c>
      <c r="D155" s="22">
        <f t="shared" si="2"/>
        <v>3388</v>
      </c>
      <c r="E155" s="21">
        <v>121</v>
      </c>
    </row>
    <row r="156" spans="1:5">
      <c r="A156" s="21" t="s">
        <v>154</v>
      </c>
      <c r="B156" s="21">
        <v>2050</v>
      </c>
      <c r="C156" s="21" t="s">
        <v>155</v>
      </c>
      <c r="D156" s="22">
        <f t="shared" si="2"/>
        <v>14056</v>
      </c>
      <c r="E156" s="21">
        <v>502</v>
      </c>
    </row>
    <row r="157" spans="1:5">
      <c r="A157" s="21" t="s">
        <v>154</v>
      </c>
      <c r="B157" s="21">
        <v>3000</v>
      </c>
      <c r="C157" s="21" t="s">
        <v>155</v>
      </c>
      <c r="D157" s="22">
        <f t="shared" si="2"/>
        <v>10136</v>
      </c>
      <c r="E157" s="21">
        <v>362</v>
      </c>
    </row>
    <row r="158" spans="1:5">
      <c r="A158" s="21" t="s">
        <v>154</v>
      </c>
      <c r="B158" s="21">
        <v>3050</v>
      </c>
      <c r="C158" s="21" t="s">
        <v>155</v>
      </c>
      <c r="D158" s="22">
        <f t="shared" si="2"/>
        <v>14588</v>
      </c>
      <c r="E158" s="21">
        <v>521</v>
      </c>
    </row>
    <row r="159" spans="1:5">
      <c r="A159" s="21" t="s">
        <v>154</v>
      </c>
      <c r="B159" s="21">
        <v>1000</v>
      </c>
      <c r="C159" s="21" t="s">
        <v>156</v>
      </c>
      <c r="D159" s="22">
        <f t="shared" si="2"/>
        <v>6552</v>
      </c>
      <c r="E159" s="21">
        <v>234</v>
      </c>
    </row>
    <row r="160" spans="1:5">
      <c r="A160" s="21" t="s">
        <v>154</v>
      </c>
      <c r="B160" s="21">
        <v>1050</v>
      </c>
      <c r="C160" s="21" t="s">
        <v>156</v>
      </c>
      <c r="D160" s="22">
        <f t="shared" si="2"/>
        <v>11788</v>
      </c>
      <c r="E160" s="21">
        <v>421</v>
      </c>
    </row>
    <row r="161" spans="1:5">
      <c r="A161" s="21" t="s">
        <v>154</v>
      </c>
      <c r="B161" s="21">
        <v>2000</v>
      </c>
      <c r="C161" s="21" t="s">
        <v>156</v>
      </c>
      <c r="D161" s="22">
        <f t="shared" si="2"/>
        <v>9072</v>
      </c>
      <c r="E161" s="21">
        <v>324</v>
      </c>
    </row>
    <row r="162" spans="1:5">
      <c r="A162" s="21" t="s">
        <v>154</v>
      </c>
      <c r="B162" s="21">
        <v>2050</v>
      </c>
      <c r="C162" s="21" t="s">
        <v>156</v>
      </c>
      <c r="D162" s="22">
        <f t="shared" si="2"/>
        <v>3388</v>
      </c>
      <c r="E162" s="21">
        <v>121</v>
      </c>
    </row>
    <row r="163" spans="1:5">
      <c r="A163" s="21" t="s">
        <v>154</v>
      </c>
      <c r="B163" s="21">
        <v>3000</v>
      </c>
      <c r="C163" s="21" t="s">
        <v>156</v>
      </c>
      <c r="D163" s="22">
        <f t="shared" si="2"/>
        <v>15176</v>
      </c>
      <c r="E163" s="21">
        <v>542</v>
      </c>
    </row>
    <row r="164" spans="1:5">
      <c r="A164" s="21" t="s">
        <v>154</v>
      </c>
      <c r="B164" s="21">
        <v>3050</v>
      </c>
      <c r="C164" s="21" t="s">
        <v>156</v>
      </c>
      <c r="D164" s="22">
        <f t="shared" si="2"/>
        <v>5964</v>
      </c>
      <c r="E164" s="21">
        <v>213</v>
      </c>
    </row>
    <row r="165" spans="1:5">
      <c r="A165" s="21" t="s">
        <v>154</v>
      </c>
      <c r="B165" s="21">
        <v>1000</v>
      </c>
      <c r="C165" s="21" t="s">
        <v>157</v>
      </c>
      <c r="D165" s="22">
        <f t="shared" si="2"/>
        <v>14588</v>
      </c>
      <c r="E165" s="21">
        <v>521</v>
      </c>
    </row>
    <row r="166" spans="1:5">
      <c r="A166" s="21" t="s">
        <v>154</v>
      </c>
      <c r="B166" s="21">
        <v>1050</v>
      </c>
      <c r="C166" s="21" t="s">
        <v>157</v>
      </c>
      <c r="D166" s="22">
        <f t="shared" si="2"/>
        <v>17640</v>
      </c>
      <c r="E166" s="21">
        <v>630</v>
      </c>
    </row>
    <row r="167" spans="1:5">
      <c r="A167" s="21" t="s">
        <v>154</v>
      </c>
      <c r="B167" s="21">
        <v>2000</v>
      </c>
      <c r="C167" s="21" t="s">
        <v>157</v>
      </c>
      <c r="D167" s="22">
        <f t="shared" si="2"/>
        <v>9856</v>
      </c>
      <c r="E167" s="21">
        <v>352</v>
      </c>
    </row>
    <row r="168" spans="1:5">
      <c r="A168" s="21" t="s">
        <v>154</v>
      </c>
      <c r="B168" s="21">
        <v>2050</v>
      </c>
      <c r="C168" s="21" t="s">
        <v>157</v>
      </c>
      <c r="D168" s="22">
        <f t="shared" si="2"/>
        <v>9016</v>
      </c>
      <c r="E168" s="21">
        <v>322</v>
      </c>
    </row>
    <row r="169" spans="1:5">
      <c r="A169" s="21" t="s">
        <v>154</v>
      </c>
      <c r="B169" s="21">
        <v>3000</v>
      </c>
      <c r="C169" s="21" t="s">
        <v>157</v>
      </c>
      <c r="D169" s="22">
        <f t="shared" si="2"/>
        <v>17976</v>
      </c>
      <c r="E169" s="21">
        <v>642</v>
      </c>
    </row>
    <row r="170" spans="1:5">
      <c r="A170" s="21" t="s">
        <v>154</v>
      </c>
      <c r="B170" s="21">
        <v>3050</v>
      </c>
      <c r="C170" s="21" t="s">
        <v>157</v>
      </c>
      <c r="D170" s="22">
        <f t="shared" si="2"/>
        <v>14616</v>
      </c>
      <c r="E170" s="21">
        <v>522</v>
      </c>
    </row>
    <row r="171" spans="1:5">
      <c r="A171" s="21" t="s">
        <v>154</v>
      </c>
      <c r="B171" s="21">
        <v>1000</v>
      </c>
      <c r="C171" s="21" t="s">
        <v>158</v>
      </c>
      <c r="D171" s="22">
        <f t="shared" si="2"/>
        <v>3724</v>
      </c>
      <c r="E171" s="21">
        <v>133</v>
      </c>
    </row>
    <row r="172" spans="1:5">
      <c r="A172" s="21" t="s">
        <v>154</v>
      </c>
      <c r="B172" s="21">
        <v>1050</v>
      </c>
      <c r="C172" s="21" t="s">
        <v>158</v>
      </c>
      <c r="D172" s="22">
        <f t="shared" si="2"/>
        <v>12712</v>
      </c>
      <c r="E172" s="21">
        <v>454</v>
      </c>
    </row>
    <row r="173" spans="1:5">
      <c r="A173" s="21" t="s">
        <v>154</v>
      </c>
      <c r="B173" s="21">
        <v>2000</v>
      </c>
      <c r="C173" s="21" t="s">
        <v>158</v>
      </c>
      <c r="D173" s="22">
        <f t="shared" si="2"/>
        <v>16828</v>
      </c>
      <c r="E173" s="21">
        <v>601</v>
      </c>
    </row>
    <row r="174" spans="1:5">
      <c r="A174" s="21" t="s">
        <v>154</v>
      </c>
      <c r="B174" s="21">
        <v>2050</v>
      </c>
      <c r="C174" s="21" t="s">
        <v>158</v>
      </c>
      <c r="D174" s="22">
        <f t="shared" si="2"/>
        <v>14056</v>
      </c>
      <c r="E174" s="21">
        <v>502</v>
      </c>
    </row>
    <row r="175" spans="1:5">
      <c r="A175" s="21" t="s">
        <v>154</v>
      </c>
      <c r="B175" s="21">
        <v>3000</v>
      </c>
      <c r="C175" s="21" t="s">
        <v>158</v>
      </c>
      <c r="D175" s="22">
        <f t="shared" si="2"/>
        <v>8456</v>
      </c>
      <c r="E175" s="21">
        <v>302</v>
      </c>
    </row>
    <row r="176" spans="1:5">
      <c r="A176" s="21" t="s">
        <v>154</v>
      </c>
      <c r="B176" s="21">
        <v>3050</v>
      </c>
      <c r="C176" s="21" t="s">
        <v>158</v>
      </c>
      <c r="D176" s="22">
        <f t="shared" si="2"/>
        <v>17808</v>
      </c>
      <c r="E176" s="21">
        <v>636</v>
      </c>
    </row>
    <row r="177" spans="1:5">
      <c r="A177" s="21" t="s">
        <v>154</v>
      </c>
      <c r="B177" s="21">
        <v>1000</v>
      </c>
      <c r="C177" s="21" t="s">
        <v>159</v>
      </c>
      <c r="D177" s="22">
        <f t="shared" si="2"/>
        <v>3416</v>
      </c>
      <c r="E177" s="21">
        <v>122</v>
      </c>
    </row>
    <row r="178" spans="1:5">
      <c r="A178" s="21" t="s">
        <v>154</v>
      </c>
      <c r="B178" s="21">
        <v>1050</v>
      </c>
      <c r="C178" s="21" t="s">
        <v>159</v>
      </c>
      <c r="D178" s="22">
        <f t="shared" si="2"/>
        <v>13020</v>
      </c>
      <c r="E178" s="21">
        <v>465</v>
      </c>
    </row>
    <row r="179" spans="1:5">
      <c r="A179" s="21" t="s">
        <v>154</v>
      </c>
      <c r="B179" s="21">
        <v>2000</v>
      </c>
      <c r="C179" s="21" t="s">
        <v>159</v>
      </c>
      <c r="D179" s="22">
        <f t="shared" si="2"/>
        <v>17780</v>
      </c>
      <c r="E179" s="21">
        <v>635</v>
      </c>
    </row>
    <row r="180" spans="1:5">
      <c r="A180" s="21" t="s">
        <v>154</v>
      </c>
      <c r="B180" s="21">
        <v>2050</v>
      </c>
      <c r="C180" s="21" t="s">
        <v>159</v>
      </c>
      <c r="D180" s="22">
        <f t="shared" si="2"/>
        <v>7140</v>
      </c>
      <c r="E180" s="21">
        <v>255</v>
      </c>
    </row>
    <row r="181" spans="1:5">
      <c r="A181" s="21" t="s">
        <v>154</v>
      </c>
      <c r="B181" s="21">
        <v>3000</v>
      </c>
      <c r="C181" s="21" t="s">
        <v>159</v>
      </c>
      <c r="D181" s="22">
        <f t="shared" si="2"/>
        <v>7448</v>
      </c>
      <c r="E181" s="21">
        <v>266</v>
      </c>
    </row>
    <row r="182" spans="1:5">
      <c r="A182" s="21" t="s">
        <v>154</v>
      </c>
      <c r="B182" s="21">
        <v>3050</v>
      </c>
      <c r="C182" s="21" t="s">
        <v>159</v>
      </c>
      <c r="D182" s="22">
        <f t="shared" si="2"/>
        <v>6608</v>
      </c>
      <c r="E182" s="21">
        <v>236</v>
      </c>
    </row>
    <row r="183" spans="1:5">
      <c r="A183" s="21" t="s">
        <v>145</v>
      </c>
      <c r="B183" s="21">
        <v>1000</v>
      </c>
      <c r="C183" s="21" t="s">
        <v>160</v>
      </c>
      <c r="D183" s="22">
        <f t="shared" si="2"/>
        <v>9856</v>
      </c>
      <c r="E183" s="21">
        <v>352</v>
      </c>
    </row>
    <row r="184" spans="1:5">
      <c r="A184" s="21" t="s">
        <v>145</v>
      </c>
      <c r="B184" s="21">
        <v>1050</v>
      </c>
      <c r="C184" s="21" t="s">
        <v>160</v>
      </c>
      <c r="D184" s="22">
        <f t="shared" si="2"/>
        <v>10248</v>
      </c>
      <c r="E184" s="21">
        <v>366</v>
      </c>
    </row>
    <row r="185" spans="1:5">
      <c r="A185" s="21" t="s">
        <v>145</v>
      </c>
      <c r="B185" s="21">
        <v>2000</v>
      </c>
      <c r="C185" s="21" t="s">
        <v>160</v>
      </c>
      <c r="D185" s="22">
        <f t="shared" si="2"/>
        <v>14616</v>
      </c>
      <c r="E185" s="21">
        <v>522</v>
      </c>
    </row>
    <row r="186" spans="1:5">
      <c r="A186" s="21" t="s">
        <v>145</v>
      </c>
      <c r="B186" s="21">
        <v>2050</v>
      </c>
      <c r="C186" s="21" t="s">
        <v>160</v>
      </c>
      <c r="D186" s="22">
        <f t="shared" si="2"/>
        <v>11816</v>
      </c>
      <c r="E186" s="21">
        <v>422</v>
      </c>
    </row>
    <row r="187" spans="1:5">
      <c r="A187" s="21" t="s">
        <v>145</v>
      </c>
      <c r="B187" s="21">
        <v>3000</v>
      </c>
      <c r="C187" s="21" t="s">
        <v>160</v>
      </c>
      <c r="D187" s="22">
        <f t="shared" si="2"/>
        <v>14896</v>
      </c>
      <c r="E187" s="21">
        <v>532</v>
      </c>
    </row>
    <row r="188" spans="1:5">
      <c r="A188" s="21" t="s">
        <v>145</v>
      </c>
      <c r="B188" s="21">
        <v>3050</v>
      </c>
      <c r="C188" s="21" t="s">
        <v>160</v>
      </c>
      <c r="D188" s="22">
        <f t="shared" si="2"/>
        <v>3724</v>
      </c>
      <c r="E188" s="21">
        <v>133</v>
      </c>
    </row>
    <row r="189" spans="1:5">
      <c r="A189" s="21" t="s">
        <v>145</v>
      </c>
      <c r="B189" s="21">
        <v>1000</v>
      </c>
      <c r="C189" s="21" t="s">
        <v>161</v>
      </c>
      <c r="D189" s="22">
        <f t="shared" si="2"/>
        <v>14616</v>
      </c>
      <c r="E189" s="21">
        <v>522</v>
      </c>
    </row>
    <row r="190" spans="1:5">
      <c r="A190" s="21" t="s">
        <v>145</v>
      </c>
      <c r="B190" s="21">
        <v>1050</v>
      </c>
      <c r="C190" s="21" t="s">
        <v>161</v>
      </c>
      <c r="D190" s="22">
        <f t="shared" si="2"/>
        <v>9016</v>
      </c>
      <c r="E190" s="21">
        <v>322</v>
      </c>
    </row>
    <row r="191" spans="1:5">
      <c r="A191" s="21" t="s">
        <v>145</v>
      </c>
      <c r="B191" s="21">
        <v>2000</v>
      </c>
      <c r="C191" s="21" t="s">
        <v>161</v>
      </c>
      <c r="D191" s="22">
        <f t="shared" si="2"/>
        <v>3724</v>
      </c>
      <c r="E191" s="21">
        <v>133</v>
      </c>
    </row>
    <row r="192" spans="1:5">
      <c r="A192" s="21" t="s">
        <v>145</v>
      </c>
      <c r="B192" s="21">
        <v>2050</v>
      </c>
      <c r="C192" s="21" t="s">
        <v>161</v>
      </c>
      <c r="D192" s="22">
        <f t="shared" si="2"/>
        <v>14616</v>
      </c>
      <c r="E192" s="21">
        <v>522</v>
      </c>
    </row>
    <row r="193" spans="1:5">
      <c r="A193" s="21" t="s">
        <v>145</v>
      </c>
      <c r="B193" s="21">
        <v>3000</v>
      </c>
      <c r="C193" s="21" t="s">
        <v>161</v>
      </c>
      <c r="D193" s="22">
        <f t="shared" si="2"/>
        <v>9016</v>
      </c>
      <c r="E193" s="21">
        <v>322</v>
      </c>
    </row>
    <row r="194" spans="1:5">
      <c r="A194" s="21" t="s">
        <v>145</v>
      </c>
      <c r="B194" s="21">
        <v>3050</v>
      </c>
      <c r="C194" s="21" t="s">
        <v>161</v>
      </c>
      <c r="D194" s="22">
        <f t="shared" si="2"/>
        <v>11928</v>
      </c>
      <c r="E194" s="21">
        <v>426</v>
      </c>
    </row>
    <row r="195" spans="1:5">
      <c r="A195" s="21" t="s">
        <v>145</v>
      </c>
      <c r="B195" s="21">
        <v>1000</v>
      </c>
      <c r="C195" s="21" t="s">
        <v>162</v>
      </c>
      <c r="D195" s="22">
        <f t="shared" ref="D195:D258" si="3">E195*28</f>
        <v>11480</v>
      </c>
      <c r="E195" s="21">
        <v>410</v>
      </c>
    </row>
    <row r="196" spans="1:5">
      <c r="A196" s="21" t="s">
        <v>145</v>
      </c>
      <c r="B196" s="21">
        <v>1050</v>
      </c>
      <c r="C196" s="21" t="s">
        <v>162</v>
      </c>
      <c r="D196" s="22">
        <f t="shared" si="3"/>
        <v>8960</v>
      </c>
      <c r="E196" s="21">
        <v>320</v>
      </c>
    </row>
    <row r="197" spans="1:5">
      <c r="A197" s="21" t="s">
        <v>145</v>
      </c>
      <c r="B197" s="21">
        <v>2000</v>
      </c>
      <c r="C197" s="21" t="s">
        <v>162</v>
      </c>
      <c r="D197" s="22">
        <f t="shared" si="3"/>
        <v>18284</v>
      </c>
      <c r="E197" s="21">
        <v>653</v>
      </c>
    </row>
    <row r="198" spans="1:5">
      <c r="A198" s="21" t="s">
        <v>145</v>
      </c>
      <c r="B198" s="21">
        <v>2050</v>
      </c>
      <c r="C198" s="21" t="s">
        <v>162</v>
      </c>
      <c r="D198" s="22">
        <f t="shared" si="3"/>
        <v>14028</v>
      </c>
      <c r="E198" s="21">
        <v>501</v>
      </c>
    </row>
    <row r="199" spans="1:5">
      <c r="A199" s="21" t="s">
        <v>145</v>
      </c>
      <c r="B199" s="21">
        <v>3000</v>
      </c>
      <c r="C199" s="21" t="s">
        <v>162</v>
      </c>
      <c r="D199" s="22">
        <f t="shared" si="3"/>
        <v>11256</v>
      </c>
      <c r="E199" s="21">
        <v>402</v>
      </c>
    </row>
    <row r="200" spans="1:5">
      <c r="A200" s="21" t="s">
        <v>145</v>
      </c>
      <c r="B200" s="21">
        <v>3050</v>
      </c>
      <c r="C200" s="21" t="s">
        <v>162</v>
      </c>
      <c r="D200" s="22">
        <f t="shared" si="3"/>
        <v>11760</v>
      </c>
      <c r="E200" s="21">
        <v>420</v>
      </c>
    </row>
    <row r="201" spans="1:5">
      <c r="A201" s="21" t="s">
        <v>145</v>
      </c>
      <c r="B201" s="21">
        <v>1000</v>
      </c>
      <c r="C201" s="21" t="s">
        <v>163</v>
      </c>
      <c r="D201" s="22">
        <f t="shared" si="3"/>
        <v>10080</v>
      </c>
      <c r="E201" s="21">
        <v>360</v>
      </c>
    </row>
    <row r="202" spans="1:5">
      <c r="A202" s="21" t="s">
        <v>145</v>
      </c>
      <c r="B202" s="21">
        <v>1050</v>
      </c>
      <c r="C202" s="21" t="s">
        <v>163</v>
      </c>
      <c r="D202" s="22">
        <f t="shared" si="3"/>
        <v>11760</v>
      </c>
      <c r="E202" s="21">
        <v>420</v>
      </c>
    </row>
    <row r="203" spans="1:5">
      <c r="A203" s="21" t="s">
        <v>145</v>
      </c>
      <c r="B203" s="21">
        <v>2000</v>
      </c>
      <c r="C203" s="21" t="s">
        <v>163</v>
      </c>
      <c r="D203" s="22">
        <f t="shared" si="3"/>
        <v>8484</v>
      </c>
      <c r="E203" s="21">
        <v>303</v>
      </c>
    </row>
    <row r="204" spans="1:5">
      <c r="A204" s="21" t="s">
        <v>145</v>
      </c>
      <c r="B204" s="21">
        <v>2050</v>
      </c>
      <c r="C204" s="21" t="s">
        <v>163</v>
      </c>
      <c r="D204" s="22">
        <f t="shared" si="3"/>
        <v>16856</v>
      </c>
      <c r="E204" s="21">
        <v>602</v>
      </c>
    </row>
    <row r="205" spans="1:5">
      <c r="A205" s="21" t="s">
        <v>145</v>
      </c>
      <c r="B205" s="21">
        <v>3000</v>
      </c>
      <c r="C205" s="21" t="s">
        <v>163</v>
      </c>
      <c r="D205" s="22">
        <f t="shared" si="3"/>
        <v>14560</v>
      </c>
      <c r="E205" s="21">
        <v>520</v>
      </c>
    </row>
    <row r="206" spans="1:5">
      <c r="A206" s="21" t="s">
        <v>145</v>
      </c>
      <c r="B206" s="21">
        <v>3050</v>
      </c>
      <c r="C206" s="21" t="s">
        <v>163</v>
      </c>
      <c r="D206" s="22">
        <f t="shared" si="3"/>
        <v>8456</v>
      </c>
      <c r="E206" s="21">
        <v>302</v>
      </c>
    </row>
    <row r="207" spans="1:5">
      <c r="A207" s="21" t="s">
        <v>145</v>
      </c>
      <c r="B207" s="21">
        <v>1000</v>
      </c>
      <c r="C207" s="21" t="s">
        <v>164</v>
      </c>
      <c r="D207" s="22">
        <f t="shared" si="3"/>
        <v>5684</v>
      </c>
      <c r="E207" s="21">
        <v>203</v>
      </c>
    </row>
    <row r="208" spans="1:5">
      <c r="A208" s="21" t="s">
        <v>145</v>
      </c>
      <c r="B208" s="21">
        <v>1050</v>
      </c>
      <c r="C208" s="21" t="s">
        <v>164</v>
      </c>
      <c r="D208" s="22">
        <f t="shared" si="3"/>
        <v>14588</v>
      </c>
      <c r="E208" s="21">
        <v>521</v>
      </c>
    </row>
    <row r="209" spans="1:5">
      <c r="A209" s="21" t="s">
        <v>145</v>
      </c>
      <c r="B209" s="21">
        <v>2000</v>
      </c>
      <c r="C209" s="21" t="s">
        <v>164</v>
      </c>
      <c r="D209" s="22">
        <f t="shared" si="3"/>
        <v>17640</v>
      </c>
      <c r="E209" s="21">
        <v>630</v>
      </c>
    </row>
    <row r="210" spans="1:5">
      <c r="A210" s="21" t="s">
        <v>145</v>
      </c>
      <c r="B210" s="21">
        <v>2050</v>
      </c>
      <c r="C210" s="21" t="s">
        <v>164</v>
      </c>
      <c r="D210" s="22">
        <f t="shared" si="3"/>
        <v>9856</v>
      </c>
      <c r="E210" s="21">
        <v>352</v>
      </c>
    </row>
    <row r="211" spans="1:5">
      <c r="A211" s="21" t="s">
        <v>145</v>
      </c>
      <c r="B211" s="21">
        <v>3000</v>
      </c>
      <c r="C211" s="21" t="s">
        <v>164</v>
      </c>
      <c r="D211" s="22">
        <f t="shared" si="3"/>
        <v>9016</v>
      </c>
      <c r="E211" s="21">
        <v>322</v>
      </c>
    </row>
    <row r="212" spans="1:5">
      <c r="A212" s="21" t="s">
        <v>145</v>
      </c>
      <c r="B212" s="21">
        <v>3050</v>
      </c>
      <c r="C212" s="21" t="s">
        <v>164</v>
      </c>
      <c r="D212" s="22">
        <f t="shared" si="3"/>
        <v>17976</v>
      </c>
      <c r="E212" s="21">
        <v>642</v>
      </c>
    </row>
    <row r="213" spans="1:5">
      <c r="A213" s="21" t="s">
        <v>153</v>
      </c>
      <c r="B213" s="21">
        <v>1000</v>
      </c>
      <c r="C213" s="21" t="s">
        <v>160</v>
      </c>
      <c r="D213" s="22">
        <f t="shared" si="3"/>
        <v>14616</v>
      </c>
      <c r="E213" s="21">
        <v>522</v>
      </c>
    </row>
    <row r="214" spans="1:5">
      <c r="A214" s="21" t="s">
        <v>153</v>
      </c>
      <c r="B214" s="21">
        <v>1050</v>
      </c>
      <c r="C214" s="21" t="s">
        <v>160</v>
      </c>
      <c r="D214" s="22">
        <f t="shared" si="3"/>
        <v>3724</v>
      </c>
      <c r="E214" s="21">
        <v>133</v>
      </c>
    </row>
    <row r="215" spans="1:5">
      <c r="A215" s="21" t="s">
        <v>153</v>
      </c>
      <c r="B215" s="21">
        <v>2000</v>
      </c>
      <c r="C215" s="21" t="s">
        <v>160</v>
      </c>
      <c r="D215" s="22">
        <f t="shared" si="3"/>
        <v>12712</v>
      </c>
      <c r="E215" s="21">
        <v>454</v>
      </c>
    </row>
    <row r="216" spans="1:5">
      <c r="A216" s="21" t="s">
        <v>153</v>
      </c>
      <c r="B216" s="21">
        <v>2050</v>
      </c>
      <c r="C216" s="21" t="s">
        <v>160</v>
      </c>
      <c r="D216" s="22">
        <f t="shared" si="3"/>
        <v>16828</v>
      </c>
      <c r="E216" s="21">
        <v>601</v>
      </c>
    </row>
    <row r="217" spans="1:5">
      <c r="A217" s="21" t="s">
        <v>153</v>
      </c>
      <c r="B217" s="21">
        <v>3000</v>
      </c>
      <c r="C217" s="21" t="s">
        <v>160</v>
      </c>
      <c r="D217" s="22">
        <f t="shared" si="3"/>
        <v>14056</v>
      </c>
      <c r="E217" s="21">
        <v>502</v>
      </c>
    </row>
    <row r="218" spans="1:5">
      <c r="A218" s="21" t="s">
        <v>153</v>
      </c>
      <c r="B218" s="21">
        <v>3050</v>
      </c>
      <c r="C218" s="21" t="s">
        <v>160</v>
      </c>
      <c r="D218" s="22">
        <f t="shared" si="3"/>
        <v>8456</v>
      </c>
      <c r="E218" s="21">
        <v>302</v>
      </c>
    </row>
    <row r="219" spans="1:5">
      <c r="A219" s="21" t="s">
        <v>153</v>
      </c>
      <c r="B219" s="21">
        <v>1000</v>
      </c>
      <c r="C219" s="21" t="s">
        <v>161</v>
      </c>
      <c r="D219" s="22">
        <f t="shared" si="3"/>
        <v>17808</v>
      </c>
      <c r="E219" s="21">
        <v>636</v>
      </c>
    </row>
    <row r="220" spans="1:5">
      <c r="A220" s="21" t="s">
        <v>153</v>
      </c>
      <c r="B220" s="21">
        <v>1050</v>
      </c>
      <c r="C220" s="21" t="s">
        <v>161</v>
      </c>
      <c r="D220" s="22">
        <f t="shared" si="3"/>
        <v>3416</v>
      </c>
      <c r="E220" s="21">
        <v>122</v>
      </c>
    </row>
    <row r="221" spans="1:5">
      <c r="A221" s="21" t="s">
        <v>153</v>
      </c>
      <c r="B221" s="21">
        <v>2000</v>
      </c>
      <c r="C221" s="21" t="s">
        <v>161</v>
      </c>
      <c r="D221" s="22">
        <f t="shared" si="3"/>
        <v>13020</v>
      </c>
      <c r="E221" s="21">
        <v>465</v>
      </c>
    </row>
    <row r="222" spans="1:5">
      <c r="A222" s="21" t="s">
        <v>153</v>
      </c>
      <c r="B222" s="21">
        <v>2050</v>
      </c>
      <c r="C222" s="21" t="s">
        <v>161</v>
      </c>
      <c r="D222" s="22">
        <f t="shared" si="3"/>
        <v>17780</v>
      </c>
      <c r="E222" s="21">
        <v>635</v>
      </c>
    </row>
    <row r="223" spans="1:5">
      <c r="A223" s="21" t="s">
        <v>153</v>
      </c>
      <c r="B223" s="21">
        <v>3000</v>
      </c>
      <c r="C223" s="21" t="s">
        <v>161</v>
      </c>
      <c r="D223" s="22">
        <f t="shared" si="3"/>
        <v>7140</v>
      </c>
      <c r="E223" s="21">
        <v>255</v>
      </c>
    </row>
    <row r="224" spans="1:5">
      <c r="A224" s="21" t="s">
        <v>153</v>
      </c>
      <c r="B224" s="21">
        <v>3050</v>
      </c>
      <c r="C224" s="21" t="s">
        <v>161</v>
      </c>
      <c r="D224" s="22">
        <f t="shared" si="3"/>
        <v>7448</v>
      </c>
      <c r="E224" s="21">
        <v>266</v>
      </c>
    </row>
    <row r="225" spans="1:5">
      <c r="A225" s="21" t="s">
        <v>153</v>
      </c>
      <c r="B225" s="21">
        <v>1000</v>
      </c>
      <c r="C225" s="21" t="s">
        <v>162</v>
      </c>
      <c r="D225" s="22">
        <f t="shared" si="3"/>
        <v>6608</v>
      </c>
      <c r="E225" s="21">
        <v>236</v>
      </c>
    </row>
    <row r="226" spans="1:5">
      <c r="A226" s="21" t="s">
        <v>153</v>
      </c>
      <c r="B226" s="21">
        <v>1050</v>
      </c>
      <c r="C226" s="21" t="s">
        <v>162</v>
      </c>
      <c r="D226" s="22">
        <f t="shared" si="3"/>
        <v>9856</v>
      </c>
      <c r="E226" s="21">
        <v>352</v>
      </c>
    </row>
    <row r="227" spans="1:5">
      <c r="A227" s="21" t="s">
        <v>153</v>
      </c>
      <c r="B227" s="21">
        <v>2000</v>
      </c>
      <c r="C227" s="21" t="s">
        <v>162</v>
      </c>
      <c r="D227" s="22">
        <f t="shared" si="3"/>
        <v>10248</v>
      </c>
      <c r="E227" s="21">
        <v>366</v>
      </c>
    </row>
    <row r="228" spans="1:5">
      <c r="A228" s="21" t="s">
        <v>153</v>
      </c>
      <c r="B228" s="21">
        <v>2050</v>
      </c>
      <c r="C228" s="21" t="s">
        <v>162</v>
      </c>
      <c r="D228" s="22">
        <f t="shared" si="3"/>
        <v>14616</v>
      </c>
      <c r="E228" s="21">
        <v>522</v>
      </c>
    </row>
    <row r="229" spans="1:5">
      <c r="A229" s="21" t="s">
        <v>153</v>
      </c>
      <c r="B229" s="21">
        <v>3000</v>
      </c>
      <c r="C229" s="21" t="s">
        <v>162</v>
      </c>
      <c r="D229" s="22">
        <f t="shared" si="3"/>
        <v>11816</v>
      </c>
      <c r="E229" s="21">
        <v>422</v>
      </c>
    </row>
    <row r="230" spans="1:5">
      <c r="A230" s="21" t="s">
        <v>153</v>
      </c>
      <c r="B230" s="21">
        <v>3050</v>
      </c>
      <c r="C230" s="21" t="s">
        <v>162</v>
      </c>
      <c r="D230" s="22">
        <f t="shared" si="3"/>
        <v>14896</v>
      </c>
      <c r="E230" s="21">
        <v>532</v>
      </c>
    </row>
    <row r="231" spans="1:5">
      <c r="A231" s="21" t="s">
        <v>153</v>
      </c>
      <c r="B231" s="21">
        <v>1000</v>
      </c>
      <c r="C231" s="21" t="s">
        <v>163</v>
      </c>
      <c r="D231" s="22">
        <f t="shared" si="3"/>
        <v>3724</v>
      </c>
      <c r="E231" s="21">
        <v>133</v>
      </c>
    </row>
    <row r="232" spans="1:5">
      <c r="A232" s="21" t="s">
        <v>153</v>
      </c>
      <c r="B232" s="21">
        <v>1050</v>
      </c>
      <c r="C232" s="21" t="s">
        <v>163</v>
      </c>
      <c r="D232" s="22">
        <f t="shared" si="3"/>
        <v>14616</v>
      </c>
      <c r="E232" s="21">
        <v>522</v>
      </c>
    </row>
    <row r="233" spans="1:5">
      <c r="A233" s="21" t="s">
        <v>153</v>
      </c>
      <c r="B233" s="21">
        <v>2000</v>
      </c>
      <c r="C233" s="21" t="s">
        <v>163</v>
      </c>
      <c r="D233" s="22">
        <f t="shared" si="3"/>
        <v>9016</v>
      </c>
      <c r="E233" s="21">
        <v>322</v>
      </c>
    </row>
    <row r="234" spans="1:5">
      <c r="A234" s="21" t="s">
        <v>153</v>
      </c>
      <c r="B234" s="21">
        <v>2050</v>
      </c>
      <c r="C234" s="21" t="s">
        <v>163</v>
      </c>
      <c r="D234" s="22">
        <f t="shared" si="3"/>
        <v>5936</v>
      </c>
      <c r="E234" s="21">
        <v>212</v>
      </c>
    </row>
    <row r="235" spans="1:5">
      <c r="A235" s="21" t="s">
        <v>153</v>
      </c>
      <c r="B235" s="21">
        <v>3000</v>
      </c>
      <c r="C235" s="21" t="s">
        <v>163</v>
      </c>
      <c r="D235" s="22">
        <f t="shared" si="3"/>
        <v>10136</v>
      </c>
      <c r="E235" s="21">
        <v>362</v>
      </c>
    </row>
    <row r="236" spans="1:5">
      <c r="A236" s="21" t="s">
        <v>153</v>
      </c>
      <c r="B236" s="21">
        <v>3050</v>
      </c>
      <c r="C236" s="21" t="s">
        <v>163</v>
      </c>
      <c r="D236" s="22">
        <f t="shared" si="3"/>
        <v>3388</v>
      </c>
      <c r="E236" s="21">
        <v>121</v>
      </c>
    </row>
    <row r="237" spans="1:5">
      <c r="A237" s="21" t="s">
        <v>153</v>
      </c>
      <c r="B237" s="21">
        <v>1000</v>
      </c>
      <c r="C237" s="21" t="s">
        <v>164</v>
      </c>
      <c r="D237" s="22">
        <f t="shared" si="3"/>
        <v>14056</v>
      </c>
      <c r="E237" s="21">
        <v>502</v>
      </c>
    </row>
    <row r="238" spans="1:5">
      <c r="A238" s="21" t="s">
        <v>153</v>
      </c>
      <c r="B238" s="21">
        <v>1050</v>
      </c>
      <c r="C238" s="21" t="s">
        <v>164</v>
      </c>
      <c r="D238" s="22">
        <f t="shared" si="3"/>
        <v>10136</v>
      </c>
      <c r="E238" s="21">
        <v>362</v>
      </c>
    </row>
    <row r="239" spans="1:5">
      <c r="A239" s="21" t="s">
        <v>153</v>
      </c>
      <c r="B239" s="21">
        <v>2000</v>
      </c>
      <c r="C239" s="21" t="s">
        <v>164</v>
      </c>
      <c r="D239" s="22">
        <f t="shared" si="3"/>
        <v>14588</v>
      </c>
      <c r="E239" s="21">
        <v>521</v>
      </c>
    </row>
    <row r="240" spans="1:5">
      <c r="A240" s="21" t="s">
        <v>153</v>
      </c>
      <c r="B240" s="21">
        <v>2050</v>
      </c>
      <c r="C240" s="21" t="s">
        <v>164</v>
      </c>
      <c r="D240" s="22">
        <f t="shared" si="3"/>
        <v>6552</v>
      </c>
      <c r="E240" s="21">
        <v>234</v>
      </c>
    </row>
    <row r="241" spans="1:5">
      <c r="A241" s="21" t="s">
        <v>153</v>
      </c>
      <c r="B241" s="21">
        <v>3000</v>
      </c>
      <c r="C241" s="21" t="s">
        <v>164</v>
      </c>
      <c r="D241" s="22">
        <f t="shared" si="3"/>
        <v>11788</v>
      </c>
      <c r="E241" s="21">
        <v>421</v>
      </c>
    </row>
    <row r="242" spans="1:5">
      <c r="A242" s="21" t="s">
        <v>153</v>
      </c>
      <c r="B242" s="21">
        <v>3050</v>
      </c>
      <c r="C242" s="21" t="s">
        <v>164</v>
      </c>
      <c r="D242" s="22">
        <f t="shared" si="3"/>
        <v>9072</v>
      </c>
      <c r="E242" s="21">
        <v>324</v>
      </c>
    </row>
    <row r="243" spans="1:5">
      <c r="A243" s="21" t="s">
        <v>154</v>
      </c>
      <c r="B243" s="21">
        <v>1000</v>
      </c>
      <c r="C243" s="21" t="s">
        <v>160</v>
      </c>
      <c r="D243" s="22">
        <f t="shared" si="3"/>
        <v>3388</v>
      </c>
      <c r="E243" s="21">
        <v>121</v>
      </c>
    </row>
    <row r="244" spans="1:5">
      <c r="A244" s="21" t="s">
        <v>154</v>
      </c>
      <c r="B244" s="21">
        <v>1050</v>
      </c>
      <c r="C244" s="21" t="s">
        <v>160</v>
      </c>
      <c r="D244" s="22">
        <f t="shared" si="3"/>
        <v>15176</v>
      </c>
      <c r="E244" s="21">
        <v>542</v>
      </c>
    </row>
    <row r="245" spans="1:5">
      <c r="A245" s="21" t="s">
        <v>154</v>
      </c>
      <c r="B245" s="21">
        <v>2000</v>
      </c>
      <c r="C245" s="21" t="s">
        <v>160</v>
      </c>
      <c r="D245" s="22">
        <f t="shared" si="3"/>
        <v>5964</v>
      </c>
      <c r="E245" s="21">
        <v>213</v>
      </c>
    </row>
    <row r="246" spans="1:5">
      <c r="A246" s="21" t="s">
        <v>154</v>
      </c>
      <c r="B246" s="21">
        <v>2050</v>
      </c>
      <c r="C246" s="21" t="s">
        <v>160</v>
      </c>
      <c r="D246" s="22">
        <f t="shared" si="3"/>
        <v>3724</v>
      </c>
      <c r="E246" s="21">
        <v>133</v>
      </c>
    </row>
    <row r="247" spans="1:5">
      <c r="A247" s="21" t="s">
        <v>154</v>
      </c>
      <c r="B247" s="21">
        <v>3000</v>
      </c>
      <c r="C247" s="21" t="s">
        <v>160</v>
      </c>
      <c r="D247" s="22">
        <f t="shared" si="3"/>
        <v>14616</v>
      </c>
      <c r="E247" s="21">
        <v>522</v>
      </c>
    </row>
    <row r="248" spans="1:5">
      <c r="A248" s="21" t="s">
        <v>154</v>
      </c>
      <c r="B248" s="21">
        <v>3050</v>
      </c>
      <c r="C248" s="21" t="s">
        <v>160</v>
      </c>
      <c r="D248" s="22">
        <f t="shared" si="3"/>
        <v>9016</v>
      </c>
      <c r="E248" s="21">
        <v>322</v>
      </c>
    </row>
    <row r="249" spans="1:5">
      <c r="A249" s="21" t="s">
        <v>154</v>
      </c>
      <c r="B249" s="21">
        <v>1000</v>
      </c>
      <c r="C249" s="21" t="s">
        <v>161</v>
      </c>
      <c r="D249" s="22">
        <f t="shared" si="3"/>
        <v>11928</v>
      </c>
      <c r="E249" s="21">
        <v>426</v>
      </c>
    </row>
    <row r="250" spans="1:5">
      <c r="A250" s="21" t="s">
        <v>154</v>
      </c>
      <c r="B250" s="21">
        <v>1050</v>
      </c>
      <c r="C250" s="21" t="s">
        <v>161</v>
      </c>
      <c r="D250" s="22">
        <f t="shared" si="3"/>
        <v>11480</v>
      </c>
      <c r="E250" s="21">
        <v>410</v>
      </c>
    </row>
    <row r="251" spans="1:5">
      <c r="A251" s="21" t="s">
        <v>154</v>
      </c>
      <c r="B251" s="21">
        <v>2000</v>
      </c>
      <c r="C251" s="21" t="s">
        <v>161</v>
      </c>
      <c r="D251" s="22">
        <f t="shared" si="3"/>
        <v>8960</v>
      </c>
      <c r="E251" s="21">
        <v>320</v>
      </c>
    </row>
    <row r="252" spans="1:5">
      <c r="A252" s="21" t="s">
        <v>154</v>
      </c>
      <c r="B252" s="21">
        <v>2050</v>
      </c>
      <c r="C252" s="21" t="s">
        <v>161</v>
      </c>
      <c r="D252" s="22">
        <f t="shared" si="3"/>
        <v>18284</v>
      </c>
      <c r="E252" s="21">
        <v>653</v>
      </c>
    </row>
    <row r="253" spans="1:5">
      <c r="A253" s="21" t="s">
        <v>154</v>
      </c>
      <c r="B253" s="21">
        <v>3000</v>
      </c>
      <c r="C253" s="21" t="s">
        <v>161</v>
      </c>
      <c r="D253" s="22">
        <f t="shared" si="3"/>
        <v>14028</v>
      </c>
      <c r="E253" s="21">
        <v>501</v>
      </c>
    </row>
    <row r="254" spans="1:5">
      <c r="A254" s="21" t="s">
        <v>154</v>
      </c>
      <c r="B254" s="21">
        <v>3050</v>
      </c>
      <c r="C254" s="21" t="s">
        <v>161</v>
      </c>
      <c r="D254" s="22">
        <f t="shared" si="3"/>
        <v>11256</v>
      </c>
      <c r="E254" s="21">
        <v>402</v>
      </c>
    </row>
    <row r="255" spans="1:5">
      <c r="A255" s="21" t="s">
        <v>154</v>
      </c>
      <c r="B255" s="21">
        <v>1000</v>
      </c>
      <c r="C255" s="21" t="s">
        <v>162</v>
      </c>
      <c r="D255" s="22">
        <f t="shared" si="3"/>
        <v>11760</v>
      </c>
      <c r="E255" s="21">
        <v>420</v>
      </c>
    </row>
    <row r="256" spans="1:5">
      <c r="A256" s="21" t="s">
        <v>154</v>
      </c>
      <c r="B256" s="21">
        <v>1050</v>
      </c>
      <c r="C256" s="21" t="s">
        <v>162</v>
      </c>
      <c r="D256" s="22">
        <f t="shared" si="3"/>
        <v>10080</v>
      </c>
      <c r="E256" s="21">
        <v>360</v>
      </c>
    </row>
    <row r="257" spans="1:5">
      <c r="A257" s="21" t="s">
        <v>154</v>
      </c>
      <c r="B257" s="21">
        <v>2000</v>
      </c>
      <c r="C257" s="21" t="s">
        <v>162</v>
      </c>
      <c r="D257" s="22">
        <f t="shared" si="3"/>
        <v>11760</v>
      </c>
      <c r="E257" s="21">
        <v>420</v>
      </c>
    </row>
    <row r="258" spans="1:5">
      <c r="A258" s="21" t="s">
        <v>154</v>
      </c>
      <c r="B258" s="21">
        <v>2050</v>
      </c>
      <c r="C258" s="21" t="s">
        <v>162</v>
      </c>
      <c r="D258" s="22">
        <f t="shared" si="3"/>
        <v>8484</v>
      </c>
      <c r="E258" s="21">
        <v>303</v>
      </c>
    </row>
    <row r="259" spans="1:5">
      <c r="A259" s="21" t="s">
        <v>154</v>
      </c>
      <c r="B259" s="21">
        <v>3000</v>
      </c>
      <c r="C259" s="21" t="s">
        <v>162</v>
      </c>
      <c r="D259" s="22">
        <f t="shared" ref="D259:D272" si="4">E259*28</f>
        <v>16856</v>
      </c>
      <c r="E259" s="21">
        <v>602</v>
      </c>
    </row>
    <row r="260" spans="1:5">
      <c r="A260" s="21" t="s">
        <v>154</v>
      </c>
      <c r="B260" s="21">
        <v>3050</v>
      </c>
      <c r="C260" s="21" t="s">
        <v>162</v>
      </c>
      <c r="D260" s="22">
        <f t="shared" si="4"/>
        <v>14560</v>
      </c>
      <c r="E260" s="21">
        <v>520</v>
      </c>
    </row>
    <row r="261" spans="1:5">
      <c r="A261" s="21" t="s">
        <v>154</v>
      </c>
      <c r="B261" s="21">
        <v>1000</v>
      </c>
      <c r="C261" s="21" t="s">
        <v>163</v>
      </c>
      <c r="D261" s="22">
        <f t="shared" si="4"/>
        <v>8456</v>
      </c>
      <c r="E261" s="21">
        <v>302</v>
      </c>
    </row>
    <row r="262" spans="1:5">
      <c r="A262" s="21" t="s">
        <v>154</v>
      </c>
      <c r="B262" s="21">
        <v>1050</v>
      </c>
      <c r="C262" s="21" t="s">
        <v>163</v>
      </c>
      <c r="D262" s="22">
        <f t="shared" si="4"/>
        <v>5684</v>
      </c>
      <c r="E262" s="21">
        <v>203</v>
      </c>
    </row>
    <row r="263" spans="1:5">
      <c r="A263" s="21" t="s">
        <v>154</v>
      </c>
      <c r="B263" s="21">
        <v>2000</v>
      </c>
      <c r="C263" s="21" t="s">
        <v>163</v>
      </c>
      <c r="D263" s="22">
        <f t="shared" si="4"/>
        <v>5740</v>
      </c>
      <c r="E263" s="21">
        <v>205</v>
      </c>
    </row>
    <row r="264" spans="1:5">
      <c r="A264" s="21" t="s">
        <v>154</v>
      </c>
      <c r="B264" s="21">
        <v>2050</v>
      </c>
      <c r="C264" s="21" t="s">
        <v>163</v>
      </c>
      <c r="D264" s="22">
        <f t="shared" si="4"/>
        <v>3724</v>
      </c>
      <c r="E264" s="21">
        <v>133</v>
      </c>
    </row>
    <row r="265" spans="1:5">
      <c r="A265" s="21" t="s">
        <v>154</v>
      </c>
      <c r="B265" s="21">
        <v>3000</v>
      </c>
      <c r="C265" s="21" t="s">
        <v>163</v>
      </c>
      <c r="D265" s="22">
        <f t="shared" si="4"/>
        <v>14616</v>
      </c>
      <c r="E265" s="21">
        <v>522</v>
      </c>
    </row>
    <row r="266" spans="1:5">
      <c r="A266" s="21" t="s">
        <v>154</v>
      </c>
      <c r="B266" s="21">
        <v>3050</v>
      </c>
      <c r="C266" s="21" t="s">
        <v>163</v>
      </c>
      <c r="D266" s="22">
        <f t="shared" si="4"/>
        <v>9016</v>
      </c>
      <c r="E266" s="21">
        <v>322</v>
      </c>
    </row>
    <row r="267" spans="1:5">
      <c r="A267" s="21" t="s">
        <v>154</v>
      </c>
      <c r="B267" s="21">
        <v>1000</v>
      </c>
      <c r="C267" s="21" t="s">
        <v>164</v>
      </c>
      <c r="D267" s="22">
        <f t="shared" si="4"/>
        <v>11928</v>
      </c>
      <c r="E267" s="21">
        <v>426</v>
      </c>
    </row>
    <row r="268" spans="1:5">
      <c r="A268" s="21" t="s">
        <v>154</v>
      </c>
      <c r="B268" s="21">
        <v>1050</v>
      </c>
      <c r="C268" s="21" t="s">
        <v>164</v>
      </c>
      <c r="D268" s="22">
        <f t="shared" si="4"/>
        <v>11480</v>
      </c>
      <c r="E268" s="21">
        <v>410</v>
      </c>
    </row>
    <row r="269" spans="1:5">
      <c r="A269" s="21" t="s">
        <v>154</v>
      </c>
      <c r="B269" s="21">
        <v>2000</v>
      </c>
      <c r="C269" s="21" t="s">
        <v>164</v>
      </c>
      <c r="D269" s="22">
        <f t="shared" si="4"/>
        <v>8960</v>
      </c>
      <c r="E269" s="21">
        <v>320</v>
      </c>
    </row>
    <row r="270" spans="1:5">
      <c r="A270" s="21" t="s">
        <v>154</v>
      </c>
      <c r="B270" s="21">
        <v>2050</v>
      </c>
      <c r="C270" s="21" t="s">
        <v>164</v>
      </c>
      <c r="D270" s="22">
        <f t="shared" si="4"/>
        <v>18284</v>
      </c>
      <c r="E270" s="21">
        <v>653</v>
      </c>
    </row>
    <row r="271" spans="1:5">
      <c r="A271" s="21" t="s">
        <v>154</v>
      </c>
      <c r="B271" s="21">
        <v>3000</v>
      </c>
      <c r="C271" s="21" t="s">
        <v>164</v>
      </c>
      <c r="D271" s="22">
        <f t="shared" si="4"/>
        <v>14028</v>
      </c>
      <c r="E271" s="21">
        <v>501</v>
      </c>
    </row>
    <row r="272" spans="1:5">
      <c r="A272" s="21" t="s">
        <v>154</v>
      </c>
      <c r="B272" s="21">
        <v>3050</v>
      </c>
      <c r="C272" s="21" t="s">
        <v>164</v>
      </c>
      <c r="D272" s="22">
        <f t="shared" si="4"/>
        <v>11256</v>
      </c>
      <c r="E272" s="21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A1:I15"/>
  <sheetViews>
    <sheetView showGridLines="0" zoomScale="130" zoomScaleNormal="130" workbookViewId="0">
      <selection activeCell="B3" sqref="B3:B15"/>
    </sheetView>
  </sheetViews>
  <sheetFormatPr defaultRowHeight="12.5"/>
  <cols>
    <col min="1" max="1" width="13.81640625" customWidth="1"/>
    <col min="2" max="2" width="18.54296875" customWidth="1"/>
    <col min="3" max="5" width="13.81640625" customWidth="1"/>
    <col min="6" max="6" width="3.1796875" customWidth="1"/>
    <col min="7" max="7" width="7.54296875" bestFit="1" customWidth="1"/>
    <col min="8" max="8" width="8.7265625" bestFit="1" customWidth="1"/>
    <col min="9" max="9" width="18.26953125" bestFit="1" customWidth="1"/>
  </cols>
  <sheetData>
    <row r="1" spans="1:9" ht="13" thickBot="1"/>
    <row r="2" spans="1:9" ht="21.75" customHeight="1">
      <c r="A2" s="35" t="s">
        <v>16</v>
      </c>
      <c r="B2" s="36" t="s">
        <v>17</v>
      </c>
      <c r="C2" s="36" t="s">
        <v>18</v>
      </c>
      <c r="D2" s="36" t="s">
        <v>19</v>
      </c>
      <c r="E2" s="36" t="s">
        <v>140</v>
      </c>
      <c r="F2" s="69"/>
      <c r="G2" s="36" t="s">
        <v>238</v>
      </c>
      <c r="H2" s="36" t="s">
        <v>239</v>
      </c>
      <c r="I2" s="36" t="s">
        <v>237</v>
      </c>
    </row>
    <row r="3" spans="1:9">
      <c r="A3" s="10">
        <v>1054</v>
      </c>
      <c r="B3" s="11"/>
      <c r="C3" s="11"/>
      <c r="D3" s="11"/>
      <c r="E3" s="12"/>
      <c r="F3" s="68"/>
      <c r="G3" s="70"/>
      <c r="H3" s="70"/>
      <c r="I3" s="71"/>
    </row>
    <row r="4" spans="1:9">
      <c r="A4" s="10">
        <v>1056</v>
      </c>
      <c r="B4" s="11"/>
      <c r="C4" s="11"/>
      <c r="D4" s="11"/>
      <c r="E4" s="12"/>
      <c r="F4" s="68"/>
      <c r="G4" s="70"/>
      <c r="H4" s="70"/>
      <c r="I4" s="71"/>
    </row>
    <row r="5" spans="1:9">
      <c r="A5" s="10">
        <v>1067</v>
      </c>
      <c r="B5" s="11"/>
      <c r="C5" s="11"/>
      <c r="D5" s="11"/>
      <c r="E5" s="12"/>
      <c r="F5" s="68"/>
      <c r="G5" s="70"/>
      <c r="H5" s="70"/>
      <c r="I5" s="71"/>
    </row>
    <row r="6" spans="1:9">
      <c r="A6" s="10">
        <v>1075</v>
      </c>
      <c r="B6" s="11"/>
      <c r="C6" s="11"/>
      <c r="D6" s="11"/>
      <c r="E6" s="12"/>
      <c r="F6" s="68"/>
      <c r="G6" s="70"/>
      <c r="H6" s="70"/>
      <c r="I6" s="71"/>
    </row>
    <row r="7" spans="1:9">
      <c r="A7" s="10">
        <v>1078</v>
      </c>
      <c r="B7" s="11"/>
      <c r="C7" s="11"/>
      <c r="D7" s="11"/>
      <c r="E7" s="12"/>
      <c r="F7" s="68"/>
      <c r="G7" s="70"/>
      <c r="H7" s="70"/>
      <c r="I7" s="71"/>
    </row>
    <row r="8" spans="1:9">
      <c r="A8" s="10">
        <v>1152</v>
      </c>
      <c r="B8" s="11"/>
      <c r="C8" s="11"/>
      <c r="D8" s="11"/>
      <c r="E8" s="12"/>
      <c r="F8" s="68"/>
      <c r="G8" s="70"/>
      <c r="H8" s="70"/>
      <c r="I8" s="71"/>
    </row>
    <row r="9" spans="1:9">
      <c r="A9" s="10">
        <v>1196</v>
      </c>
      <c r="B9" s="11"/>
      <c r="C9" s="11"/>
      <c r="D9" s="11"/>
      <c r="E9" s="12"/>
      <c r="F9" s="68"/>
      <c r="G9" s="70"/>
      <c r="H9" s="70"/>
      <c r="I9" s="71"/>
    </row>
    <row r="10" spans="1:9">
      <c r="A10" s="10">
        <v>1284</v>
      </c>
      <c r="B10" s="11"/>
      <c r="C10" s="11"/>
      <c r="D10" s="11"/>
      <c r="E10" s="12"/>
      <c r="F10" s="68"/>
      <c r="G10" s="70"/>
      <c r="H10" s="70"/>
      <c r="I10" s="71"/>
    </row>
    <row r="11" spans="1:9">
      <c r="A11" s="10">
        <v>1302</v>
      </c>
      <c r="B11" s="11"/>
      <c r="C11" s="11"/>
      <c r="D11" s="11"/>
      <c r="E11" s="12"/>
      <c r="F11" s="68"/>
      <c r="G11" s="70"/>
      <c r="H11" s="70"/>
      <c r="I11" s="71"/>
    </row>
    <row r="12" spans="1:9">
      <c r="A12" s="10">
        <v>1310</v>
      </c>
      <c r="B12" s="11"/>
      <c r="C12" s="11"/>
      <c r="D12" s="11"/>
      <c r="E12" s="12"/>
      <c r="F12" s="68"/>
      <c r="G12" s="70"/>
      <c r="H12" s="70"/>
      <c r="I12" s="71"/>
    </row>
    <row r="13" spans="1:9">
      <c r="A13" s="10">
        <v>1329</v>
      </c>
      <c r="B13" s="11"/>
      <c r="C13" s="11"/>
      <c r="D13" s="11"/>
      <c r="E13" s="12"/>
      <c r="F13" s="68"/>
      <c r="G13" s="70"/>
      <c r="H13" s="70"/>
      <c r="I13" s="71"/>
    </row>
    <row r="14" spans="1:9">
      <c r="A14" s="10">
        <v>1333</v>
      </c>
      <c r="B14" s="11"/>
      <c r="C14" s="11"/>
      <c r="D14" s="11"/>
      <c r="E14" s="12"/>
      <c r="F14" s="68"/>
      <c r="G14" s="70"/>
      <c r="H14" s="70"/>
      <c r="I14" s="71"/>
    </row>
    <row r="15" spans="1:9" ht="13" thickBot="1">
      <c r="A15" s="13">
        <v>1368</v>
      </c>
      <c r="B15" s="14"/>
      <c r="C15" s="11"/>
      <c r="D15" s="14"/>
      <c r="E15" s="15"/>
      <c r="F15" s="68"/>
      <c r="G15" s="70"/>
      <c r="H15" s="70"/>
      <c r="I15" s="7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F25" sqref="F25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4" t="s">
        <v>16</v>
      </c>
      <c r="B1" s="34" t="s">
        <v>17</v>
      </c>
      <c r="C1" s="34" t="s">
        <v>18</v>
      </c>
      <c r="D1" s="34" t="s">
        <v>19</v>
      </c>
      <c r="E1" s="34" t="s">
        <v>20</v>
      </c>
      <c r="F1" s="34" t="s">
        <v>21</v>
      </c>
      <c r="G1" s="34" t="s">
        <v>22</v>
      </c>
      <c r="H1" s="34" t="s">
        <v>23</v>
      </c>
      <c r="I1" s="34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7"/>
  <sheetViews>
    <sheetView showGridLines="0" tabSelected="1" zoomScale="205" zoomScaleNormal="205" workbookViewId="0">
      <selection activeCell="B8" sqref="B8"/>
    </sheetView>
  </sheetViews>
  <sheetFormatPr defaultColWidth="9.1796875" defaultRowHeight="12.5"/>
  <cols>
    <col min="1" max="1" width="30.1796875" style="56" bestFit="1" customWidth="1"/>
    <col min="2" max="2" width="18.7265625" style="56" customWidth="1"/>
    <col min="3" max="3" width="16.81640625" style="56" customWidth="1"/>
    <col min="4" max="4" width="8.1796875" style="56" customWidth="1"/>
    <col min="5" max="5" width="7.26953125" style="56" customWidth="1"/>
    <col min="6" max="6" width="10.54296875" style="56" bestFit="1" customWidth="1"/>
    <col min="7" max="7" width="12.7265625" style="56" bestFit="1" customWidth="1"/>
    <col min="8" max="16384" width="9.1796875" style="56"/>
  </cols>
  <sheetData>
    <row r="1" spans="1:3" ht="13" thickBot="1"/>
    <row r="2" spans="1:3" ht="22.5" customHeight="1" thickBot="1">
      <c r="A2" s="123" t="s">
        <v>229</v>
      </c>
      <c r="B2" s="124"/>
    </row>
    <row r="3" spans="1:3" ht="16.5" thickTop="1" thickBot="1">
      <c r="A3" s="62" t="s">
        <v>228</v>
      </c>
      <c r="B3" s="61" t="s">
        <v>224</v>
      </c>
      <c r="C3" s="66" t="s">
        <v>223</v>
      </c>
    </row>
    <row r="4" spans="1:3" ht="7.5" customHeight="1" thickTop="1">
      <c r="A4" s="60"/>
      <c r="B4" s="59"/>
    </row>
    <row r="5" spans="1:3" ht="13">
      <c r="A5" s="63" t="s">
        <v>227</v>
      </c>
      <c r="B5" s="58">
        <f>HLOOKUP(B3,'Master Inventory List'!A2:G5,2)</f>
        <v>150</v>
      </c>
      <c r="C5" s="56">
        <f>HLOOKUP(C3,'Master Inventory List'!A2:G5,2,FALSE)</f>
        <v>140</v>
      </c>
    </row>
    <row r="6" spans="1:3" ht="13">
      <c r="A6" s="63" t="s">
        <v>226</v>
      </c>
      <c r="B6" s="58">
        <f>HLOOKUP(B3,'Master Inventory List'!A2:G5,3)</f>
        <v>110</v>
      </c>
      <c r="C6" s="129">
        <f>HLOOKUP(C3,'Master Inventory List'!A2:G5,3,FALSE)</f>
        <v>55</v>
      </c>
    </row>
    <row r="7" spans="1:3" ht="13.5" thickBot="1">
      <c r="A7" s="64" t="s">
        <v>225</v>
      </c>
      <c r="B7" s="58">
        <f>HLOOKUP(B3,'Master Inventory List'!A2:G5,4)</f>
        <v>115</v>
      </c>
      <c r="C7" s="56">
        <f>HLOOKUP(C3,'Master Inventory List'!A2:G5,4,FALSE)</f>
        <v>65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G2" sqref="G2"/>
    </sheetView>
  </sheetViews>
  <sheetFormatPr defaultColWidth="9.1796875" defaultRowHeight="12.5"/>
  <cols>
    <col min="1" max="1" width="14.81640625" style="56" customWidth="1"/>
    <col min="2" max="16384" width="9.1796875" style="56"/>
  </cols>
  <sheetData>
    <row r="2" spans="1:7" ht="13">
      <c r="A2" s="65" t="s">
        <v>236</v>
      </c>
      <c r="B2" s="66" t="s">
        <v>222</v>
      </c>
      <c r="C2" s="66" t="s">
        <v>224</v>
      </c>
      <c r="D2" s="66" t="s">
        <v>235</v>
      </c>
      <c r="E2" s="66" t="s">
        <v>234</v>
      </c>
      <c r="F2" s="66" t="s">
        <v>233</v>
      </c>
      <c r="G2" s="66" t="s">
        <v>223</v>
      </c>
    </row>
    <row r="3" spans="1:7" ht="13">
      <c r="A3" s="67" t="s">
        <v>232</v>
      </c>
      <c r="B3" s="57">
        <v>120</v>
      </c>
      <c r="C3" s="57">
        <v>150</v>
      </c>
      <c r="D3" s="57">
        <v>135</v>
      </c>
      <c r="E3" s="57">
        <v>90</v>
      </c>
      <c r="F3" s="57">
        <v>95</v>
      </c>
      <c r="G3" s="57">
        <v>140</v>
      </c>
    </row>
    <row r="4" spans="1:7" ht="13">
      <c r="A4" s="67" t="s">
        <v>231</v>
      </c>
      <c r="B4" s="57">
        <v>55</v>
      </c>
      <c r="C4" s="57">
        <v>110</v>
      </c>
      <c r="D4" s="57">
        <v>75</v>
      </c>
      <c r="E4" s="57">
        <v>95</v>
      </c>
      <c r="F4" s="57">
        <v>75</v>
      </c>
      <c r="G4" s="57">
        <v>55</v>
      </c>
    </row>
    <row r="5" spans="1:7" ht="13">
      <c r="A5" s="67" t="s">
        <v>230</v>
      </c>
      <c r="B5" s="57">
        <v>70</v>
      </c>
      <c r="C5" s="57">
        <v>115</v>
      </c>
      <c r="D5" s="57">
        <v>65</v>
      </c>
      <c r="E5" s="57">
        <v>55</v>
      </c>
      <c r="F5" s="57">
        <v>85</v>
      </c>
      <c r="G5" s="57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5"/>
  <sheetViews>
    <sheetView zoomScale="160" zoomScaleNormal="160" workbookViewId="0">
      <selection activeCell="A19" sqref="A19:XFD19"/>
    </sheetView>
  </sheetViews>
  <sheetFormatPr defaultRowHeight="12.5"/>
  <cols>
    <col min="1" max="1" width="14.453125" customWidth="1"/>
    <col min="2" max="2" width="27.81640625" bestFit="1" customWidth="1"/>
    <col min="3" max="4" width="12.542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7" t="s">
        <v>168</v>
      </c>
      <c r="B2" s="37" t="s">
        <v>178</v>
      </c>
      <c r="C2" s="37" t="s">
        <v>201</v>
      </c>
      <c r="D2" s="41"/>
      <c r="E2" s="40" t="s">
        <v>167</v>
      </c>
      <c r="F2" s="40" t="s">
        <v>218</v>
      </c>
      <c r="G2" s="40" t="s">
        <v>217</v>
      </c>
      <c r="H2" s="38" t="s">
        <v>246</v>
      </c>
    </row>
    <row r="3" spans="1:8" ht="13">
      <c r="A3" s="24" t="s">
        <v>169</v>
      </c>
      <c r="B3" s="25" t="s">
        <v>179</v>
      </c>
      <c r="C3" s="26">
        <v>13.65</v>
      </c>
      <c r="D3" s="39"/>
      <c r="E3" s="19" t="str">
        <f>LEFT(A3,3)</f>
        <v>ACM</v>
      </c>
      <c r="F3" s="19" t="str">
        <f>MID(A3,4,3)</f>
        <v>110</v>
      </c>
      <c r="G3" s="19" t="str">
        <f>RIGHT(A3,2)</f>
        <v>WW</v>
      </c>
    </row>
    <row r="4" spans="1:8" ht="13">
      <c r="A4" s="24" t="s">
        <v>170</v>
      </c>
      <c r="B4" s="25" t="s">
        <v>180</v>
      </c>
      <c r="C4" s="26">
        <v>12.19</v>
      </c>
      <c r="D4" s="39"/>
      <c r="E4" s="19"/>
      <c r="F4" s="19"/>
      <c r="G4" s="19"/>
    </row>
    <row r="5" spans="1:8" ht="13">
      <c r="A5" s="24" t="s">
        <v>171</v>
      </c>
      <c r="B5" s="25" t="s">
        <v>181</v>
      </c>
      <c r="C5" s="26">
        <v>10.89</v>
      </c>
      <c r="D5" s="39"/>
      <c r="E5" s="19"/>
      <c r="F5" s="19"/>
      <c r="G5" s="19"/>
    </row>
    <row r="6" spans="1:8" ht="13">
      <c r="A6" s="24" t="s">
        <v>172</v>
      </c>
      <c r="B6" s="25" t="s">
        <v>182</v>
      </c>
      <c r="C6" s="26">
        <v>9.75</v>
      </c>
      <c r="D6" s="39"/>
      <c r="E6" s="19"/>
      <c r="F6" s="19"/>
      <c r="G6" s="19"/>
    </row>
    <row r="7" spans="1:8" ht="13">
      <c r="A7" s="24" t="s">
        <v>173</v>
      </c>
      <c r="B7" s="25" t="s">
        <v>183</v>
      </c>
      <c r="C7" s="26">
        <v>9.59</v>
      </c>
      <c r="D7" s="39"/>
      <c r="E7" s="19"/>
      <c r="F7" s="19"/>
      <c r="G7" s="19"/>
    </row>
    <row r="8" spans="1:8" ht="13">
      <c r="A8" s="24" t="s">
        <v>174</v>
      </c>
      <c r="B8" s="25" t="s">
        <v>184</v>
      </c>
      <c r="C8" s="26">
        <v>10.4</v>
      </c>
      <c r="D8" s="39"/>
      <c r="E8" s="19"/>
      <c r="F8" s="19"/>
      <c r="G8" s="19"/>
    </row>
    <row r="9" spans="1:8" ht="13">
      <c r="A9" s="24" t="s">
        <v>175</v>
      </c>
      <c r="B9" s="25" t="s">
        <v>185</v>
      </c>
      <c r="C9" s="26">
        <v>10.56</v>
      </c>
      <c r="D9" s="39"/>
      <c r="E9" s="19"/>
      <c r="F9" s="19"/>
      <c r="G9" s="19"/>
    </row>
    <row r="10" spans="1:8" ht="13">
      <c r="A10" s="24" t="s">
        <v>176</v>
      </c>
      <c r="B10" s="25" t="s">
        <v>186</v>
      </c>
      <c r="C10" s="26">
        <v>9.75</v>
      </c>
      <c r="D10" s="39"/>
      <c r="E10" s="19"/>
      <c r="F10" s="19"/>
      <c r="G10" s="19"/>
    </row>
    <row r="11" spans="1:8" ht="13">
      <c r="A11" s="24" t="s">
        <v>177</v>
      </c>
      <c r="B11" s="25" t="s">
        <v>187</v>
      </c>
      <c r="C11" s="26">
        <v>9.75</v>
      </c>
      <c r="D11" s="39"/>
      <c r="E11" s="19"/>
      <c r="F11" s="19"/>
      <c r="G11" s="19"/>
    </row>
    <row r="12" spans="1:8" ht="13">
      <c r="A12" s="24" t="s">
        <v>202</v>
      </c>
      <c r="B12" s="25" t="s">
        <v>188</v>
      </c>
      <c r="C12" s="26">
        <v>4.0599999999999996</v>
      </c>
      <c r="D12" s="39"/>
      <c r="E12" s="19"/>
      <c r="F12" s="19"/>
      <c r="G12" s="19"/>
    </row>
    <row r="13" spans="1:8" ht="13">
      <c r="A13" s="24" t="s">
        <v>203</v>
      </c>
      <c r="B13" s="25" t="s">
        <v>189</v>
      </c>
      <c r="C13" s="26">
        <v>5.04</v>
      </c>
      <c r="D13" s="39"/>
      <c r="E13" s="19"/>
      <c r="F13" s="19"/>
      <c r="G13" s="19"/>
    </row>
    <row r="14" spans="1:8" ht="13">
      <c r="A14" s="24" t="s">
        <v>204</v>
      </c>
      <c r="B14" s="25" t="s">
        <v>190</v>
      </c>
      <c r="C14" s="26">
        <v>3.9</v>
      </c>
      <c r="D14" s="39"/>
      <c r="E14" s="19"/>
      <c r="F14" s="19"/>
      <c r="G14" s="19"/>
    </row>
    <row r="15" spans="1:8" ht="13">
      <c r="A15" s="24" t="s">
        <v>205</v>
      </c>
      <c r="B15" s="25" t="s">
        <v>191</v>
      </c>
      <c r="C15" s="26">
        <v>4.55</v>
      </c>
      <c r="D15" s="39"/>
      <c r="E15" s="19"/>
      <c r="F15" s="19"/>
      <c r="G15" s="19"/>
    </row>
    <row r="16" spans="1:8" ht="13">
      <c r="A16" s="24" t="s">
        <v>206</v>
      </c>
      <c r="B16" s="25" t="s">
        <v>192</v>
      </c>
      <c r="C16" s="26">
        <v>5.2</v>
      </c>
      <c r="D16" s="39"/>
      <c r="E16" s="19"/>
      <c r="F16" s="19"/>
      <c r="G16" s="19"/>
    </row>
    <row r="17" spans="1:7" ht="13">
      <c r="A17" s="24" t="s">
        <v>207</v>
      </c>
      <c r="B17" s="25" t="s">
        <v>193</v>
      </c>
      <c r="C17" s="26">
        <v>7.31</v>
      </c>
      <c r="D17" s="39"/>
      <c r="E17" s="19"/>
      <c r="F17" s="19"/>
      <c r="G17" s="19"/>
    </row>
    <row r="18" spans="1:7" ht="13">
      <c r="A18" s="24" t="s">
        <v>208</v>
      </c>
      <c r="B18" s="25" t="s">
        <v>194</v>
      </c>
      <c r="C18" s="26">
        <v>6.5</v>
      </c>
      <c r="D18" s="39"/>
      <c r="E18" s="19"/>
      <c r="F18" s="19"/>
      <c r="G18" s="19"/>
    </row>
    <row r="19" spans="1:7" ht="13">
      <c r="A19" s="24" t="s">
        <v>209</v>
      </c>
      <c r="B19" s="25" t="s">
        <v>195</v>
      </c>
      <c r="C19" s="26">
        <v>14.3</v>
      </c>
      <c r="D19" s="39"/>
      <c r="E19" s="19"/>
      <c r="F19" s="19"/>
      <c r="G19" s="19"/>
    </row>
    <row r="20" spans="1:7" ht="13">
      <c r="A20" s="24" t="s">
        <v>210</v>
      </c>
      <c r="B20" s="25" t="s">
        <v>211</v>
      </c>
      <c r="C20" s="26">
        <v>13.81</v>
      </c>
      <c r="D20" s="39"/>
      <c r="E20" s="19"/>
      <c r="F20" s="19"/>
      <c r="G20" s="19"/>
    </row>
    <row r="21" spans="1:7" ht="13">
      <c r="A21" s="24" t="s">
        <v>215</v>
      </c>
      <c r="B21" s="25" t="s">
        <v>196</v>
      </c>
      <c r="C21" s="26">
        <v>7.31</v>
      </c>
      <c r="D21" s="39"/>
      <c r="E21" s="19"/>
      <c r="F21" s="19"/>
      <c r="G21" s="19"/>
    </row>
    <row r="22" spans="1:7" ht="13">
      <c r="A22" s="24" t="s">
        <v>216</v>
      </c>
      <c r="B22" s="25" t="s">
        <v>197</v>
      </c>
      <c r="C22" s="26">
        <v>7.31</v>
      </c>
      <c r="D22" s="39"/>
      <c r="E22" s="19"/>
      <c r="F22" s="19"/>
      <c r="G22" s="19"/>
    </row>
    <row r="23" spans="1:7" ht="13">
      <c r="A23" s="24" t="s">
        <v>212</v>
      </c>
      <c r="B23" s="25" t="s">
        <v>198</v>
      </c>
      <c r="C23" s="26">
        <v>7.31</v>
      </c>
      <c r="D23" s="39"/>
      <c r="E23" s="19"/>
      <c r="F23" s="19"/>
      <c r="G23" s="19"/>
    </row>
    <row r="24" spans="1:7" ht="13">
      <c r="A24" s="24" t="s">
        <v>213</v>
      </c>
      <c r="B24" s="25" t="s">
        <v>199</v>
      </c>
      <c r="C24" s="26">
        <v>7.64</v>
      </c>
      <c r="D24" s="39"/>
      <c r="E24" s="19"/>
      <c r="F24" s="19"/>
      <c r="G24" s="19"/>
    </row>
    <row r="25" spans="1:7" ht="13">
      <c r="A25" s="24" t="s">
        <v>214</v>
      </c>
      <c r="B25" s="25" t="s">
        <v>200</v>
      </c>
      <c r="C25" s="26">
        <v>6.14</v>
      </c>
      <c r="D25" s="39"/>
      <c r="E25" s="19"/>
      <c r="F25" s="19"/>
      <c r="G25" s="19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2" t="s">
        <v>240</v>
      </c>
      <c r="B1" s="72" t="s">
        <v>18</v>
      </c>
      <c r="C1" s="72" t="s">
        <v>17</v>
      </c>
    </row>
    <row r="2" spans="1:3">
      <c r="A2" t="s">
        <v>241</v>
      </c>
    </row>
    <row r="3" spans="1:3">
      <c r="A3" t="s">
        <v>242</v>
      </c>
    </row>
    <row r="4" spans="1:3">
      <c r="A4" t="s">
        <v>243</v>
      </c>
    </row>
    <row r="5" spans="1:3">
      <c r="A5" t="s">
        <v>244</v>
      </c>
    </row>
    <row r="6" spans="1:3">
      <c r="A6" t="s">
        <v>245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2" t="s">
        <v>17</v>
      </c>
      <c r="C2" s="42" t="s">
        <v>18</v>
      </c>
      <c r="E2" s="125" t="s">
        <v>166</v>
      </c>
      <c r="F2" s="125"/>
    </row>
    <row r="3" spans="2:6" ht="13">
      <c r="B3" s="27" t="s">
        <v>25</v>
      </c>
      <c r="C3" s="27" t="s">
        <v>26</v>
      </c>
      <c r="E3" s="126" t="str">
        <f>CONCATENATE(C3," ",B3)</f>
        <v>Howard Smith</v>
      </c>
      <c r="F3" s="127"/>
    </row>
    <row r="4" spans="2:6" ht="13">
      <c r="B4" s="27" t="s">
        <v>30</v>
      </c>
      <c r="C4" s="27" t="s">
        <v>31</v>
      </c>
      <c r="E4" s="126"/>
      <c r="F4" s="127"/>
    </row>
    <row r="5" spans="2:6" ht="13">
      <c r="B5" s="27" t="s">
        <v>33</v>
      </c>
      <c r="C5" s="27" t="s">
        <v>34</v>
      </c>
      <c r="E5" s="126"/>
      <c r="F5" s="127"/>
    </row>
    <row r="6" spans="2:6" ht="13">
      <c r="B6" s="27" t="s">
        <v>36</v>
      </c>
      <c r="C6" s="27" t="s">
        <v>37</v>
      </c>
      <c r="E6" s="126"/>
      <c r="F6" s="127"/>
    </row>
    <row r="7" spans="2:6" ht="13">
      <c r="B7" s="27" t="s">
        <v>41</v>
      </c>
      <c r="C7" s="27" t="s">
        <v>42</v>
      </c>
      <c r="E7" s="126"/>
      <c r="F7" s="127"/>
    </row>
    <row r="8" spans="2:6" ht="13">
      <c r="B8" s="27" t="s">
        <v>45</v>
      </c>
      <c r="C8" s="27" t="s">
        <v>46</v>
      </c>
      <c r="E8" s="126"/>
      <c r="F8" s="127"/>
    </row>
    <row r="9" spans="2:6" ht="13">
      <c r="B9" s="27" t="s">
        <v>48</v>
      </c>
      <c r="C9" s="27" t="s">
        <v>49</v>
      </c>
      <c r="E9" s="126"/>
      <c r="F9" s="127"/>
    </row>
    <row r="10" spans="2:6" ht="13">
      <c r="B10" s="27" t="s">
        <v>52</v>
      </c>
      <c r="C10" s="27" t="s">
        <v>53</v>
      </c>
      <c r="E10" s="126"/>
      <c r="F10" s="127"/>
    </row>
    <row r="11" spans="2:6" ht="13">
      <c r="B11" s="27" t="s">
        <v>56</v>
      </c>
      <c r="C11" s="27" t="s">
        <v>57</v>
      </c>
      <c r="E11" s="126"/>
      <c r="F11" s="127"/>
    </row>
    <row r="12" spans="2:6" ht="13">
      <c r="B12" s="27" t="s">
        <v>59</v>
      </c>
      <c r="C12" s="27" t="s">
        <v>60</v>
      </c>
      <c r="E12" s="126"/>
      <c r="F12" s="127"/>
    </row>
    <row r="13" spans="2:6" ht="13">
      <c r="B13" s="27" t="s">
        <v>62</v>
      </c>
      <c r="C13" s="27" t="s">
        <v>63</v>
      </c>
      <c r="E13" s="126"/>
      <c r="F13" s="127"/>
    </row>
    <row r="14" spans="2:6" ht="13">
      <c r="B14" s="27" t="s">
        <v>66</v>
      </c>
      <c r="C14" s="27" t="s">
        <v>67</v>
      </c>
      <c r="E14" s="126"/>
      <c r="F14" s="127"/>
    </row>
    <row r="15" spans="2:6" ht="13">
      <c r="B15" s="27" t="s">
        <v>25</v>
      </c>
      <c r="C15" s="27" t="s">
        <v>69</v>
      </c>
      <c r="E15" s="126"/>
      <c r="F15" s="127"/>
    </row>
    <row r="16" spans="2:6" ht="13">
      <c r="B16" s="27" t="s">
        <v>71</v>
      </c>
      <c r="C16" s="27" t="s">
        <v>72</v>
      </c>
      <c r="E16" s="126"/>
      <c r="F16" s="127"/>
    </row>
    <row r="17" spans="2:6" ht="13">
      <c r="B17" s="27" t="s">
        <v>74</v>
      </c>
      <c r="C17" s="27" t="s">
        <v>75</v>
      </c>
      <c r="E17" s="126"/>
      <c r="F17" s="127"/>
    </row>
    <row r="18" spans="2:6" ht="13">
      <c r="B18" s="27" t="s">
        <v>77</v>
      </c>
      <c r="C18" s="27" t="s">
        <v>78</v>
      </c>
      <c r="E18" s="126"/>
      <c r="F18" s="127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IF Function</vt:lpstr>
      <vt:lpstr>SUMIF Function</vt:lpstr>
      <vt:lpstr>VLOOKUP Function</vt:lpstr>
      <vt:lpstr>Master Employee List</vt:lpstr>
      <vt:lpstr>HLOOKUP Function</vt:lpstr>
      <vt:lpstr>Master Inventory List</vt:lpstr>
      <vt:lpstr>LEFT RIGHT MID Functions</vt:lpstr>
      <vt:lpstr>SEARCH Function</vt:lpstr>
      <vt:lpstr>CONCATENATE</vt:lpstr>
      <vt:lpstr>Goal Seek</vt:lpstr>
      <vt:lpstr>Solver</vt:lpstr>
      <vt:lpstr>Data Table</vt:lpstr>
      <vt:lpstr>Scenarios</vt:lpstr>
      <vt:lpstr>Macro</vt:lpstr>
      <vt:lpstr>Test Macro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Blessy baby</cp:lastModifiedBy>
  <cp:lastPrinted>2016-02-22T19:48:39Z</cp:lastPrinted>
  <dcterms:created xsi:type="dcterms:W3CDTF">2001-09-07T21:10:35Z</dcterms:created>
  <dcterms:modified xsi:type="dcterms:W3CDTF">2024-07-24T05:11:00Z</dcterms:modified>
</cp:coreProperties>
</file>