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d.docs.live.net/4a05a0823d255c15/Documents/"/>
    </mc:Choice>
  </mc:AlternateContent>
  <xr:revisionPtr revIDLastSave="0" documentId="8_{11AA68E6-A154-4C37-9996-3CDA693B95B7}" xr6:coauthVersionLast="47" xr6:coauthVersionMax="47" xr10:uidLastSave="{00000000-0000-0000-0000-000000000000}"/>
  <bookViews>
    <workbookView xWindow="-110" yWindow="-110" windowWidth="19420" windowHeight="10300" firstSheet="8" activeTab="13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Goal Seek" sheetId="31" r:id="rId10"/>
    <sheet name="Solver" sheetId="30" r:id="rId11"/>
    <sheet name="Data Table" sheetId="28" r:id="rId12"/>
    <sheet name="Scenarios" sheetId="29" r:id="rId13"/>
    <sheet name="Macro" sheetId="32" r:id="rId14"/>
    <sheet name="Test Macro" sheetId="33" r:id="rId15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0" hidden="1">Solver!$B$5:$E$7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100</definedName>
    <definedName name="solver_lhs1" localSheetId="10" hidden="1">Solver!$B$10:$E$10</definedName>
    <definedName name="solver_lhs2" localSheetId="10" hidden="1">Solver!$B$5:$E$5</definedName>
    <definedName name="solver_lhs3" localSheetId="10" hidden="1">Solver!$B$5:$E$7</definedName>
    <definedName name="solver_lhs4" localSheetId="10" hidden="1">Solver!$B$6:$E$6</definedName>
    <definedName name="solver_lhs5" localSheetId="10" hidden="1">Solver!$B$7:$E$7</definedName>
    <definedName name="solver_lhs6" localSheetId="10" hidden="1">Solver!$E$8</definedName>
    <definedName name="solver_lhs7" localSheetId="10" hidden="1">Solver!$E$8</definedName>
    <definedName name="solver_lhs8" localSheetId="10" hidden="1">Solver!$E$8</definedName>
    <definedName name="solver_lin" localSheetId="10" hidden="1">0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5</definedName>
    <definedName name="solver_nwt" localSheetId="10" hidden="1">1</definedName>
    <definedName name="solver_opt" localSheetId="10" hidden="1">Solver!$H$8</definedName>
    <definedName name="solver_pre" localSheetId="10" hidden="1">0.000001</definedName>
    <definedName name="solver_rbv" localSheetId="10" hidden="1">1</definedName>
    <definedName name="solver_rel1" localSheetId="10" hidden="1">2</definedName>
    <definedName name="solver_rel2" localSheetId="10" hidden="1">1</definedName>
    <definedName name="solver_rel3" localSheetId="10" hidden="1">3</definedName>
    <definedName name="solver_rel4" localSheetId="10" hidden="1">1</definedName>
    <definedName name="solver_rel5" localSheetId="10" hidden="1">1</definedName>
    <definedName name="solver_rel6" localSheetId="10" hidden="1">2</definedName>
    <definedName name="solver_rel7" localSheetId="10" hidden="1">2</definedName>
    <definedName name="solver_rel8" localSheetId="10" hidden="1">2</definedName>
    <definedName name="solver_rhs1" localSheetId="10" hidden="1">Solver!$B$8:$E$8</definedName>
    <definedName name="solver_rhs2" localSheetId="10" hidden="1">92</definedName>
    <definedName name="solver_rhs3" localSheetId="10" hidden="1">20</definedName>
    <definedName name="solver_rhs4" localSheetId="10" hidden="1">45</definedName>
    <definedName name="solver_rhs5" localSheetId="10" hidden="1">55</definedName>
    <definedName name="solver_rhs6" localSheetId="10" hidden="1">Solver!$E$10</definedName>
    <definedName name="solver_rhs7" localSheetId="10" hidden="1">Solver!$E$10</definedName>
    <definedName name="solver_rhs8" localSheetId="10" hidden="1">Solver!$E$10</definedName>
    <definedName name="solver_rlx" localSheetId="10" hidden="1">1</definedName>
    <definedName name="solver_rsd" localSheetId="10" hidden="1">0</definedName>
    <definedName name="solver_scl" localSheetId="10" hidden="1">2</definedName>
    <definedName name="solver_sho" localSheetId="10" hidden="1">2</definedName>
    <definedName name="solver_ssz" localSheetId="10" hidden="1">100</definedName>
    <definedName name="solver_tim" localSheetId="10" hidden="1">100</definedName>
    <definedName name="solver_tol" localSheetId="10" hidden="1">0.05</definedName>
    <definedName name="solver_typ" localSheetId="10" hidden="1">2</definedName>
    <definedName name="solver_val" localSheetId="10" hidden="1">0</definedName>
    <definedName name="solver_ver" localSheetId="10" hidden="1">3</definedName>
  </definedNames>
  <calcPr calcId="191029"/>
</workbook>
</file>

<file path=xl/calcChain.xml><?xml version="1.0" encoding="utf-8"?>
<calcChain xmlns="http://schemas.openxmlformats.org/spreadsheetml/2006/main">
  <c r="C7" i="28" l="1"/>
  <c r="D3" i="31"/>
  <c r="C3" i="24"/>
  <c r="C4" i="24"/>
  <c r="C5" i="24"/>
  <c r="C6" i="24"/>
  <c r="C2" i="24"/>
  <c r="B3" i="24"/>
  <c r="B4" i="24"/>
  <c r="B5" i="24"/>
  <c r="B6" i="24"/>
  <c r="B2" i="2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 s="1"/>
  <c r="F3" i="29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G3" i="29"/>
  <c r="E7" i="29"/>
  <c r="G4" i="29"/>
  <c r="F12" i="4"/>
  <c r="G7" i="29" l="1"/>
</calcChain>
</file>

<file path=xl/sharedStrings.xml><?xml version="1.0" encoding="utf-8"?>
<sst xmlns="http://schemas.openxmlformats.org/spreadsheetml/2006/main" count="1328" uniqueCount="293">
  <si>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</si>
  <si>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</si>
  <si>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</si>
  <si>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</si>
  <si>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</si>
  <si>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</si>
  <si>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</si>
  <si>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</si>
  <si>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</si>
  <si>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</si>
  <si>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</si>
  <si>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</si>
  <si>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</si>
  <si>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</si>
  <si>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</si>
  <si>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</si>
  <si>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</si>
  <si>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</si>
  <si>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</si>
  <si>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</si>
  <si>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</si>
  <si>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</si>
  <si>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</si>
  <si>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</si>
  <si>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</si>
  <si>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</si>
  <si>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</si>
  <si>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</si>
  <si>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</si>
  <si>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</si>
  <si>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</si>
  <si>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</si>
  <si>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</si>
  <si>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</si>
  <si>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</si>
  <si>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</si>
  <si>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</si>
  <si>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</si>
  <si>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</si>
  <si>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</si>
  <si>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</si>
  <si>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</si>
  <si>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</si>
  <si>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</si>
  <si>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</si>
  <si>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</si>
  <si>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</si>
  <si>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</si>
  <si>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</si>
  <si>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</si>
  <si>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</si>
  <si>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</si>
  <si>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</si>
  <si>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</si>
  <si>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</si>
  <si>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</si>
  <si>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</si>
  <si>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</si>
  <si>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</si>
  <si>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</si>
  <si>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</si>
  <si>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</si>
  <si>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</si>
  <si>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</si>
  <si>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</si>
  <si>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</si>
  <si>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</si>
  <si>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</si>
  <si>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</si>
  <si>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</si>
  <si>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</si>
  <si>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</si>
  <si>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</si>
  <si>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</si>
  <si>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</si>
  <si>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</si>
  <si>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</si>
  <si>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</si>
  <si>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</si>
  <si>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</si>
  <si>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</si>
  <si>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</si>
  <si>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</si>
  <si>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</si>
  <si>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</si>
  <si>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</si>
  <si>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</si>
  <si>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</si>
  <si>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</si>
  <si>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</si>
  <si>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</si>
  <si>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</si>
  <si>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</si>
  <si>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</si>
  <si>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</si>
  <si>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</si>
  <si>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</si>
  <si>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</si>
  <si>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</si>
  <si>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</si>
  <si>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</si>
  <si>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</si>
  <si>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</si>
  <si>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</si>
  <si>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</si>
  <si>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</si>
  <si>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</si>
  <si>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</si>
  <si>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</si>
  <si>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</si>
  <si>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</si>
  <si>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</si>
  <si>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</si>
  <si>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</si>
  <si>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</si>
  <si>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</si>
  <si>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</si>
  <si>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</si>
  <si>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</si>
  <si>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</si>
  <si>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</si>
  <si>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</si>
  <si>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</si>
  <si>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</si>
  <si>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</si>
  <si>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</si>
  <si>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</si>
  <si>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</si>
  <si>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</si>
  <si>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</si>
  <si>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</si>
  <si>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</si>
  <si>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</si>
  <si>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</si>
  <si>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</si>
  <si>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</si>
  <si>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</si>
  <si>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</si>
  <si>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</si>
  <si>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</si>
  <si>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</si>
  <si>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</si>
  <si>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</si>
  <si>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</si>
  <si>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</si>
  <si>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</si>
  <si>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</si>
  <si>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</si>
  <si>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</si>
  <si>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</si>
  <si>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</si>
  <si>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</si>
  <si>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</si>
  <si>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</si>
  <si>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</si>
  <si>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</si>
  <si>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</si>
  <si>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</si>
  <si>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</si>
  <si>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</si>
  <si>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</si>
  <si>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</si>
  <si>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</si>
  <si>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</si>
  <si>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</si>
  <si>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</si>
  <si>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</si>
  <si>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</si>
  <si>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</si>
  <si>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</si>
  <si>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</si>
  <si>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</si>
  <si>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</si>
  <si>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</si>
  <si>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</si>
  <si>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</si>
  <si>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</si>
  <si>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</si>
  <si>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</si>
  <si>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</si>
  <si>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</si>
  <si>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</si>
  <si>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</si>
  <si>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</si>
  <si>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</si>
  <si>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</si>
  <si>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</si>
  <si>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</si>
  <si>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</si>
  <si>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</si>
  <si>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</si>
  <si>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</si>
  <si>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</si>
  <si>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</si>
  <si>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</si>
  <si>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</si>
  <si>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</si>
  <si>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</si>
  <si>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</si>
  <si>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</si>
  <si>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</si>
  <si>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</si>
  <si>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</si>
  <si>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</si>
  <si>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</si>
  <si>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</si>
  <si>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</si>
  <si>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</si>
  <si>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</si>
  <si>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</si>
  <si>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</si>
  <si>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</si>
  <si>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</si>
  <si>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</si>
  <si>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</si>
  <si>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</si>
  <si>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</si>
  <si>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</si>
  <si>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</si>
  <si>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</si>
  <si>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</si>
  <si>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</si>
  <si>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</si>
  <si>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</si>
  <si>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</si>
  <si>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</si>
  <si>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</si>
  <si>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</si>
  <si>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</si>
  <si>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</si>
  <si>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</si>
  <si>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</si>
  <si>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</si>
  <si>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</si>
  <si>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</si>
  <si>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</si>
  <si>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</si>
  <si>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</si>
  <si>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</si>
  <si>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</si>
  <si>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</si>
  <si>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</si>
  <si>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</si>
  <si>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</si>
  <si>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</si>
  <si>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</si>
  <si>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</si>
  <si>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</si>
  <si>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</si>
  <si>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</si>
  <si>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</si>
  <si>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</si>
  <si>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</si>
  <si>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</si>
  <si>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</si>
  <si>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</si>
  <si>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</si>
  <si>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</si>
  <si>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</si>
  <si>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</si>
  <si>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</si>
  <si>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</si>
  <si>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</si>
  <si>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</si>
  <si>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</si>
  <si>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</si>
  <si>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</si>
  <si>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</si>
  <si>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</si>
  <si>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</si>
  <si>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</si>
  <si>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</si>
  <si>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</si>
  <si>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</si>
  <si>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</si>
  <si>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</si>
  <si>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</si>
  <si>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Patrick</t>
  </si>
  <si>
    <t>Marleau</t>
  </si>
  <si>
    <t>Thornton</t>
  </si>
  <si>
    <t>Burns</t>
  </si>
  <si>
    <t>Pavelski</t>
  </si>
  <si>
    <t>Martin</t>
  </si>
  <si>
    <t>Jones</t>
  </si>
  <si>
    <t>empid</t>
  </si>
  <si>
    <t>first name</t>
  </si>
  <si>
    <t>last name</t>
  </si>
  <si>
    <t>dept</t>
  </si>
  <si>
    <t>email</t>
  </si>
  <si>
    <t>pay rate</t>
  </si>
  <si>
    <t>address</t>
  </si>
  <si>
    <t>dob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</si>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</sst>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2"/>
      <color rgb="FFFF0000"/>
      <name val="Arial Black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8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5" fillId="8" borderId="2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7" fillId="8" borderId="0" xfId="0" applyFont="1" applyFill="1"/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9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0" fontId="20" fillId="12" borderId="0" xfId="0" applyFont="1" applyFill="1"/>
    <xf numFmtId="0" fontId="20" fillId="13" borderId="0" xfId="0" applyFont="1" applyFill="1"/>
    <xf numFmtId="0" fontId="6" fillId="13" borderId="1" xfId="5" applyFill="1" applyBorder="1" applyAlignment="1">
      <alignment horizontal="center" vertical="center" wrapText="1"/>
    </xf>
    <xf numFmtId="0" fontId="0" fillId="13" borderId="0" xfId="0" applyFill="1"/>
    <xf numFmtId="0" fontId="20" fillId="14" borderId="0" xfId="0" applyFont="1" applyFill="1"/>
    <xf numFmtId="0" fontId="6" fillId="14" borderId="1" xfId="5" applyFill="1" applyBorder="1" applyAlignment="1">
      <alignment horizontal="center" vertical="center" wrapText="1"/>
    </xf>
    <xf numFmtId="0" fontId="0" fillId="14" borderId="0" xfId="0" applyFill="1"/>
    <xf numFmtId="14" fontId="20" fillId="15" borderId="0" xfId="0" applyNumberFormat="1" applyFont="1" applyFill="1"/>
    <xf numFmtId="14" fontId="6" fillId="15" borderId="1" xfId="5" applyNumberFormat="1" applyFill="1" applyBorder="1" applyAlignment="1">
      <alignment horizontal="center" vertical="center" wrapText="1"/>
    </xf>
    <xf numFmtId="14" fontId="0" fillId="15" borderId="0" xfId="0" applyNumberFormat="1" applyFill="1"/>
    <xf numFmtId="167" fontId="20" fillId="16" borderId="0" xfId="8" applyFont="1" applyFill="1"/>
    <xf numFmtId="167" fontId="0" fillId="16" borderId="0" xfId="8" applyFont="1" applyFill="1"/>
    <xf numFmtId="0" fontId="20" fillId="17" borderId="0" xfId="0" applyFont="1" applyFill="1"/>
    <xf numFmtId="0" fontId="20" fillId="18" borderId="0" xfId="0" applyFont="1" applyFill="1"/>
    <xf numFmtId="0" fontId="6" fillId="18" borderId="1" xfId="5" applyFill="1" applyBorder="1" applyAlignment="1">
      <alignment horizontal="center" vertical="center" wrapText="1"/>
    </xf>
    <xf numFmtId="0" fontId="0" fillId="18" borderId="0" xfId="0" applyFill="1"/>
    <xf numFmtId="0" fontId="20" fillId="19" borderId="0" xfId="0" applyFont="1" applyFill="1"/>
    <xf numFmtId="0" fontId="6" fillId="19" borderId="1" xfId="5" applyFill="1" applyBorder="1" applyAlignment="1">
      <alignment horizontal="center" vertical="center" wrapText="1"/>
    </xf>
    <xf numFmtId="0" fontId="0" fillId="19" borderId="0" xfId="0" applyFill="1"/>
    <xf numFmtId="14" fontId="20" fillId="20" borderId="0" xfId="0" applyNumberFormat="1" applyFont="1" applyFill="1"/>
    <xf numFmtId="14" fontId="6" fillId="20" borderId="1" xfId="5" applyNumberFormat="1" applyFill="1" applyBorder="1" applyAlignment="1">
      <alignment horizontal="center" vertical="center" wrapText="1"/>
    </xf>
    <xf numFmtId="14" fontId="0" fillId="20" borderId="0" xfId="0" applyNumberFormat="1" applyFill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showGridLines="0" zoomScale="145" zoomScaleNormal="145" workbookViewId="0">
      <selection activeCell="H11" sqref="H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10" ht="13" thickBot="1"/>
    <row r="2" spans="1:10" ht="16" thickBot="1">
      <c r="A2" s="119" t="s">
        <v>220</v>
      </c>
      <c r="B2" s="119"/>
      <c r="C2" s="119"/>
      <c r="D2" s="119"/>
      <c r="E2" s="119"/>
      <c r="F2" s="119"/>
      <c r="H2" s="30" t="s">
        <v>0</v>
      </c>
      <c r="I2" s="47">
        <v>34000</v>
      </c>
    </row>
    <row r="3" spans="1:10" ht="13.5" thickTop="1" thickBot="1"/>
    <row r="4" spans="1:10" ht="14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3" t="s">
        <v>8</v>
      </c>
      <c r="J4" s="115">
        <v>0.03</v>
      </c>
    </row>
    <row r="5" spans="1:10" ht="15.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/>
      <c r="I5" s="2"/>
    </row>
    <row r="6" spans="1:10" ht="15.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/>
      <c r="I6" s="2"/>
    </row>
    <row r="7" spans="1:10" ht="15.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/>
      <c r="I7" s="2"/>
    </row>
    <row r="8" spans="1:10" ht="15.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/>
      <c r="I8" s="2"/>
    </row>
    <row r="9" spans="1:10" ht="16" thickBot="1">
      <c r="A9" s="18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/>
      <c r="I9" s="2"/>
    </row>
    <row r="10" spans="1:10" ht="14">
      <c r="A10" s="49" t="s">
        <v>221</v>
      </c>
      <c r="B10" s="54"/>
      <c r="C10" s="55"/>
      <c r="D10" s="55"/>
      <c r="E10" s="54"/>
      <c r="F10" s="54"/>
    </row>
    <row r="11" spans="1:10" ht="14">
      <c r="A11" s="50"/>
    </row>
    <row r="12" spans="1:10" ht="15.75" customHeight="1">
      <c r="E12" s="48" t="s">
        <v>12</v>
      </c>
      <c r="F12" s="4">
        <f>SUM(F5:F10)</f>
        <v>176211</v>
      </c>
    </row>
    <row r="13" spans="1:10" ht="3" customHeight="1"/>
    <row r="14" spans="1:10" ht="16.5" customHeight="1">
      <c r="A14" s="116" t="s">
        <v>13</v>
      </c>
      <c r="B14" s="117"/>
      <c r="C14" s="117"/>
      <c r="D14" s="117"/>
      <c r="E14" s="118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796875" defaultRowHeight="12.5"/>
  <cols>
    <col min="1" max="1" width="13.26953125" style="20" bestFit="1" customWidth="1"/>
    <col min="2" max="2" width="14.54296875" style="20" bestFit="1" customWidth="1"/>
    <col min="3" max="3" width="12" style="20" customWidth="1"/>
    <col min="4" max="4" width="12.54296875" style="20" bestFit="1" customWidth="1"/>
    <col min="5" max="5" width="12.1796875" style="20" bestFit="1" customWidth="1"/>
    <col min="6" max="6" width="9.1796875" style="20"/>
    <col min="7" max="7" width="13.7265625" style="20" customWidth="1"/>
    <col min="8" max="9" width="12.7265625" style="20" bestFit="1" customWidth="1"/>
    <col min="10" max="16384" width="9.1796875" style="20"/>
  </cols>
  <sheetData>
    <row r="2" spans="1:9" ht="15.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219</v>
      </c>
      <c r="I2" s="33" t="s">
        <v>142</v>
      </c>
    </row>
    <row r="3" spans="1:9" ht="15.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 ht="13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219</v>
      </c>
      <c r="I4" s="33" t="s">
        <v>142</v>
      </c>
    </row>
    <row r="5" spans="1:9" ht="15.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5"/>
  <sheetViews>
    <sheetView showGridLines="0" zoomScale="130" zoomScaleNormal="130" workbookViewId="0">
      <selection activeCell="B3" sqref="B3:B15"/>
    </sheetView>
  </sheetViews>
  <sheetFormatPr defaultRowHeight="12.5"/>
  <cols>
    <col min="1" max="1" width="13.81640625" customWidth="1"/>
    <col min="2" max="2" width="18.54296875" customWidth="1"/>
    <col min="3" max="5" width="13.81640625" customWidth="1"/>
    <col min="6" max="6" width="3.1796875" customWidth="1"/>
    <col min="7" max="7" width="7.54296875" bestFit="1" customWidth="1"/>
    <col min="8" max="8" width="8.7265625" bestFit="1" customWidth="1"/>
    <col min="9" max="9" width="18.26953125" bestFit="1" customWidth="1"/>
  </cols>
  <sheetData>
    <row r="1" spans="1:9" ht="13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69"/>
      <c r="G2" s="36" t="s">
        <v>238</v>
      </c>
      <c r="H2" s="36" t="s">
        <v>239</v>
      </c>
      <c r="I2" s="36" t="s">
        <v>237</v>
      </c>
    </row>
    <row r="3" spans="1:9">
      <c r="A3" s="10">
        <v>1054</v>
      </c>
      <c r="B3" s="11"/>
      <c r="C3" s="11"/>
      <c r="D3" s="11"/>
      <c r="E3" s="12"/>
      <c r="F3" s="68"/>
      <c r="G3" s="70"/>
      <c r="H3" s="70"/>
      <c r="I3" s="71"/>
    </row>
    <row r="4" spans="1:9">
      <c r="A4" s="10">
        <v>1056</v>
      </c>
      <c r="B4" s="11"/>
      <c r="C4" s="11"/>
      <c r="D4" s="11"/>
      <c r="E4" s="12"/>
      <c r="F4" s="68"/>
      <c r="G4" s="70"/>
      <c r="H4" s="70"/>
      <c r="I4" s="71"/>
    </row>
    <row r="5" spans="1:9">
      <c r="A5" s="10">
        <v>1067</v>
      </c>
      <c r="B5" s="11"/>
      <c r="C5" s="11"/>
      <c r="D5" s="11"/>
      <c r="E5" s="12"/>
      <c r="F5" s="68"/>
      <c r="G5" s="70"/>
      <c r="H5" s="70"/>
      <c r="I5" s="71"/>
    </row>
    <row r="6" spans="1:9">
      <c r="A6" s="10">
        <v>1075</v>
      </c>
      <c r="B6" s="11"/>
      <c r="C6" s="11"/>
      <c r="D6" s="11"/>
      <c r="E6" s="12"/>
      <c r="F6" s="68"/>
      <c r="G6" s="70"/>
      <c r="H6" s="70"/>
      <c r="I6" s="71"/>
    </row>
    <row r="7" spans="1:9">
      <c r="A7" s="10">
        <v>1078</v>
      </c>
      <c r="B7" s="11"/>
      <c r="C7" s="11"/>
      <c r="D7" s="11"/>
      <c r="E7" s="12"/>
      <c r="F7" s="68"/>
      <c r="G7" s="70"/>
      <c r="H7" s="70"/>
      <c r="I7" s="71"/>
    </row>
    <row r="8" spans="1:9">
      <c r="A8" s="10">
        <v>1152</v>
      </c>
      <c r="B8" s="11"/>
      <c r="C8" s="11"/>
      <c r="D8" s="11"/>
      <c r="E8" s="12"/>
      <c r="F8" s="68"/>
      <c r="G8" s="70"/>
      <c r="H8" s="70"/>
      <c r="I8" s="71"/>
    </row>
    <row r="9" spans="1:9">
      <c r="A9" s="10">
        <v>1196</v>
      </c>
      <c r="B9" s="11"/>
      <c r="C9" s="11"/>
      <c r="D9" s="11"/>
      <c r="E9" s="12"/>
      <c r="F9" s="68"/>
      <c r="G9" s="70"/>
      <c r="H9" s="70"/>
      <c r="I9" s="71"/>
    </row>
    <row r="10" spans="1:9">
      <c r="A10" s="10">
        <v>1284</v>
      </c>
      <c r="B10" s="11"/>
      <c r="C10" s="11"/>
      <c r="D10" s="11"/>
      <c r="E10" s="12"/>
      <c r="F10" s="68"/>
      <c r="G10" s="70"/>
      <c r="H10" s="70"/>
      <c r="I10" s="71"/>
    </row>
    <row r="11" spans="1:9">
      <c r="A11" s="10">
        <v>1302</v>
      </c>
      <c r="B11" s="11"/>
      <c r="C11" s="11"/>
      <c r="D11" s="11"/>
      <c r="E11" s="12"/>
      <c r="F11" s="68"/>
      <c r="G11" s="70"/>
      <c r="H11" s="70"/>
      <c r="I11" s="71"/>
    </row>
    <row r="12" spans="1:9">
      <c r="A12" s="10">
        <v>1310</v>
      </c>
      <c r="B12" s="11"/>
      <c r="C12" s="11"/>
      <c r="D12" s="11"/>
      <c r="E12" s="12"/>
      <c r="F12" s="68"/>
      <c r="G12" s="70"/>
      <c r="H12" s="70"/>
      <c r="I12" s="71"/>
    </row>
    <row r="13" spans="1:9">
      <c r="A13" s="10">
        <v>1329</v>
      </c>
      <c r="B13" s="11"/>
      <c r="C13" s="11"/>
      <c r="D13" s="11"/>
      <c r="E13" s="12"/>
      <c r="F13" s="68"/>
      <c r="G13" s="70"/>
      <c r="H13" s="70"/>
      <c r="I13" s="71"/>
    </row>
    <row r="14" spans="1:9">
      <c r="A14" s="10">
        <v>1333</v>
      </c>
      <c r="B14" s="11"/>
      <c r="C14" s="11"/>
      <c r="D14" s="11"/>
      <c r="E14" s="12"/>
      <c r="F14" s="68"/>
      <c r="G14" s="70"/>
      <c r="H14" s="70"/>
      <c r="I14" s="71"/>
    </row>
    <row r="15" spans="1:9" ht="13" thickBot="1">
      <c r="A15" s="13">
        <v>1368</v>
      </c>
      <c r="B15" s="14"/>
      <c r="C15" s="11"/>
      <c r="D15" s="14"/>
      <c r="E15" s="15"/>
      <c r="F15" s="68"/>
      <c r="G15" s="70"/>
      <c r="H15" s="70"/>
      <c r="I15" s="71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25" sqref="F25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5" sqref="B5"/>
    </sheetView>
  </sheetViews>
  <sheetFormatPr defaultColWidth="9.1796875" defaultRowHeight="12.5"/>
  <cols>
    <col min="1" max="1" width="30.1796875" style="56" bestFit="1" customWidth="1"/>
    <col min="2" max="2" width="18.7265625" style="56" customWidth="1"/>
    <col min="3" max="3" width="16.81640625" style="56" customWidth="1"/>
    <col min="4" max="4" width="8.1796875" style="56" customWidth="1"/>
    <col min="5" max="5" width="7.26953125" style="56" customWidth="1"/>
    <col min="6" max="6" width="10.54296875" style="56" bestFit="1" customWidth="1"/>
    <col min="7" max="7" width="12.7265625" style="56" bestFit="1" customWidth="1"/>
    <col min="8" max="16384" width="9.1796875" style="56"/>
  </cols>
  <sheetData>
    <row r="1" spans="1:2" ht="13" thickBot="1"/>
    <row r="2" spans="1:2" ht="22.5" customHeight="1" thickBot="1">
      <c r="A2" s="120" t="s">
        <v>229</v>
      </c>
      <c r="B2" s="121"/>
    </row>
    <row r="3" spans="1:2" ht="16.5" thickTop="1" thickBot="1">
      <c r="A3" s="62" t="s">
        <v>228</v>
      </c>
      <c r="B3" s="61" t="s">
        <v>224</v>
      </c>
    </row>
    <row r="4" spans="1:2" ht="7.5" customHeight="1" thickTop="1">
      <c r="A4" s="60"/>
      <c r="B4" s="59"/>
    </row>
    <row r="5" spans="1:2" ht="13">
      <c r="A5" s="63" t="s">
        <v>227</v>
      </c>
      <c r="B5" s="58"/>
    </row>
    <row r="6" spans="1:2" ht="13">
      <c r="A6" s="63" t="s">
        <v>226</v>
      </c>
      <c r="B6" s="58"/>
    </row>
    <row r="7" spans="1:2" ht="13.5" thickBot="1">
      <c r="A7" s="64" t="s">
        <v>225</v>
      </c>
      <c r="B7" s="58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ColWidth="9.1796875" defaultRowHeight="12.5"/>
  <cols>
    <col min="1" max="1" width="14.81640625" style="56" customWidth="1"/>
    <col min="2" max="16384" width="9.1796875" style="56"/>
  </cols>
  <sheetData>
    <row r="2" spans="1:7" ht="13">
      <c r="A2" s="65" t="s">
        <v>236</v>
      </c>
      <c r="B2" s="66" t="s">
        <v>222</v>
      </c>
      <c r="C2" s="66" t="s">
        <v>224</v>
      </c>
      <c r="D2" s="66" t="s">
        <v>235</v>
      </c>
      <c r="E2" s="66" t="s">
        <v>234</v>
      </c>
      <c r="F2" s="66" t="s">
        <v>233</v>
      </c>
      <c r="G2" s="66" t="s">
        <v>223</v>
      </c>
    </row>
    <row r="3" spans="1:7" ht="13">
      <c r="A3" s="67" t="s">
        <v>232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 ht="13">
      <c r="A4" s="67" t="s">
        <v>231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 ht="13">
      <c r="A5" s="67" t="s">
        <v>230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5"/>
  <sheetViews>
    <sheetView zoomScale="160" zoomScaleNormal="160" workbookViewId="0">
      <selection activeCell="A19" sqref="A19:XFD19"/>
    </sheetView>
  </sheetViews>
  <sheetFormatPr defaultRowHeight="12.5"/>
  <cols>
    <col min="1" max="1" width="14.453125" customWidth="1"/>
    <col min="2" max="2" width="27.81640625" bestFit="1" customWidth="1"/>
    <col min="3" max="4" width="12.542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7" t="s">
        <v>168</v>
      </c>
      <c r="B2" s="37" t="s">
        <v>178</v>
      </c>
      <c r="C2" s="37" t="s">
        <v>201</v>
      </c>
      <c r="D2" s="41"/>
      <c r="E2" s="40" t="s">
        <v>167</v>
      </c>
      <c r="F2" s="40" t="s">
        <v>218</v>
      </c>
      <c r="G2" s="40" t="s">
        <v>217</v>
      </c>
      <c r="H2" s="38" t="s">
        <v>246</v>
      </c>
    </row>
    <row r="3" spans="1:8" ht="13">
      <c r="A3" s="24" t="s">
        <v>169</v>
      </c>
      <c r="B3" s="25" t="s">
        <v>179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 ht="13">
      <c r="A4" s="24" t="s">
        <v>170</v>
      </c>
      <c r="B4" s="25" t="s">
        <v>180</v>
      </c>
      <c r="C4" s="26">
        <v>12.19</v>
      </c>
      <c r="D4" s="39"/>
      <c r="E4" s="19"/>
      <c r="F4" s="19"/>
      <c r="G4" s="19"/>
    </row>
    <row r="5" spans="1:8" ht="13">
      <c r="A5" s="24" t="s">
        <v>171</v>
      </c>
      <c r="B5" s="25" t="s">
        <v>181</v>
      </c>
      <c r="C5" s="26">
        <v>10.89</v>
      </c>
      <c r="D5" s="39"/>
      <c r="E5" s="19"/>
      <c r="F5" s="19"/>
      <c r="G5" s="19"/>
    </row>
    <row r="6" spans="1:8" ht="13">
      <c r="A6" s="24" t="s">
        <v>172</v>
      </c>
      <c r="B6" s="25" t="s">
        <v>182</v>
      </c>
      <c r="C6" s="26">
        <v>9.75</v>
      </c>
      <c r="D6" s="39"/>
      <c r="E6" s="19"/>
      <c r="F6" s="19"/>
      <c r="G6" s="19"/>
    </row>
    <row r="7" spans="1:8" ht="13">
      <c r="A7" s="24" t="s">
        <v>173</v>
      </c>
      <c r="B7" s="25" t="s">
        <v>183</v>
      </c>
      <c r="C7" s="26">
        <v>9.59</v>
      </c>
      <c r="D7" s="39"/>
      <c r="E7" s="19"/>
      <c r="F7" s="19"/>
      <c r="G7" s="19"/>
    </row>
    <row r="8" spans="1:8" ht="13">
      <c r="A8" s="24" t="s">
        <v>174</v>
      </c>
      <c r="B8" s="25" t="s">
        <v>184</v>
      </c>
      <c r="C8" s="26">
        <v>10.4</v>
      </c>
      <c r="D8" s="39"/>
      <c r="E8" s="19"/>
      <c r="F8" s="19"/>
      <c r="G8" s="19"/>
    </row>
    <row r="9" spans="1:8" ht="13">
      <c r="A9" s="24" t="s">
        <v>175</v>
      </c>
      <c r="B9" s="25" t="s">
        <v>185</v>
      </c>
      <c r="C9" s="26">
        <v>10.56</v>
      </c>
      <c r="D9" s="39"/>
      <c r="E9" s="19"/>
      <c r="F9" s="19"/>
      <c r="G9" s="19"/>
    </row>
    <row r="10" spans="1:8" ht="13">
      <c r="A10" s="24" t="s">
        <v>176</v>
      </c>
      <c r="B10" s="25" t="s">
        <v>186</v>
      </c>
      <c r="C10" s="26">
        <v>9.75</v>
      </c>
      <c r="D10" s="39"/>
      <c r="E10" s="19"/>
      <c r="F10" s="19"/>
      <c r="G10" s="19"/>
    </row>
    <row r="11" spans="1:8" ht="13">
      <c r="A11" s="24" t="s">
        <v>177</v>
      </c>
      <c r="B11" s="25" t="s">
        <v>187</v>
      </c>
      <c r="C11" s="26">
        <v>9.75</v>
      </c>
      <c r="D11" s="39"/>
      <c r="E11" s="19"/>
      <c r="F11" s="19"/>
      <c r="G11" s="19"/>
    </row>
    <row r="12" spans="1:8" ht="13">
      <c r="A12" s="24" t="s">
        <v>202</v>
      </c>
      <c r="B12" s="25" t="s">
        <v>188</v>
      </c>
      <c r="C12" s="26">
        <v>4.0599999999999996</v>
      </c>
      <c r="D12" s="39"/>
      <c r="E12" s="19"/>
      <c r="F12" s="19"/>
      <c r="G12" s="19"/>
    </row>
    <row r="13" spans="1:8" ht="13">
      <c r="A13" s="24" t="s">
        <v>203</v>
      </c>
      <c r="B13" s="25" t="s">
        <v>189</v>
      </c>
      <c r="C13" s="26">
        <v>5.04</v>
      </c>
      <c r="D13" s="39"/>
      <c r="E13" s="19"/>
      <c r="F13" s="19"/>
      <c r="G13" s="19"/>
    </row>
    <row r="14" spans="1:8" ht="13">
      <c r="A14" s="24" t="s">
        <v>204</v>
      </c>
      <c r="B14" s="25" t="s">
        <v>190</v>
      </c>
      <c r="C14" s="26">
        <v>3.9</v>
      </c>
      <c r="D14" s="39"/>
      <c r="E14" s="19"/>
      <c r="F14" s="19"/>
      <c r="G14" s="19"/>
    </row>
    <row r="15" spans="1:8" ht="13">
      <c r="A15" s="24" t="s">
        <v>205</v>
      </c>
      <c r="B15" s="25" t="s">
        <v>191</v>
      </c>
      <c r="C15" s="26">
        <v>4.55</v>
      </c>
      <c r="D15" s="39"/>
      <c r="E15" s="19"/>
      <c r="F15" s="19"/>
      <c r="G15" s="19"/>
    </row>
    <row r="16" spans="1:8" ht="13">
      <c r="A16" s="24" t="s">
        <v>206</v>
      </c>
      <c r="B16" s="25" t="s">
        <v>192</v>
      </c>
      <c r="C16" s="26">
        <v>5.2</v>
      </c>
      <c r="D16" s="39"/>
      <c r="E16" s="19"/>
      <c r="F16" s="19"/>
      <c r="G16" s="19"/>
    </row>
    <row r="17" spans="1:7" ht="13">
      <c r="A17" s="24" t="s">
        <v>207</v>
      </c>
      <c r="B17" s="25" t="s">
        <v>193</v>
      </c>
      <c r="C17" s="26">
        <v>7.31</v>
      </c>
      <c r="D17" s="39"/>
      <c r="E17" s="19"/>
      <c r="F17" s="19"/>
      <c r="G17" s="19"/>
    </row>
    <row r="18" spans="1:7" ht="13">
      <c r="A18" s="24" t="s">
        <v>208</v>
      </c>
      <c r="B18" s="25" t="s">
        <v>194</v>
      </c>
      <c r="C18" s="26">
        <v>6.5</v>
      </c>
      <c r="D18" s="39"/>
      <c r="E18" s="19"/>
      <c r="F18" s="19"/>
      <c r="G18" s="19"/>
    </row>
    <row r="19" spans="1:7" ht="13">
      <c r="A19" s="24" t="s">
        <v>209</v>
      </c>
      <c r="B19" s="25" t="s">
        <v>195</v>
      </c>
      <c r="C19" s="26">
        <v>14.3</v>
      </c>
      <c r="D19" s="39"/>
      <c r="E19" s="19"/>
      <c r="F19" s="19"/>
      <c r="G19" s="19"/>
    </row>
    <row r="20" spans="1:7" ht="13">
      <c r="A20" s="24" t="s">
        <v>210</v>
      </c>
      <c r="B20" s="25" t="s">
        <v>211</v>
      </c>
      <c r="C20" s="26">
        <v>13.81</v>
      </c>
      <c r="D20" s="39"/>
      <c r="E20" s="19"/>
      <c r="F20" s="19"/>
      <c r="G20" s="19"/>
    </row>
    <row r="21" spans="1:7" ht="13">
      <c r="A21" s="24" t="s">
        <v>215</v>
      </c>
      <c r="B21" s="25" t="s">
        <v>196</v>
      </c>
      <c r="C21" s="26">
        <v>7.31</v>
      </c>
      <c r="D21" s="39"/>
      <c r="E21" s="19"/>
      <c r="F21" s="19"/>
      <c r="G21" s="19"/>
    </row>
    <row r="22" spans="1:7" ht="13">
      <c r="A22" s="24" t="s">
        <v>216</v>
      </c>
      <c r="B22" s="25" t="s">
        <v>197</v>
      </c>
      <c r="C22" s="26">
        <v>7.31</v>
      </c>
      <c r="D22" s="39"/>
      <c r="E22" s="19"/>
      <c r="F22" s="19"/>
      <c r="G22" s="19"/>
    </row>
    <row r="23" spans="1:7" ht="13">
      <c r="A23" s="24" t="s">
        <v>212</v>
      </c>
      <c r="B23" s="25" t="s">
        <v>198</v>
      </c>
      <c r="C23" s="26">
        <v>7.31</v>
      </c>
      <c r="D23" s="39"/>
      <c r="E23" s="19"/>
      <c r="F23" s="19"/>
      <c r="G23" s="19"/>
    </row>
    <row r="24" spans="1:7" ht="13">
      <c r="A24" s="24" t="s">
        <v>213</v>
      </c>
      <c r="B24" s="25" t="s">
        <v>199</v>
      </c>
      <c r="C24" s="26">
        <v>7.64</v>
      </c>
      <c r="D24" s="39"/>
      <c r="E24" s="19"/>
      <c r="F24" s="19"/>
      <c r="G24" s="19"/>
    </row>
    <row r="25" spans="1:7" ht="13">
      <c r="A25" s="24" t="s">
        <v>214</v>
      </c>
      <c r="B25" s="25" t="s">
        <v>200</v>
      </c>
      <c r="C25" s="26">
        <v>6.14</v>
      </c>
      <c r="D25" s="39"/>
      <c r="E25" s="19"/>
      <c r="F25" s="19"/>
      <c r="G25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14"/>
  <sheetViews>
    <sheetView topLeftCell="A2" zoomScale="235" zoomScaleNormal="235" workbookViewId="0">
      <selection activeCell="B15" sqref="B10:B15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2" t="s">
        <v>240</v>
      </c>
      <c r="B1" s="72" t="s">
        <v>18</v>
      </c>
      <c r="C1" s="72" t="s">
        <v>17</v>
      </c>
    </row>
    <row r="2" spans="1:3">
      <c r="A2" t="s">
        <v>241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242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243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244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245</v>
      </c>
      <c r="B6" t="str">
        <f t="shared" si="0"/>
        <v xml:space="preserve">Martin </v>
      </c>
      <c r="C6" t="str">
        <f t="shared" si="1"/>
        <v>Jones</v>
      </c>
    </row>
    <row r="9" spans="1:3" ht="15.5">
      <c r="A9" s="72" t="s">
        <v>240</v>
      </c>
      <c r="B9" s="72" t="s">
        <v>18</v>
      </c>
      <c r="C9" s="72" t="s">
        <v>17</v>
      </c>
    </row>
    <row r="10" spans="1:3">
      <c r="A10" t="s">
        <v>241</v>
      </c>
      <c r="B10" t="s">
        <v>277</v>
      </c>
      <c r="C10" t="s">
        <v>278</v>
      </c>
    </row>
    <row r="11" spans="1:3">
      <c r="A11" t="s">
        <v>242</v>
      </c>
      <c r="B11" t="s">
        <v>31</v>
      </c>
      <c r="C11" t="s">
        <v>279</v>
      </c>
    </row>
    <row r="12" spans="1:3">
      <c r="A12" t="s">
        <v>243</v>
      </c>
      <c r="B12" t="s">
        <v>60</v>
      </c>
      <c r="C12" t="s">
        <v>280</v>
      </c>
    </row>
    <row r="13" spans="1:3">
      <c r="A13" t="s">
        <v>244</v>
      </c>
      <c r="B13" t="s">
        <v>31</v>
      </c>
      <c r="C13" t="s">
        <v>281</v>
      </c>
    </row>
    <row r="14" spans="1:3">
      <c r="A14" t="s">
        <v>245</v>
      </c>
      <c r="B14" t="s">
        <v>282</v>
      </c>
      <c r="C14" t="s">
        <v>283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2" t="s">
        <v>17</v>
      </c>
      <c r="C2" s="42" t="s">
        <v>18</v>
      </c>
      <c r="E2" s="124" t="s">
        <v>166</v>
      </c>
      <c r="F2" s="124"/>
    </row>
    <row r="3" spans="2:6" ht="13">
      <c r="B3" s="27" t="s">
        <v>25</v>
      </c>
      <c r="C3" s="27" t="s">
        <v>26</v>
      </c>
      <c r="E3" s="122" t="str">
        <f>CONCATENATE(C3," ",B3)</f>
        <v>Howard Smith</v>
      </c>
      <c r="F3" s="123"/>
    </row>
    <row r="4" spans="2:6" ht="13">
      <c r="B4" s="27" t="s">
        <v>30</v>
      </c>
      <c r="C4" s="27" t="s">
        <v>31</v>
      </c>
      <c r="E4" s="122"/>
      <c r="F4" s="123"/>
    </row>
    <row r="5" spans="2:6" ht="13">
      <c r="B5" s="27" t="s">
        <v>33</v>
      </c>
      <c r="C5" s="27" t="s">
        <v>34</v>
      </c>
      <c r="E5" s="122"/>
      <c r="F5" s="123"/>
    </row>
    <row r="6" spans="2:6" ht="13">
      <c r="B6" s="27" t="s">
        <v>36</v>
      </c>
      <c r="C6" s="27" t="s">
        <v>37</v>
      </c>
      <c r="E6" s="122"/>
      <c r="F6" s="123"/>
    </row>
    <row r="7" spans="2:6" ht="13">
      <c r="B7" s="27" t="s">
        <v>41</v>
      </c>
      <c r="C7" s="27" t="s">
        <v>42</v>
      </c>
      <c r="E7" s="122"/>
      <c r="F7" s="123"/>
    </row>
    <row r="8" spans="2:6" ht="13">
      <c r="B8" s="27" t="s">
        <v>45</v>
      </c>
      <c r="C8" s="27" t="s">
        <v>46</v>
      </c>
      <c r="E8" s="122"/>
      <c r="F8" s="123"/>
    </row>
    <row r="9" spans="2:6" ht="13">
      <c r="B9" s="27" t="s">
        <v>48</v>
      </c>
      <c r="C9" s="27" t="s">
        <v>49</v>
      </c>
      <c r="E9" s="122"/>
      <c r="F9" s="123"/>
    </row>
    <row r="10" spans="2:6" ht="13">
      <c r="B10" s="27" t="s">
        <v>52</v>
      </c>
      <c r="C10" s="27" t="s">
        <v>53</v>
      </c>
      <c r="E10" s="122"/>
      <c r="F10" s="123"/>
    </row>
    <row r="11" spans="2:6" ht="13">
      <c r="B11" s="27" t="s">
        <v>56</v>
      </c>
      <c r="C11" s="27" t="s">
        <v>57</v>
      </c>
      <c r="E11" s="122"/>
      <c r="F11" s="123"/>
    </row>
    <row r="12" spans="2:6" ht="13">
      <c r="B12" s="27" t="s">
        <v>59</v>
      </c>
      <c r="C12" s="27" t="s">
        <v>60</v>
      </c>
      <c r="E12" s="122"/>
      <c r="F12" s="123"/>
    </row>
    <row r="13" spans="2:6" ht="13">
      <c r="B13" s="27" t="s">
        <v>62</v>
      </c>
      <c r="C13" s="27" t="s">
        <v>63</v>
      </c>
      <c r="E13" s="122"/>
      <c r="F13" s="123"/>
    </row>
    <row r="14" spans="2:6" ht="13">
      <c r="B14" s="27" t="s">
        <v>66</v>
      </c>
      <c r="C14" s="27" t="s">
        <v>67</v>
      </c>
      <c r="E14" s="122"/>
      <c r="F14" s="123"/>
    </row>
    <row r="15" spans="2:6" ht="13">
      <c r="B15" s="27" t="s">
        <v>25</v>
      </c>
      <c r="C15" s="27" t="s">
        <v>69</v>
      </c>
      <c r="E15" s="122"/>
      <c r="F15" s="123"/>
    </row>
    <row r="16" spans="2:6" ht="13">
      <c r="B16" s="27" t="s">
        <v>71</v>
      </c>
      <c r="C16" s="27" t="s">
        <v>72</v>
      </c>
      <c r="E16" s="122"/>
      <c r="F16" s="123"/>
    </row>
    <row r="17" spans="2:6" ht="13">
      <c r="B17" s="27" t="s">
        <v>74</v>
      </c>
      <c r="C17" s="27" t="s">
        <v>75</v>
      </c>
      <c r="E17" s="122"/>
      <c r="F17" s="123"/>
    </row>
    <row r="18" spans="2:6" ht="13">
      <c r="B18" s="27" t="s">
        <v>77</v>
      </c>
      <c r="C18" s="27" t="s">
        <v>78</v>
      </c>
      <c r="E18" s="122"/>
      <c r="F18" s="123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D4"/>
  <sheetViews>
    <sheetView zoomScale="250" zoomScaleNormal="250" workbookViewId="0">
      <selection activeCell="D4" sqref="D4"/>
    </sheetView>
  </sheetViews>
  <sheetFormatPr defaultRowHeight="12.5"/>
  <cols>
    <col min="1" max="1" width="18" bestFit="1" customWidth="1"/>
    <col min="2" max="2" width="10" bestFit="1" customWidth="1"/>
    <col min="4" max="4" width="12.26953125" bestFit="1" customWidth="1"/>
  </cols>
  <sheetData>
    <row r="1" spans="1:4" ht="13" thickBot="1"/>
    <row r="2" spans="1:4" ht="13">
      <c r="A2" s="96" t="s">
        <v>251</v>
      </c>
      <c r="B2" s="91">
        <v>129564.52260259127</v>
      </c>
      <c r="C2" s="73"/>
      <c r="D2" s="95" t="s">
        <v>250</v>
      </c>
    </row>
    <row r="3" spans="1:4" ht="13.5" thickBot="1">
      <c r="A3" s="96" t="s">
        <v>249</v>
      </c>
      <c r="B3" s="92">
        <v>0.08</v>
      </c>
      <c r="C3" s="73"/>
      <c r="D3" s="94">
        <f>-PMT(B3/12,B4,B2)</f>
        <v>1000.0000000000001</v>
      </c>
    </row>
    <row r="4" spans="1:4" ht="13">
      <c r="A4" s="96" t="s">
        <v>248</v>
      </c>
      <c r="B4" s="93">
        <f>25*12</f>
        <v>300</v>
      </c>
      <c r="C4" s="73"/>
      <c r="D4" s="7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269</v>
      </c>
      <c r="H3" s="101" t="s">
        <v>276</v>
      </c>
    </row>
    <row r="4" spans="1:8" ht="16" thickBot="1">
      <c r="A4" s="88" t="s">
        <v>275</v>
      </c>
      <c r="B4" s="99" t="s">
        <v>274</v>
      </c>
      <c r="C4" s="99" t="s">
        <v>273</v>
      </c>
      <c r="D4" s="99" t="s">
        <v>272</v>
      </c>
      <c r="E4" s="99" t="s">
        <v>271</v>
      </c>
      <c r="F4" s="73"/>
      <c r="G4" s="102" t="s">
        <v>270</v>
      </c>
      <c r="H4" s="103" t="s">
        <v>269</v>
      </c>
    </row>
    <row r="5" spans="1:8" ht="15.5">
      <c r="A5" s="86" t="s">
        <v>268</v>
      </c>
      <c r="B5" s="85">
        <v>92</v>
      </c>
      <c r="C5" s="85">
        <v>40.000000000000007</v>
      </c>
      <c r="D5" s="85">
        <v>92</v>
      </c>
      <c r="E5" s="85">
        <v>92</v>
      </c>
      <c r="F5" s="73"/>
      <c r="G5" s="84">
        <v>1.25</v>
      </c>
      <c r="H5" s="83">
        <f>G5*(B5+C5+D5+E5)</f>
        <v>395</v>
      </c>
    </row>
    <row r="6" spans="1:8" ht="15.5">
      <c r="A6" s="86" t="s">
        <v>267</v>
      </c>
      <c r="B6" s="87">
        <v>32.999999999999979</v>
      </c>
      <c r="C6" s="85">
        <v>20</v>
      </c>
      <c r="D6" s="85">
        <v>43.000000000000007</v>
      </c>
      <c r="E6" s="85">
        <v>20</v>
      </c>
      <c r="F6" s="73"/>
      <c r="G6" s="84">
        <v>1.84</v>
      </c>
      <c r="H6" s="83">
        <f>G6*(B6+C6+D6+E6)</f>
        <v>213.43999999999997</v>
      </c>
    </row>
    <row r="7" spans="1:8" ht="15.5">
      <c r="A7" s="86" t="s">
        <v>266</v>
      </c>
      <c r="B7" s="85">
        <v>55</v>
      </c>
      <c r="C7" s="85">
        <v>20</v>
      </c>
      <c r="D7" s="85">
        <v>55</v>
      </c>
      <c r="E7" s="85">
        <v>48</v>
      </c>
      <c r="F7" s="73"/>
      <c r="G7" s="84">
        <v>1.45</v>
      </c>
      <c r="H7" s="83">
        <f>G7*(B7+C7+D7+E7)</f>
        <v>258.09999999999997</v>
      </c>
    </row>
    <row r="8" spans="1:8" ht="15.5">
      <c r="A8" s="97" t="s">
        <v>265</v>
      </c>
      <c r="B8" s="82">
        <f>SUM(B5:B7)</f>
        <v>179.99999999999997</v>
      </c>
      <c r="C8" s="82">
        <f>SUM(C5:C7)</f>
        <v>80</v>
      </c>
      <c r="D8" s="82">
        <f>SUM(D5:D7)</f>
        <v>190</v>
      </c>
      <c r="E8" s="82">
        <f>SUM(E5:E7)</f>
        <v>160</v>
      </c>
      <c r="F8" s="73"/>
      <c r="G8" s="81"/>
      <c r="H8" s="104">
        <f>H5+H6+H7</f>
        <v>866.54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264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B2:C14"/>
  <sheetViews>
    <sheetView zoomScale="145" zoomScaleNormal="145" workbookViewId="0">
      <selection activeCell="B7" sqref="B7:C14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251</v>
      </c>
      <c r="C2" s="106">
        <v>220000</v>
      </c>
    </row>
    <row r="3" spans="2:3" ht="13">
      <c r="B3" s="96" t="s">
        <v>249</v>
      </c>
      <c r="C3" s="107">
        <v>0.08</v>
      </c>
    </row>
    <row r="4" spans="2:3" ht="13">
      <c r="B4" s="96" t="s">
        <v>248</v>
      </c>
      <c r="C4" s="108">
        <f>25*12</f>
        <v>300</v>
      </c>
    </row>
    <row r="6" spans="2:3">
      <c r="C6" s="75"/>
    </row>
    <row r="7" spans="2:3" ht="15.5">
      <c r="B7" s="110" t="s">
        <v>247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B2:G14"/>
  <sheetViews>
    <sheetView zoomScale="145" zoomScaleNormal="145" workbookViewId="0">
      <selection activeCell="F1" sqref="F1:G1"/>
    </sheetView>
  </sheetViews>
  <sheetFormatPr defaultColWidth="9.1796875" defaultRowHeight="12.5"/>
  <cols>
    <col min="1" max="1" width="9.1796875" style="73"/>
    <col min="2" max="2" width="11.54296875" style="73" customWidth="1"/>
    <col min="3" max="5" width="14.81640625" style="73" bestFit="1" customWidth="1"/>
    <col min="6" max="6" width="17.08984375" style="73" customWidth="1"/>
    <col min="7" max="7" width="16.7265625" style="73" bestFit="1" customWidth="1"/>
    <col min="8" max="16384" width="9.1796875" style="73"/>
  </cols>
  <sheetData>
    <row r="2" spans="2:7" ht="15.5">
      <c r="B2" s="110" t="s">
        <v>263</v>
      </c>
      <c r="C2" s="110" t="s">
        <v>262</v>
      </c>
      <c r="D2" s="110" t="s">
        <v>261</v>
      </c>
      <c r="E2" s="110" t="s">
        <v>260</v>
      </c>
      <c r="F2" s="110" t="s">
        <v>259</v>
      </c>
      <c r="G2" s="110" t="s">
        <v>258</v>
      </c>
    </row>
    <row r="3" spans="2:7" ht="13">
      <c r="B3" s="111" t="s">
        <v>255</v>
      </c>
      <c r="C3" s="112">
        <v>85292.25</v>
      </c>
      <c r="D3" s="112">
        <f>C3*C11+C3</f>
        <v>141585.13500000001</v>
      </c>
      <c r="E3" s="112">
        <f>D3*C11+D3</f>
        <v>235031.32410000003</v>
      </c>
      <c r="F3" s="112">
        <f>E3*C11+E3</f>
        <v>390151.99800600007</v>
      </c>
      <c r="G3" s="112">
        <f>SUM(C3:F3)</f>
        <v>852060.70710600005</v>
      </c>
    </row>
    <row r="4" spans="2:7" ht="13">
      <c r="B4" s="111" t="s">
        <v>254</v>
      </c>
      <c r="C4" s="112">
        <v>75891.25</v>
      </c>
      <c r="D4" s="112">
        <f>C4*C12+C4</f>
        <v>117631.4375</v>
      </c>
      <c r="E4" s="112">
        <f>D4*C12+D4</f>
        <v>182328.72812500002</v>
      </c>
      <c r="F4" s="112">
        <f>E4*C12+E4</f>
        <v>282609.52859375003</v>
      </c>
      <c r="G4" s="112">
        <f>SUM(C4:F4)</f>
        <v>658460.94421875011</v>
      </c>
    </row>
    <row r="5" spans="2:7" ht="13">
      <c r="B5" s="111" t="s">
        <v>253</v>
      </c>
      <c r="C5" s="112">
        <v>90568.34</v>
      </c>
      <c r="D5" s="112">
        <f>C5*C13+C5</f>
        <v>160305.96179999999</v>
      </c>
      <c r="E5" s="112">
        <f>D5*C13+D5</f>
        <v>283741.552386</v>
      </c>
      <c r="F5" s="112">
        <f>E5*C13+E5</f>
        <v>502222.54772321996</v>
      </c>
      <c r="G5" s="112">
        <f>SUM(C5:F5)</f>
        <v>1036838.4019092199</v>
      </c>
    </row>
    <row r="6" spans="2:7" ht="13">
      <c r="B6" s="111" t="s">
        <v>252</v>
      </c>
      <c r="C6" s="112">
        <v>65897.25</v>
      </c>
      <c r="D6" s="112">
        <f>C6*C14+C6</f>
        <v>80394.645000000004</v>
      </c>
      <c r="E6" s="112">
        <f>D6*C14+D6</f>
        <v>98081.466899999999</v>
      </c>
      <c r="F6" s="112">
        <f>E6*C14+E6</f>
        <v>119659.389618</v>
      </c>
      <c r="G6" s="112">
        <f>SUM(C6:F6)</f>
        <v>364032.75151800003</v>
      </c>
    </row>
    <row r="7" spans="2:7" ht="15.5">
      <c r="B7" s="99" t="s">
        <v>257</v>
      </c>
      <c r="C7" s="76">
        <f>SUM(C3:C6)</f>
        <v>317649.08999999997</v>
      </c>
      <c r="D7" s="76">
        <f>SUM(D3:D6)</f>
        <v>499917.17930000002</v>
      </c>
      <c r="E7" s="76">
        <f>SUM(E3:E6)</f>
        <v>799183.07151100005</v>
      </c>
      <c r="F7" s="76">
        <f>SUM(F3:F6)</f>
        <v>1294643.4639409701</v>
      </c>
      <c r="G7" s="76">
        <f>SUM(G3:G6)</f>
        <v>2911392.8047519699</v>
      </c>
    </row>
    <row r="10" spans="2:7" ht="13">
      <c r="B10" s="125" t="s">
        <v>256</v>
      </c>
      <c r="C10" s="125"/>
    </row>
    <row r="11" spans="2:7" ht="13">
      <c r="B11" s="113" t="s">
        <v>255</v>
      </c>
      <c r="C11" s="114">
        <v>0.66</v>
      </c>
    </row>
    <row r="12" spans="2:7" ht="13">
      <c r="B12" s="113" t="s">
        <v>254</v>
      </c>
      <c r="C12" s="114">
        <v>0.55000000000000004</v>
      </c>
    </row>
    <row r="13" spans="2:7" ht="13">
      <c r="B13" s="113" t="s">
        <v>253</v>
      </c>
      <c r="C13" s="114">
        <v>0.77</v>
      </c>
    </row>
    <row r="14" spans="2:7" ht="13">
      <c r="B14" s="113" t="s">
        <v>252</v>
      </c>
      <c r="C14" s="114">
        <v>0.22</v>
      </c>
    </row>
  </sheetData>
  <scenarios current="1" show="1">
    <scenario name="current" locked="1" count="4" user="DELL" comment="Created by DELL on 24-07-2024">
      <inputCells r="C11" val="0.033" numFmtId="10"/>
      <inputCells r="C12" val="0.023" numFmtId="10"/>
      <inputCells r="C13" val="0.043" numFmtId="10"/>
      <inputCells r="C14" val="0.011" numFmtId="10"/>
    </scenario>
    <scenario name="new" locked="1" count="4" user="DELL" comment="Created by DELL on 24-07-2024">
      <inputCells r="C11" val="0.66" numFmtId="10"/>
      <inputCells r="C12" val="0.55" numFmtId="10"/>
      <inputCells r="C13" val="0.77" numFmtId="10"/>
      <inputCells r="C14" val="0.22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38"/>
  <sheetViews>
    <sheetView tabSelected="1" workbookViewId="0">
      <selection activeCell="I1" sqref="I1:I1048576"/>
    </sheetView>
  </sheetViews>
  <sheetFormatPr defaultRowHeight="12.5"/>
  <cols>
    <col min="1" max="1" width="12.453125" style="129" customWidth="1"/>
    <col min="2" max="2" width="16.54296875" customWidth="1"/>
    <col min="3" max="3" width="14.08984375" customWidth="1"/>
    <col min="4" max="4" width="12.81640625" customWidth="1"/>
    <col min="5" max="5" width="13.7265625" style="132" customWidth="1"/>
    <col min="6" max="6" width="13.81640625" customWidth="1"/>
    <col min="7" max="7" width="16.90625" customWidth="1"/>
    <col min="8" max="8" width="18.81640625" style="135" customWidth="1"/>
    <col min="9" max="9" width="13.1796875" style="137" customWidth="1"/>
  </cols>
  <sheetData>
    <row r="1" spans="1:9" ht="18">
      <c r="A1" s="127" t="s">
        <v>284</v>
      </c>
      <c r="B1" s="126" t="s">
        <v>285</v>
      </c>
      <c r="C1" s="126" t="s">
        <v>286</v>
      </c>
      <c r="D1" s="126" t="s">
        <v>287</v>
      </c>
      <c r="E1" s="130" t="s">
        <v>288</v>
      </c>
      <c r="F1" s="126" t="s">
        <v>292</v>
      </c>
      <c r="G1" s="126" t="s">
        <v>290</v>
      </c>
      <c r="H1" s="133" t="s">
        <v>291</v>
      </c>
      <c r="I1" s="136" t="s">
        <v>289</v>
      </c>
    </row>
    <row r="2" spans="1:9">
      <c r="A2" s="128">
        <v>1054</v>
      </c>
      <c r="B2" s="7" t="s">
        <v>25</v>
      </c>
      <c r="C2" s="7" t="s">
        <v>26</v>
      </c>
      <c r="D2" s="7" t="s">
        <v>27</v>
      </c>
      <c r="E2" s="131" t="s">
        <v>28</v>
      </c>
      <c r="F2" s="7">
        <v>148</v>
      </c>
      <c r="G2" s="7" t="s">
        <v>29</v>
      </c>
      <c r="H2" s="134">
        <v>33344</v>
      </c>
      <c r="I2" s="137">
        <v>11.25</v>
      </c>
    </row>
    <row r="3" spans="1:9">
      <c r="A3" s="128">
        <v>1056</v>
      </c>
      <c r="B3" s="7" t="s">
        <v>30</v>
      </c>
      <c r="C3" s="7" t="s">
        <v>31</v>
      </c>
      <c r="D3" s="7" t="s">
        <v>27</v>
      </c>
      <c r="E3" s="131" t="s">
        <v>32</v>
      </c>
      <c r="F3" s="7">
        <v>121</v>
      </c>
      <c r="G3" s="7" t="s">
        <v>29</v>
      </c>
      <c r="H3" s="134">
        <v>29153</v>
      </c>
      <c r="I3" s="137">
        <v>12.25</v>
      </c>
    </row>
    <row r="4" spans="1:9">
      <c r="A4" s="128">
        <v>1067</v>
      </c>
      <c r="B4" s="7" t="s">
        <v>33</v>
      </c>
      <c r="C4" s="7" t="s">
        <v>34</v>
      </c>
      <c r="D4" s="7" t="s">
        <v>27</v>
      </c>
      <c r="E4" s="131" t="s">
        <v>35</v>
      </c>
      <c r="F4" s="7">
        <v>123</v>
      </c>
      <c r="G4" s="7" t="s">
        <v>29</v>
      </c>
      <c r="H4" s="134">
        <v>32040</v>
      </c>
      <c r="I4" s="137">
        <v>14.55</v>
      </c>
    </row>
    <row r="5" spans="1:9">
      <c r="A5" s="128">
        <v>1075</v>
      </c>
      <c r="B5" s="7" t="s">
        <v>36</v>
      </c>
      <c r="C5" s="7" t="s">
        <v>37</v>
      </c>
      <c r="D5" s="7" t="s">
        <v>38</v>
      </c>
      <c r="E5" s="131" t="s">
        <v>39</v>
      </c>
      <c r="F5" s="7">
        <v>126</v>
      </c>
      <c r="G5" s="7" t="s">
        <v>40</v>
      </c>
      <c r="H5" s="134">
        <v>33823</v>
      </c>
      <c r="I5" s="137">
        <v>11.25</v>
      </c>
    </row>
    <row r="6" spans="1:9">
      <c r="A6" s="128">
        <v>1078</v>
      </c>
      <c r="B6" s="7" t="s">
        <v>41</v>
      </c>
      <c r="C6" s="7" t="s">
        <v>42</v>
      </c>
      <c r="D6" s="7" t="s">
        <v>43</v>
      </c>
      <c r="E6" s="131" t="s">
        <v>44</v>
      </c>
      <c r="F6" s="7">
        <v>101</v>
      </c>
      <c r="G6" s="7" t="s">
        <v>40</v>
      </c>
      <c r="H6" s="134">
        <v>31503</v>
      </c>
      <c r="I6" s="137">
        <v>10.199999999999999</v>
      </c>
    </row>
    <row r="7" spans="1:9">
      <c r="A7" s="128">
        <v>1152</v>
      </c>
      <c r="B7" s="7" t="s">
        <v>45</v>
      </c>
      <c r="C7" s="7" t="s">
        <v>46</v>
      </c>
      <c r="D7" s="7" t="s">
        <v>38</v>
      </c>
      <c r="E7" s="131" t="s">
        <v>47</v>
      </c>
      <c r="F7" s="7">
        <v>118</v>
      </c>
      <c r="G7" s="7" t="s">
        <v>40</v>
      </c>
      <c r="H7" s="134">
        <v>32894</v>
      </c>
      <c r="I7" s="137">
        <v>12.25</v>
      </c>
    </row>
    <row r="8" spans="1:9">
      <c r="A8" s="128">
        <v>1196</v>
      </c>
      <c r="B8" s="7" t="s">
        <v>48</v>
      </c>
      <c r="C8" s="7" t="s">
        <v>49</v>
      </c>
      <c r="D8" s="7" t="s">
        <v>50</v>
      </c>
      <c r="E8" s="131" t="s">
        <v>51</v>
      </c>
      <c r="F8" s="7">
        <v>289</v>
      </c>
      <c r="G8" s="7" t="s">
        <v>24</v>
      </c>
      <c r="H8" s="134">
        <v>35886</v>
      </c>
      <c r="I8" s="137">
        <v>9.9499999999999993</v>
      </c>
    </row>
    <row r="9" spans="1:9">
      <c r="A9" s="128">
        <v>1284</v>
      </c>
      <c r="B9" s="7" t="s">
        <v>52</v>
      </c>
      <c r="C9" s="7" t="s">
        <v>53</v>
      </c>
      <c r="D9" s="7" t="s">
        <v>54</v>
      </c>
      <c r="E9" s="131" t="s">
        <v>55</v>
      </c>
      <c r="F9" s="7">
        <v>124</v>
      </c>
      <c r="G9" s="7" t="s">
        <v>29</v>
      </c>
      <c r="H9" s="134">
        <v>31051</v>
      </c>
      <c r="I9" s="137">
        <v>12.3</v>
      </c>
    </row>
    <row r="10" spans="1:9">
      <c r="A10" s="128">
        <v>1290</v>
      </c>
      <c r="B10" s="7" t="s">
        <v>56</v>
      </c>
      <c r="C10" s="7" t="s">
        <v>57</v>
      </c>
      <c r="D10" s="7" t="s">
        <v>38</v>
      </c>
      <c r="E10" s="131" t="s">
        <v>58</v>
      </c>
      <c r="F10" s="7">
        <v>113</v>
      </c>
      <c r="G10" s="7" t="s">
        <v>40</v>
      </c>
      <c r="H10" s="134">
        <v>31050</v>
      </c>
      <c r="I10" s="137">
        <v>13.25</v>
      </c>
    </row>
    <row r="11" spans="1:9">
      <c r="A11" s="128">
        <v>1293</v>
      </c>
      <c r="B11" s="7" t="s">
        <v>59</v>
      </c>
      <c r="C11" s="7" t="s">
        <v>60</v>
      </c>
      <c r="D11" s="7" t="s">
        <v>50</v>
      </c>
      <c r="E11" s="131" t="s">
        <v>61</v>
      </c>
      <c r="F11" s="7">
        <v>205</v>
      </c>
      <c r="G11" s="7" t="s">
        <v>24</v>
      </c>
      <c r="H11" s="134">
        <v>30939</v>
      </c>
      <c r="I11" s="137">
        <v>10.199999999999999</v>
      </c>
    </row>
    <row r="12" spans="1:9">
      <c r="A12" s="128">
        <v>1299</v>
      </c>
      <c r="B12" s="7" t="s">
        <v>62</v>
      </c>
      <c r="C12" s="7" t="s">
        <v>63</v>
      </c>
      <c r="D12" s="7" t="s">
        <v>64</v>
      </c>
      <c r="E12" s="131" t="s">
        <v>65</v>
      </c>
      <c r="F12" s="7">
        <v>127</v>
      </c>
      <c r="G12" s="7" t="s">
        <v>29</v>
      </c>
      <c r="H12" s="134">
        <v>32863</v>
      </c>
      <c r="I12" s="137">
        <v>12.2</v>
      </c>
    </row>
    <row r="13" spans="1:9">
      <c r="A13" s="128">
        <v>1302</v>
      </c>
      <c r="B13" s="7" t="s">
        <v>66</v>
      </c>
      <c r="C13" s="7" t="s">
        <v>67</v>
      </c>
      <c r="D13" s="7" t="s">
        <v>54</v>
      </c>
      <c r="E13" s="131" t="s">
        <v>68</v>
      </c>
      <c r="F13" s="7">
        <v>139</v>
      </c>
      <c r="G13" s="7" t="s">
        <v>29</v>
      </c>
      <c r="H13" s="134">
        <v>30900</v>
      </c>
      <c r="I13" s="137">
        <v>14.25</v>
      </c>
    </row>
    <row r="14" spans="1:9">
      <c r="A14" s="128">
        <v>1310</v>
      </c>
      <c r="B14" s="7" t="s">
        <v>25</v>
      </c>
      <c r="C14" s="7" t="s">
        <v>69</v>
      </c>
      <c r="D14" s="7" t="s">
        <v>64</v>
      </c>
      <c r="E14" s="131" t="s">
        <v>70</v>
      </c>
      <c r="F14" s="7">
        <v>137</v>
      </c>
      <c r="G14" s="7" t="s">
        <v>29</v>
      </c>
      <c r="H14" s="134">
        <v>31689</v>
      </c>
      <c r="I14" s="137">
        <v>11.5</v>
      </c>
    </row>
    <row r="15" spans="1:9">
      <c r="A15" s="128">
        <v>1329</v>
      </c>
      <c r="B15" s="7" t="s">
        <v>71</v>
      </c>
      <c r="C15" s="7" t="s">
        <v>72</v>
      </c>
      <c r="D15" s="7" t="s">
        <v>43</v>
      </c>
      <c r="E15" s="131" t="s">
        <v>73</v>
      </c>
      <c r="F15" s="7">
        <v>151</v>
      </c>
      <c r="G15" s="7" t="s">
        <v>40</v>
      </c>
      <c r="H15" s="134">
        <v>32561</v>
      </c>
      <c r="I15" s="137">
        <v>10.35</v>
      </c>
    </row>
    <row r="16" spans="1:9">
      <c r="A16" s="128">
        <v>1333</v>
      </c>
      <c r="B16" s="7" t="s">
        <v>74</v>
      </c>
      <c r="C16" s="7" t="s">
        <v>75</v>
      </c>
      <c r="D16" s="7" t="s">
        <v>50</v>
      </c>
      <c r="E16" s="131" t="s">
        <v>76</v>
      </c>
      <c r="F16" s="7">
        <v>122</v>
      </c>
      <c r="G16" s="7" t="s">
        <v>24</v>
      </c>
      <c r="H16" s="134">
        <v>32979</v>
      </c>
      <c r="I16" s="137">
        <v>10.15</v>
      </c>
    </row>
    <row r="17" spans="1:9">
      <c r="A17" s="128">
        <v>1368</v>
      </c>
      <c r="B17" s="7" t="s">
        <v>77</v>
      </c>
      <c r="C17" s="7" t="s">
        <v>78</v>
      </c>
      <c r="D17" s="7" t="s">
        <v>38</v>
      </c>
      <c r="E17" s="131" t="s">
        <v>79</v>
      </c>
      <c r="F17" s="7">
        <v>132</v>
      </c>
      <c r="G17" s="7" t="s">
        <v>40</v>
      </c>
      <c r="H17" s="134">
        <v>30386</v>
      </c>
      <c r="I17" s="137">
        <v>12.25</v>
      </c>
    </row>
    <row r="18" spans="1:9">
      <c r="A18" s="128">
        <v>1509</v>
      </c>
      <c r="B18" s="7" t="s">
        <v>80</v>
      </c>
      <c r="C18" s="7" t="s">
        <v>81</v>
      </c>
      <c r="D18" s="7" t="s">
        <v>27</v>
      </c>
      <c r="E18" s="131" t="s">
        <v>82</v>
      </c>
      <c r="F18" s="7">
        <v>135</v>
      </c>
      <c r="G18" s="7" t="s">
        <v>29</v>
      </c>
      <c r="H18" s="134">
        <v>31217</v>
      </c>
      <c r="I18" s="137">
        <v>13.25</v>
      </c>
    </row>
    <row r="19" spans="1:9">
      <c r="A19" s="128">
        <v>1516</v>
      </c>
      <c r="B19" s="7" t="s">
        <v>83</v>
      </c>
      <c r="C19" s="7" t="s">
        <v>84</v>
      </c>
      <c r="D19" s="7" t="s">
        <v>43</v>
      </c>
      <c r="E19" s="131" t="s">
        <v>85</v>
      </c>
      <c r="F19" s="7">
        <v>105</v>
      </c>
      <c r="G19" s="7" t="s">
        <v>40</v>
      </c>
      <c r="H19" s="134">
        <v>31112</v>
      </c>
      <c r="I19" s="137">
        <v>9.5</v>
      </c>
    </row>
    <row r="20" spans="1:9">
      <c r="A20" s="128">
        <v>1529</v>
      </c>
      <c r="B20" s="7" t="s">
        <v>86</v>
      </c>
      <c r="C20" s="7" t="s">
        <v>87</v>
      </c>
      <c r="D20" s="7" t="s">
        <v>54</v>
      </c>
      <c r="E20" s="131" t="s">
        <v>88</v>
      </c>
      <c r="F20" s="7">
        <v>129</v>
      </c>
      <c r="G20" s="7" t="s">
        <v>29</v>
      </c>
      <c r="H20" s="134">
        <v>31805</v>
      </c>
      <c r="I20" s="137">
        <v>11.3</v>
      </c>
    </row>
    <row r="21" spans="1:9">
      <c r="A21" s="128">
        <v>1656</v>
      </c>
      <c r="B21" s="7" t="s">
        <v>89</v>
      </c>
      <c r="C21" s="7" t="s">
        <v>90</v>
      </c>
      <c r="D21" s="7" t="s">
        <v>64</v>
      </c>
      <c r="E21" s="131" t="s">
        <v>91</v>
      </c>
      <c r="F21" s="7">
        <v>149</v>
      </c>
      <c r="G21" s="7" t="s">
        <v>29</v>
      </c>
      <c r="H21" s="134">
        <v>32125</v>
      </c>
      <c r="I21" s="137">
        <v>12.35</v>
      </c>
    </row>
    <row r="22" spans="1:9">
      <c r="A22" s="128">
        <v>1672</v>
      </c>
      <c r="B22" s="7" t="s">
        <v>92</v>
      </c>
      <c r="C22" s="7" t="s">
        <v>93</v>
      </c>
      <c r="D22" s="7" t="s">
        <v>64</v>
      </c>
      <c r="E22" s="131" t="s">
        <v>94</v>
      </c>
      <c r="F22" s="7">
        <v>114</v>
      </c>
      <c r="G22" s="7" t="s">
        <v>29</v>
      </c>
      <c r="H22" s="134">
        <v>32979</v>
      </c>
      <c r="I22" s="137">
        <v>11.9</v>
      </c>
    </row>
    <row r="23" spans="1:9">
      <c r="A23" s="128">
        <v>1673</v>
      </c>
      <c r="B23" s="7" t="s">
        <v>95</v>
      </c>
      <c r="C23" s="7" t="s">
        <v>53</v>
      </c>
      <c r="D23" s="7" t="s">
        <v>38</v>
      </c>
      <c r="E23" s="131" t="s">
        <v>96</v>
      </c>
      <c r="F23" s="7">
        <v>112</v>
      </c>
      <c r="G23" s="7" t="s">
        <v>40</v>
      </c>
      <c r="H23" s="134">
        <v>33688</v>
      </c>
      <c r="I23" s="137">
        <v>11.85</v>
      </c>
    </row>
    <row r="24" spans="1:9">
      <c r="A24" s="128">
        <v>1676</v>
      </c>
      <c r="B24" s="7" t="s">
        <v>97</v>
      </c>
      <c r="C24" s="7" t="s">
        <v>98</v>
      </c>
      <c r="D24" s="7" t="s">
        <v>54</v>
      </c>
      <c r="E24" s="131" t="s">
        <v>99</v>
      </c>
      <c r="F24" s="7">
        <v>115</v>
      </c>
      <c r="G24" s="7" t="s">
        <v>29</v>
      </c>
      <c r="H24" s="134">
        <v>29885</v>
      </c>
      <c r="I24" s="137">
        <v>10.75</v>
      </c>
    </row>
    <row r="25" spans="1:9">
      <c r="A25" s="128">
        <v>1721</v>
      </c>
      <c r="B25" s="7" t="s">
        <v>100</v>
      </c>
      <c r="C25" s="7" t="s">
        <v>101</v>
      </c>
      <c r="D25" s="7" t="s">
        <v>50</v>
      </c>
      <c r="E25" s="131" t="s">
        <v>102</v>
      </c>
      <c r="F25" s="7">
        <v>102</v>
      </c>
      <c r="G25" s="7" t="s">
        <v>24</v>
      </c>
      <c r="H25" s="134">
        <v>33091</v>
      </c>
      <c r="I25" s="137">
        <v>9.75</v>
      </c>
    </row>
    <row r="26" spans="1:9">
      <c r="A26" s="128">
        <v>1723</v>
      </c>
      <c r="B26" s="7" t="s">
        <v>103</v>
      </c>
      <c r="C26" s="7" t="s">
        <v>46</v>
      </c>
      <c r="D26" s="7" t="s">
        <v>54</v>
      </c>
      <c r="E26" s="131" t="s">
        <v>104</v>
      </c>
      <c r="F26" s="7">
        <v>145</v>
      </c>
      <c r="G26" s="7" t="s">
        <v>29</v>
      </c>
      <c r="H26" s="134">
        <v>28531</v>
      </c>
      <c r="I26" s="137">
        <v>13.95</v>
      </c>
    </row>
    <row r="27" spans="1:9">
      <c r="A27" s="128">
        <v>1758</v>
      </c>
      <c r="B27" s="7" t="s">
        <v>105</v>
      </c>
      <c r="C27" s="7" t="s">
        <v>106</v>
      </c>
      <c r="D27" s="7" t="s">
        <v>43</v>
      </c>
      <c r="E27" s="131" t="s">
        <v>107</v>
      </c>
      <c r="F27" s="7">
        <v>107</v>
      </c>
      <c r="G27" s="7" t="s">
        <v>40</v>
      </c>
      <c r="H27" s="134">
        <v>30028</v>
      </c>
      <c r="I27" s="137">
        <v>11.2</v>
      </c>
    </row>
    <row r="28" spans="1:9">
      <c r="A28" s="128">
        <v>1792</v>
      </c>
      <c r="B28" s="7" t="s">
        <v>108</v>
      </c>
      <c r="C28" s="7" t="s">
        <v>109</v>
      </c>
      <c r="D28" s="7" t="s">
        <v>27</v>
      </c>
      <c r="E28" s="131" t="s">
        <v>110</v>
      </c>
      <c r="F28" s="7">
        <v>111</v>
      </c>
      <c r="G28" s="7" t="s">
        <v>29</v>
      </c>
      <c r="H28" s="134">
        <v>33231</v>
      </c>
      <c r="I28" s="137">
        <v>10.3</v>
      </c>
    </row>
    <row r="29" spans="1:9">
      <c r="A29" s="128">
        <v>1814</v>
      </c>
      <c r="B29" s="7" t="s">
        <v>111</v>
      </c>
      <c r="C29" s="7" t="s">
        <v>112</v>
      </c>
      <c r="D29" s="7" t="s">
        <v>50</v>
      </c>
      <c r="E29" s="131" t="s">
        <v>113</v>
      </c>
      <c r="F29" s="7">
        <v>103</v>
      </c>
      <c r="G29" s="7" t="s">
        <v>24</v>
      </c>
      <c r="H29" s="134">
        <v>32571</v>
      </c>
      <c r="I29" s="137">
        <v>12.25</v>
      </c>
    </row>
    <row r="30" spans="1:9">
      <c r="A30" s="128">
        <v>1908</v>
      </c>
      <c r="B30" s="7" t="s">
        <v>114</v>
      </c>
      <c r="C30" s="7" t="s">
        <v>115</v>
      </c>
      <c r="D30" s="7" t="s">
        <v>27</v>
      </c>
      <c r="E30" s="131" t="s">
        <v>116</v>
      </c>
      <c r="F30" s="7">
        <v>152</v>
      </c>
      <c r="G30" s="7" t="s">
        <v>29</v>
      </c>
      <c r="H30" s="134">
        <v>30817</v>
      </c>
      <c r="I30" s="137">
        <v>10.25</v>
      </c>
    </row>
    <row r="31" spans="1:9">
      <c r="A31" s="128">
        <v>1931</v>
      </c>
      <c r="B31" s="7" t="s">
        <v>117</v>
      </c>
      <c r="C31" s="7" t="s">
        <v>118</v>
      </c>
      <c r="D31" s="7" t="s">
        <v>43</v>
      </c>
      <c r="E31" s="131" t="s">
        <v>119</v>
      </c>
      <c r="F31" s="7">
        <v>110</v>
      </c>
      <c r="G31" s="7" t="s">
        <v>40</v>
      </c>
      <c r="H31" s="134">
        <v>32679</v>
      </c>
      <c r="I31" s="137">
        <v>9.85</v>
      </c>
    </row>
    <row r="32" spans="1:9">
      <c r="A32" s="128">
        <v>1960</v>
      </c>
      <c r="B32" s="7" t="s">
        <v>120</v>
      </c>
      <c r="C32" s="7" t="s">
        <v>121</v>
      </c>
      <c r="D32" s="7" t="s">
        <v>64</v>
      </c>
      <c r="E32" s="131" t="s">
        <v>122</v>
      </c>
      <c r="F32" s="7">
        <v>150</v>
      </c>
      <c r="G32" s="7" t="s">
        <v>29</v>
      </c>
      <c r="H32" s="134">
        <v>31729</v>
      </c>
      <c r="I32" s="137">
        <v>11.65</v>
      </c>
    </row>
    <row r="33" spans="1:9">
      <c r="A33" s="128">
        <v>1964</v>
      </c>
      <c r="B33" s="7" t="s">
        <v>123</v>
      </c>
      <c r="C33" s="7" t="s">
        <v>124</v>
      </c>
      <c r="D33" s="7" t="s">
        <v>43</v>
      </c>
      <c r="E33" s="131" t="s">
        <v>125</v>
      </c>
      <c r="F33" s="7">
        <v>108</v>
      </c>
      <c r="G33" s="7" t="s">
        <v>40</v>
      </c>
      <c r="H33" s="134">
        <v>33559</v>
      </c>
      <c r="I33" s="137">
        <v>9.25</v>
      </c>
    </row>
    <row r="34" spans="1:9">
      <c r="A34" s="128">
        <v>1975</v>
      </c>
      <c r="B34" s="7" t="s">
        <v>126</v>
      </c>
      <c r="C34" s="7" t="s">
        <v>127</v>
      </c>
      <c r="D34" s="7" t="s">
        <v>43</v>
      </c>
      <c r="E34" s="131" t="s">
        <v>128</v>
      </c>
      <c r="F34" s="7">
        <v>125</v>
      </c>
      <c r="G34" s="7" t="s">
        <v>40</v>
      </c>
      <c r="H34" s="134">
        <v>35125</v>
      </c>
      <c r="I34" s="137">
        <v>9.25</v>
      </c>
    </row>
    <row r="35" spans="1:9">
      <c r="A35" s="128">
        <v>1983</v>
      </c>
      <c r="B35" s="7" t="s">
        <v>123</v>
      </c>
      <c r="C35" s="7" t="s">
        <v>129</v>
      </c>
      <c r="D35" s="7" t="s">
        <v>27</v>
      </c>
      <c r="E35" s="131" t="s">
        <v>130</v>
      </c>
      <c r="F35" s="7">
        <v>154</v>
      </c>
      <c r="G35" s="7" t="s">
        <v>29</v>
      </c>
      <c r="H35" s="134">
        <v>35609</v>
      </c>
      <c r="I35" s="137">
        <v>11</v>
      </c>
    </row>
    <row r="36" spans="1:9">
      <c r="A36" s="128">
        <v>1990</v>
      </c>
      <c r="B36" s="7" t="s">
        <v>131</v>
      </c>
      <c r="C36" s="7" t="s">
        <v>132</v>
      </c>
      <c r="D36" s="7" t="s">
        <v>64</v>
      </c>
      <c r="E36" s="131" t="s">
        <v>133</v>
      </c>
      <c r="F36" s="7">
        <v>198</v>
      </c>
      <c r="G36" s="7" t="s">
        <v>29</v>
      </c>
      <c r="H36" s="134">
        <v>35840</v>
      </c>
      <c r="I36" s="137">
        <v>10.95</v>
      </c>
    </row>
    <row r="37" spans="1:9">
      <c r="A37" s="128">
        <v>1995</v>
      </c>
      <c r="B37" s="7" t="s">
        <v>134</v>
      </c>
      <c r="C37" s="7" t="s">
        <v>135</v>
      </c>
      <c r="D37" s="7" t="s">
        <v>27</v>
      </c>
      <c r="E37" s="131" t="s">
        <v>136</v>
      </c>
      <c r="F37" s="7">
        <v>198</v>
      </c>
      <c r="G37" s="7" t="s">
        <v>29</v>
      </c>
      <c r="H37" s="134">
        <v>35855</v>
      </c>
      <c r="I37" s="137">
        <v>11.75</v>
      </c>
    </row>
    <row r="38" spans="1:9">
      <c r="A38" s="128">
        <v>1999</v>
      </c>
      <c r="B38" s="7" t="s">
        <v>137</v>
      </c>
      <c r="C38" s="7" t="s">
        <v>138</v>
      </c>
      <c r="D38" s="7" t="s">
        <v>50</v>
      </c>
      <c r="E38" s="131" t="s">
        <v>139</v>
      </c>
      <c r="F38" s="7">
        <v>428</v>
      </c>
      <c r="G38" s="7" t="s">
        <v>24</v>
      </c>
      <c r="H38" s="134">
        <v>35981</v>
      </c>
      <c r="I38" s="137">
        <v>10.15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/>
  <dimension ref="A1:I38"/>
  <sheetViews>
    <sheetView workbookViewId="0">
      <selection activeCell="I1" sqref="I1:I1048576"/>
    </sheetView>
  </sheetViews>
  <sheetFormatPr defaultColWidth="9.1796875" defaultRowHeight="12.5"/>
  <cols>
    <col min="1" max="1" width="12.453125" style="141" customWidth="1"/>
    <col min="2" max="2" width="16.54296875" customWidth="1"/>
    <col min="3" max="3" width="14.08984375" customWidth="1"/>
    <col min="4" max="4" width="12.81640625" customWidth="1"/>
    <col min="5" max="5" width="13.7265625" style="144" customWidth="1"/>
    <col min="6" max="6" width="13.81640625" customWidth="1"/>
    <col min="7" max="7" width="16.90625" customWidth="1"/>
    <col min="8" max="8" width="18.81640625" style="147" customWidth="1"/>
    <col min="9" max="9" width="13.1796875" style="137" customWidth="1"/>
  </cols>
  <sheetData>
    <row r="1" spans="1:9" ht="18">
      <c r="A1" s="139" t="s">
        <v>284</v>
      </c>
      <c r="B1" s="138" t="s">
        <v>285</v>
      </c>
      <c r="C1" s="138" t="s">
        <v>286</v>
      </c>
      <c r="D1" s="138" t="s">
        <v>287</v>
      </c>
      <c r="E1" s="142" t="s">
        <v>288</v>
      </c>
      <c r="F1" s="138" t="s">
        <v>292</v>
      </c>
      <c r="G1" s="138" t="s">
        <v>290</v>
      </c>
      <c r="H1" s="145" t="s">
        <v>291</v>
      </c>
      <c r="I1" s="136" t="s">
        <v>289</v>
      </c>
    </row>
    <row r="2" spans="1:9">
      <c r="A2" s="140">
        <v>1054</v>
      </c>
      <c r="B2" s="7" t="s">
        <v>25</v>
      </c>
      <c r="C2" s="7" t="s">
        <v>26</v>
      </c>
      <c r="D2" s="7" t="s">
        <v>27</v>
      </c>
      <c r="E2" s="143" t="s">
        <v>28</v>
      </c>
      <c r="F2" s="7">
        <v>148</v>
      </c>
      <c r="G2" s="7" t="s">
        <v>29</v>
      </c>
      <c r="H2" s="146">
        <v>33344</v>
      </c>
      <c r="I2" s="137">
        <v>11.25</v>
      </c>
    </row>
    <row r="3" spans="1:9">
      <c r="A3" s="140">
        <v>1056</v>
      </c>
      <c r="B3" s="7" t="s">
        <v>30</v>
      </c>
      <c r="C3" s="7" t="s">
        <v>31</v>
      </c>
      <c r="D3" s="7" t="s">
        <v>27</v>
      </c>
      <c r="E3" s="143" t="s">
        <v>32</v>
      </c>
      <c r="F3" s="7">
        <v>121</v>
      </c>
      <c r="G3" s="7" t="s">
        <v>29</v>
      </c>
      <c r="H3" s="146">
        <v>29153</v>
      </c>
      <c r="I3" s="137">
        <v>12.25</v>
      </c>
    </row>
    <row r="4" spans="1:9">
      <c r="A4" s="140">
        <v>1067</v>
      </c>
      <c r="B4" s="7" t="s">
        <v>33</v>
      </c>
      <c r="C4" s="7" t="s">
        <v>34</v>
      </c>
      <c r="D4" s="7" t="s">
        <v>27</v>
      </c>
      <c r="E4" s="143" t="s">
        <v>35</v>
      </c>
      <c r="F4" s="7">
        <v>123</v>
      </c>
      <c r="G4" s="7" t="s">
        <v>29</v>
      </c>
      <c r="H4" s="146">
        <v>32040</v>
      </c>
      <c r="I4" s="137">
        <v>14.55</v>
      </c>
    </row>
    <row r="5" spans="1:9">
      <c r="A5" s="140">
        <v>1075</v>
      </c>
      <c r="B5" s="7" t="s">
        <v>36</v>
      </c>
      <c r="C5" s="7" t="s">
        <v>37</v>
      </c>
      <c r="D5" s="7" t="s">
        <v>38</v>
      </c>
      <c r="E5" s="143" t="s">
        <v>39</v>
      </c>
      <c r="F5" s="7">
        <v>126</v>
      </c>
      <c r="G5" s="7" t="s">
        <v>40</v>
      </c>
      <c r="H5" s="146">
        <v>33823</v>
      </c>
      <c r="I5" s="137">
        <v>11.25</v>
      </c>
    </row>
    <row r="6" spans="1:9">
      <c r="A6" s="140">
        <v>1078</v>
      </c>
      <c r="B6" s="7" t="s">
        <v>41</v>
      </c>
      <c r="C6" s="7" t="s">
        <v>42</v>
      </c>
      <c r="D6" s="7" t="s">
        <v>43</v>
      </c>
      <c r="E6" s="143" t="s">
        <v>44</v>
      </c>
      <c r="F6" s="7">
        <v>101</v>
      </c>
      <c r="G6" s="7" t="s">
        <v>40</v>
      </c>
      <c r="H6" s="146">
        <v>31503</v>
      </c>
      <c r="I6" s="137">
        <v>10.199999999999999</v>
      </c>
    </row>
    <row r="7" spans="1:9">
      <c r="A7" s="140">
        <v>1152</v>
      </c>
      <c r="B7" s="7" t="s">
        <v>45</v>
      </c>
      <c r="C7" s="7" t="s">
        <v>46</v>
      </c>
      <c r="D7" s="7" t="s">
        <v>38</v>
      </c>
      <c r="E7" s="143" t="s">
        <v>47</v>
      </c>
      <c r="F7" s="7">
        <v>118</v>
      </c>
      <c r="G7" s="7" t="s">
        <v>40</v>
      </c>
      <c r="H7" s="146">
        <v>32894</v>
      </c>
      <c r="I7" s="137">
        <v>12.25</v>
      </c>
    </row>
    <row r="8" spans="1:9">
      <c r="A8" s="140">
        <v>1196</v>
      </c>
      <c r="B8" s="7" t="s">
        <v>48</v>
      </c>
      <c r="C8" s="7" t="s">
        <v>49</v>
      </c>
      <c r="D8" s="7" t="s">
        <v>50</v>
      </c>
      <c r="E8" s="143" t="s">
        <v>51</v>
      </c>
      <c r="F8" s="7">
        <v>289</v>
      </c>
      <c r="G8" s="7" t="s">
        <v>24</v>
      </c>
      <c r="H8" s="146">
        <v>35886</v>
      </c>
      <c r="I8" s="137">
        <v>9.9499999999999993</v>
      </c>
    </row>
    <row r="9" spans="1:9">
      <c r="A9" s="140">
        <v>1284</v>
      </c>
      <c r="B9" s="7" t="s">
        <v>52</v>
      </c>
      <c r="C9" s="7" t="s">
        <v>53</v>
      </c>
      <c r="D9" s="7" t="s">
        <v>54</v>
      </c>
      <c r="E9" s="143" t="s">
        <v>55</v>
      </c>
      <c r="F9" s="7">
        <v>124</v>
      </c>
      <c r="G9" s="7" t="s">
        <v>29</v>
      </c>
      <c r="H9" s="146">
        <v>31051</v>
      </c>
      <c r="I9" s="137">
        <v>12.3</v>
      </c>
    </row>
    <row r="10" spans="1:9">
      <c r="A10" s="140">
        <v>1290</v>
      </c>
      <c r="B10" s="7" t="s">
        <v>56</v>
      </c>
      <c r="C10" s="7" t="s">
        <v>57</v>
      </c>
      <c r="D10" s="7" t="s">
        <v>38</v>
      </c>
      <c r="E10" s="143" t="s">
        <v>58</v>
      </c>
      <c r="F10" s="7">
        <v>113</v>
      </c>
      <c r="G10" s="7" t="s">
        <v>40</v>
      </c>
      <c r="H10" s="146">
        <v>31050</v>
      </c>
      <c r="I10" s="137">
        <v>13.25</v>
      </c>
    </row>
    <row r="11" spans="1:9">
      <c r="A11" s="140">
        <v>1293</v>
      </c>
      <c r="B11" s="7" t="s">
        <v>59</v>
      </c>
      <c r="C11" s="7" t="s">
        <v>60</v>
      </c>
      <c r="D11" s="7" t="s">
        <v>50</v>
      </c>
      <c r="E11" s="143" t="s">
        <v>61</v>
      </c>
      <c r="F11" s="7">
        <v>205</v>
      </c>
      <c r="G11" s="7" t="s">
        <v>24</v>
      </c>
      <c r="H11" s="146">
        <v>30939</v>
      </c>
      <c r="I11" s="137">
        <v>10.199999999999999</v>
      </c>
    </row>
    <row r="12" spans="1:9">
      <c r="A12" s="140">
        <v>1299</v>
      </c>
      <c r="B12" s="7" t="s">
        <v>62</v>
      </c>
      <c r="C12" s="7" t="s">
        <v>63</v>
      </c>
      <c r="D12" s="7" t="s">
        <v>64</v>
      </c>
      <c r="E12" s="143" t="s">
        <v>65</v>
      </c>
      <c r="F12" s="7">
        <v>127</v>
      </c>
      <c r="G12" s="7" t="s">
        <v>29</v>
      </c>
      <c r="H12" s="146">
        <v>32863</v>
      </c>
      <c r="I12" s="137">
        <v>12.2</v>
      </c>
    </row>
    <row r="13" spans="1:9">
      <c r="A13" s="140">
        <v>1302</v>
      </c>
      <c r="B13" s="7" t="s">
        <v>66</v>
      </c>
      <c r="C13" s="7" t="s">
        <v>67</v>
      </c>
      <c r="D13" s="7" t="s">
        <v>54</v>
      </c>
      <c r="E13" s="143" t="s">
        <v>68</v>
      </c>
      <c r="F13" s="7">
        <v>139</v>
      </c>
      <c r="G13" s="7" t="s">
        <v>29</v>
      </c>
      <c r="H13" s="146">
        <v>30900</v>
      </c>
      <c r="I13" s="137">
        <v>14.25</v>
      </c>
    </row>
    <row r="14" spans="1:9">
      <c r="A14" s="140">
        <v>1310</v>
      </c>
      <c r="B14" s="7" t="s">
        <v>25</v>
      </c>
      <c r="C14" s="7" t="s">
        <v>69</v>
      </c>
      <c r="D14" s="7" t="s">
        <v>64</v>
      </c>
      <c r="E14" s="143" t="s">
        <v>70</v>
      </c>
      <c r="F14" s="7">
        <v>137</v>
      </c>
      <c r="G14" s="7" t="s">
        <v>29</v>
      </c>
      <c r="H14" s="146">
        <v>31689</v>
      </c>
      <c r="I14" s="137">
        <v>11.5</v>
      </c>
    </row>
    <row r="15" spans="1:9">
      <c r="A15" s="140">
        <v>1329</v>
      </c>
      <c r="B15" s="7" t="s">
        <v>71</v>
      </c>
      <c r="C15" s="7" t="s">
        <v>72</v>
      </c>
      <c r="D15" s="7" t="s">
        <v>43</v>
      </c>
      <c r="E15" s="143" t="s">
        <v>73</v>
      </c>
      <c r="F15" s="7">
        <v>151</v>
      </c>
      <c r="G15" s="7" t="s">
        <v>40</v>
      </c>
      <c r="H15" s="146">
        <v>32561</v>
      </c>
      <c r="I15" s="137">
        <v>10.35</v>
      </c>
    </row>
    <row r="16" spans="1:9">
      <c r="A16" s="140">
        <v>1333</v>
      </c>
      <c r="B16" s="7" t="s">
        <v>74</v>
      </c>
      <c r="C16" s="7" t="s">
        <v>75</v>
      </c>
      <c r="D16" s="7" t="s">
        <v>50</v>
      </c>
      <c r="E16" s="143" t="s">
        <v>76</v>
      </c>
      <c r="F16" s="7">
        <v>122</v>
      </c>
      <c r="G16" s="7" t="s">
        <v>24</v>
      </c>
      <c r="H16" s="146">
        <v>32979</v>
      </c>
      <c r="I16" s="137">
        <v>10.15</v>
      </c>
    </row>
    <row r="17" spans="1:9">
      <c r="A17" s="140">
        <v>1368</v>
      </c>
      <c r="B17" s="7" t="s">
        <v>77</v>
      </c>
      <c r="C17" s="7" t="s">
        <v>78</v>
      </c>
      <c r="D17" s="7" t="s">
        <v>38</v>
      </c>
      <c r="E17" s="143" t="s">
        <v>79</v>
      </c>
      <c r="F17" s="7">
        <v>132</v>
      </c>
      <c r="G17" s="7" t="s">
        <v>40</v>
      </c>
      <c r="H17" s="146">
        <v>30386</v>
      </c>
      <c r="I17" s="137">
        <v>12.25</v>
      </c>
    </row>
    <row r="18" spans="1:9">
      <c r="A18" s="140">
        <v>1509</v>
      </c>
      <c r="B18" s="7" t="s">
        <v>80</v>
      </c>
      <c r="C18" s="7" t="s">
        <v>81</v>
      </c>
      <c r="D18" s="7" t="s">
        <v>27</v>
      </c>
      <c r="E18" s="143" t="s">
        <v>82</v>
      </c>
      <c r="F18" s="7">
        <v>135</v>
      </c>
      <c r="G18" s="7" t="s">
        <v>29</v>
      </c>
      <c r="H18" s="146">
        <v>31217</v>
      </c>
      <c r="I18" s="137">
        <v>13.25</v>
      </c>
    </row>
    <row r="19" spans="1:9">
      <c r="A19" s="140">
        <v>1516</v>
      </c>
      <c r="B19" s="7" t="s">
        <v>83</v>
      </c>
      <c r="C19" s="7" t="s">
        <v>84</v>
      </c>
      <c r="D19" s="7" t="s">
        <v>43</v>
      </c>
      <c r="E19" s="143" t="s">
        <v>85</v>
      </c>
      <c r="F19" s="7">
        <v>105</v>
      </c>
      <c r="G19" s="7" t="s">
        <v>40</v>
      </c>
      <c r="H19" s="146">
        <v>31112</v>
      </c>
      <c r="I19" s="137">
        <v>9.5</v>
      </c>
    </row>
    <row r="20" spans="1:9">
      <c r="A20" s="140">
        <v>1529</v>
      </c>
      <c r="B20" s="7" t="s">
        <v>86</v>
      </c>
      <c r="C20" s="7" t="s">
        <v>87</v>
      </c>
      <c r="D20" s="7" t="s">
        <v>54</v>
      </c>
      <c r="E20" s="143" t="s">
        <v>88</v>
      </c>
      <c r="F20" s="7">
        <v>129</v>
      </c>
      <c r="G20" s="7" t="s">
        <v>29</v>
      </c>
      <c r="H20" s="146">
        <v>31805</v>
      </c>
      <c r="I20" s="137">
        <v>11.3</v>
      </c>
    </row>
    <row r="21" spans="1:9">
      <c r="A21" s="140">
        <v>1656</v>
      </c>
      <c r="B21" s="7" t="s">
        <v>89</v>
      </c>
      <c r="C21" s="7" t="s">
        <v>90</v>
      </c>
      <c r="D21" s="7" t="s">
        <v>64</v>
      </c>
      <c r="E21" s="143" t="s">
        <v>91</v>
      </c>
      <c r="F21" s="7">
        <v>149</v>
      </c>
      <c r="G21" s="7" t="s">
        <v>29</v>
      </c>
      <c r="H21" s="146">
        <v>32125</v>
      </c>
      <c r="I21" s="137">
        <v>12.35</v>
      </c>
    </row>
    <row r="22" spans="1:9">
      <c r="A22" s="140">
        <v>1672</v>
      </c>
      <c r="B22" s="7" t="s">
        <v>92</v>
      </c>
      <c r="C22" s="7" t="s">
        <v>93</v>
      </c>
      <c r="D22" s="7" t="s">
        <v>64</v>
      </c>
      <c r="E22" s="143" t="s">
        <v>94</v>
      </c>
      <c r="F22" s="7">
        <v>114</v>
      </c>
      <c r="G22" s="7" t="s">
        <v>29</v>
      </c>
      <c r="H22" s="146">
        <v>32979</v>
      </c>
      <c r="I22" s="137">
        <v>11.9</v>
      </c>
    </row>
    <row r="23" spans="1:9">
      <c r="A23" s="140">
        <v>1673</v>
      </c>
      <c r="B23" s="7" t="s">
        <v>95</v>
      </c>
      <c r="C23" s="7" t="s">
        <v>53</v>
      </c>
      <c r="D23" s="7" t="s">
        <v>38</v>
      </c>
      <c r="E23" s="143" t="s">
        <v>96</v>
      </c>
      <c r="F23" s="7">
        <v>112</v>
      </c>
      <c r="G23" s="7" t="s">
        <v>40</v>
      </c>
      <c r="H23" s="146">
        <v>33688</v>
      </c>
      <c r="I23" s="137">
        <v>11.85</v>
      </c>
    </row>
    <row r="24" spans="1:9">
      <c r="A24" s="140">
        <v>1676</v>
      </c>
      <c r="B24" s="7" t="s">
        <v>97</v>
      </c>
      <c r="C24" s="7" t="s">
        <v>98</v>
      </c>
      <c r="D24" s="7" t="s">
        <v>54</v>
      </c>
      <c r="E24" s="143" t="s">
        <v>99</v>
      </c>
      <c r="F24" s="7">
        <v>115</v>
      </c>
      <c r="G24" s="7" t="s">
        <v>29</v>
      </c>
      <c r="H24" s="146">
        <v>29885</v>
      </c>
      <c r="I24" s="137">
        <v>10.75</v>
      </c>
    </row>
    <row r="25" spans="1:9">
      <c r="A25" s="140">
        <v>1721</v>
      </c>
      <c r="B25" s="7" t="s">
        <v>100</v>
      </c>
      <c r="C25" s="7" t="s">
        <v>101</v>
      </c>
      <c r="D25" s="7" t="s">
        <v>50</v>
      </c>
      <c r="E25" s="143" t="s">
        <v>102</v>
      </c>
      <c r="F25" s="7">
        <v>102</v>
      </c>
      <c r="G25" s="7" t="s">
        <v>24</v>
      </c>
      <c r="H25" s="146">
        <v>33091</v>
      </c>
      <c r="I25" s="137">
        <v>9.75</v>
      </c>
    </row>
    <row r="26" spans="1:9">
      <c r="A26" s="140">
        <v>1723</v>
      </c>
      <c r="B26" s="7" t="s">
        <v>103</v>
      </c>
      <c r="C26" s="7" t="s">
        <v>46</v>
      </c>
      <c r="D26" s="7" t="s">
        <v>54</v>
      </c>
      <c r="E26" s="143" t="s">
        <v>104</v>
      </c>
      <c r="F26" s="7">
        <v>145</v>
      </c>
      <c r="G26" s="7" t="s">
        <v>29</v>
      </c>
      <c r="H26" s="146">
        <v>28531</v>
      </c>
      <c r="I26" s="137">
        <v>13.95</v>
      </c>
    </row>
    <row r="27" spans="1:9">
      <c r="A27" s="140">
        <v>1758</v>
      </c>
      <c r="B27" s="7" t="s">
        <v>105</v>
      </c>
      <c r="C27" s="7" t="s">
        <v>106</v>
      </c>
      <c r="D27" s="7" t="s">
        <v>43</v>
      </c>
      <c r="E27" s="143" t="s">
        <v>107</v>
      </c>
      <c r="F27" s="7">
        <v>107</v>
      </c>
      <c r="G27" s="7" t="s">
        <v>40</v>
      </c>
      <c r="H27" s="146">
        <v>30028</v>
      </c>
      <c r="I27" s="137">
        <v>11.2</v>
      </c>
    </row>
    <row r="28" spans="1:9">
      <c r="A28" s="140">
        <v>1792</v>
      </c>
      <c r="B28" s="7" t="s">
        <v>108</v>
      </c>
      <c r="C28" s="7" t="s">
        <v>109</v>
      </c>
      <c r="D28" s="7" t="s">
        <v>27</v>
      </c>
      <c r="E28" s="143" t="s">
        <v>110</v>
      </c>
      <c r="F28" s="7">
        <v>111</v>
      </c>
      <c r="G28" s="7" t="s">
        <v>29</v>
      </c>
      <c r="H28" s="146">
        <v>33231</v>
      </c>
      <c r="I28" s="137">
        <v>10.3</v>
      </c>
    </row>
    <row r="29" spans="1:9">
      <c r="A29" s="140">
        <v>1814</v>
      </c>
      <c r="B29" s="7" t="s">
        <v>111</v>
      </c>
      <c r="C29" s="7" t="s">
        <v>112</v>
      </c>
      <c r="D29" s="7" t="s">
        <v>50</v>
      </c>
      <c r="E29" s="143" t="s">
        <v>113</v>
      </c>
      <c r="F29" s="7">
        <v>103</v>
      </c>
      <c r="G29" s="7" t="s">
        <v>24</v>
      </c>
      <c r="H29" s="146">
        <v>32571</v>
      </c>
      <c r="I29" s="137">
        <v>12.25</v>
      </c>
    </row>
    <row r="30" spans="1:9">
      <c r="A30" s="140">
        <v>1908</v>
      </c>
      <c r="B30" s="7" t="s">
        <v>114</v>
      </c>
      <c r="C30" s="7" t="s">
        <v>115</v>
      </c>
      <c r="D30" s="7" t="s">
        <v>27</v>
      </c>
      <c r="E30" s="143" t="s">
        <v>116</v>
      </c>
      <c r="F30" s="7">
        <v>152</v>
      </c>
      <c r="G30" s="7" t="s">
        <v>29</v>
      </c>
      <c r="H30" s="146">
        <v>30817</v>
      </c>
      <c r="I30" s="137">
        <v>10.25</v>
      </c>
    </row>
    <row r="31" spans="1:9">
      <c r="A31" s="140">
        <v>1931</v>
      </c>
      <c r="B31" s="7" t="s">
        <v>117</v>
      </c>
      <c r="C31" s="7" t="s">
        <v>118</v>
      </c>
      <c r="D31" s="7" t="s">
        <v>43</v>
      </c>
      <c r="E31" s="143" t="s">
        <v>119</v>
      </c>
      <c r="F31" s="7">
        <v>110</v>
      </c>
      <c r="G31" s="7" t="s">
        <v>40</v>
      </c>
      <c r="H31" s="146">
        <v>32679</v>
      </c>
      <c r="I31" s="137">
        <v>9.85</v>
      </c>
    </row>
    <row r="32" spans="1:9">
      <c r="A32" s="140">
        <v>1960</v>
      </c>
      <c r="B32" s="7" t="s">
        <v>120</v>
      </c>
      <c r="C32" s="7" t="s">
        <v>121</v>
      </c>
      <c r="D32" s="7" t="s">
        <v>64</v>
      </c>
      <c r="E32" s="143" t="s">
        <v>122</v>
      </c>
      <c r="F32" s="7">
        <v>150</v>
      </c>
      <c r="G32" s="7" t="s">
        <v>29</v>
      </c>
      <c r="H32" s="146">
        <v>31729</v>
      </c>
      <c r="I32" s="137">
        <v>11.65</v>
      </c>
    </row>
    <row r="33" spans="1:9">
      <c r="A33" s="140">
        <v>1964</v>
      </c>
      <c r="B33" s="7" t="s">
        <v>123</v>
      </c>
      <c r="C33" s="7" t="s">
        <v>124</v>
      </c>
      <c r="D33" s="7" t="s">
        <v>43</v>
      </c>
      <c r="E33" s="143" t="s">
        <v>125</v>
      </c>
      <c r="F33" s="7">
        <v>108</v>
      </c>
      <c r="G33" s="7" t="s">
        <v>40</v>
      </c>
      <c r="H33" s="146">
        <v>33559</v>
      </c>
      <c r="I33" s="137">
        <v>9.25</v>
      </c>
    </row>
    <row r="34" spans="1:9">
      <c r="A34" s="140">
        <v>1975</v>
      </c>
      <c r="B34" s="7" t="s">
        <v>126</v>
      </c>
      <c r="C34" s="7" t="s">
        <v>127</v>
      </c>
      <c r="D34" s="7" t="s">
        <v>43</v>
      </c>
      <c r="E34" s="143" t="s">
        <v>128</v>
      </c>
      <c r="F34" s="7">
        <v>125</v>
      </c>
      <c r="G34" s="7" t="s">
        <v>40</v>
      </c>
      <c r="H34" s="146">
        <v>35125</v>
      </c>
      <c r="I34" s="137">
        <v>9.25</v>
      </c>
    </row>
    <row r="35" spans="1:9">
      <c r="A35" s="140">
        <v>1983</v>
      </c>
      <c r="B35" s="7" t="s">
        <v>123</v>
      </c>
      <c r="C35" s="7" t="s">
        <v>129</v>
      </c>
      <c r="D35" s="7" t="s">
        <v>27</v>
      </c>
      <c r="E35" s="143" t="s">
        <v>130</v>
      </c>
      <c r="F35" s="7">
        <v>154</v>
      </c>
      <c r="G35" s="7" t="s">
        <v>29</v>
      </c>
      <c r="H35" s="146">
        <v>35609</v>
      </c>
      <c r="I35" s="137">
        <v>11</v>
      </c>
    </row>
    <row r="36" spans="1:9">
      <c r="A36" s="140">
        <v>1990</v>
      </c>
      <c r="B36" s="7" t="s">
        <v>131</v>
      </c>
      <c r="C36" s="7" t="s">
        <v>132</v>
      </c>
      <c r="D36" s="7" t="s">
        <v>64</v>
      </c>
      <c r="E36" s="143" t="s">
        <v>133</v>
      </c>
      <c r="F36" s="7">
        <v>198</v>
      </c>
      <c r="G36" s="7" t="s">
        <v>29</v>
      </c>
      <c r="H36" s="146">
        <v>35840</v>
      </c>
      <c r="I36" s="137">
        <v>10.95</v>
      </c>
    </row>
    <row r="37" spans="1:9">
      <c r="A37" s="140">
        <v>1995</v>
      </c>
      <c r="B37" s="7" t="s">
        <v>134</v>
      </c>
      <c r="C37" s="7" t="s">
        <v>135</v>
      </c>
      <c r="D37" s="7" t="s">
        <v>27</v>
      </c>
      <c r="E37" s="143" t="s">
        <v>136</v>
      </c>
      <c r="F37" s="7">
        <v>198</v>
      </c>
      <c r="G37" s="7" t="s">
        <v>29</v>
      </c>
      <c r="H37" s="146">
        <v>35855</v>
      </c>
      <c r="I37" s="137">
        <v>11.75</v>
      </c>
    </row>
    <row r="38" spans="1:9">
      <c r="A38" s="140">
        <v>1999</v>
      </c>
      <c r="B38" s="7" t="s">
        <v>137</v>
      </c>
      <c r="C38" s="7" t="s">
        <v>138</v>
      </c>
      <c r="D38" s="7" t="s">
        <v>50</v>
      </c>
      <c r="E38" s="143" t="s">
        <v>139</v>
      </c>
      <c r="F38" s="7">
        <v>428</v>
      </c>
      <c r="G38" s="7" t="s">
        <v>24</v>
      </c>
      <c r="H38" s="146">
        <v>35981</v>
      </c>
      <c r="I38" s="137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Blessy baby</cp:lastModifiedBy>
  <cp:lastPrinted>2016-02-22T19:48:39Z</cp:lastPrinted>
  <dcterms:created xsi:type="dcterms:W3CDTF">2001-09-07T21:10:35Z</dcterms:created>
  <dcterms:modified xsi:type="dcterms:W3CDTF">2024-07-24T07:19:21Z</dcterms:modified>
</cp:coreProperties>
</file>