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880" yWindow="880" windowWidth="24720" windowHeight="14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J3" i="1"/>
  <c r="J4" i="1"/>
  <c r="J5" i="1"/>
  <c r="J7" i="1"/>
  <c r="J9" i="1"/>
  <c r="J10" i="1"/>
  <c r="M4" i="1"/>
  <c r="J8" i="1"/>
  <c r="M5" i="1"/>
  <c r="M3" i="1"/>
</calcChain>
</file>

<file path=xl/sharedStrings.xml><?xml version="1.0" encoding="utf-8"?>
<sst xmlns="http://schemas.openxmlformats.org/spreadsheetml/2006/main" count="49" uniqueCount="26">
  <si>
    <t>Team</t>
  </si>
  <si>
    <t>Debt</t>
  </si>
  <si>
    <t>NBA Facility</t>
  </si>
  <si>
    <t>GSP Loan</t>
  </si>
  <si>
    <t>Citbank Loan</t>
  </si>
  <si>
    <t>3 Years Operating Losses</t>
  </si>
  <si>
    <t>Arena</t>
  </si>
  <si>
    <t>Bonds</t>
  </si>
  <si>
    <t>Mezz</t>
  </si>
  <si>
    <t>Onexim Member Loan</t>
  </si>
  <si>
    <t>FCE Member Loan</t>
  </si>
  <si>
    <t>Onexim Transaction Costs</t>
  </si>
  <si>
    <t xml:space="preserve">Arena Construction </t>
  </si>
  <si>
    <t>Nets 11-12 Losses</t>
  </si>
  <si>
    <t>Arena Overruns &amp; Pre-Opening</t>
  </si>
  <si>
    <t>55% Onexim Mez Purchase</t>
  </si>
  <si>
    <t>FCE Loan Accrued Interest</t>
  </si>
  <si>
    <t>Arena PILOT Bonds</t>
  </si>
  <si>
    <t>Arena Mezz Loan</t>
  </si>
  <si>
    <t>Entity</t>
  </si>
  <si>
    <t>Equity</t>
  </si>
  <si>
    <t>Onexim</t>
  </si>
  <si>
    <t>NSE</t>
  </si>
  <si>
    <t>Member Loans</t>
  </si>
  <si>
    <t>Net Equity Value</t>
  </si>
  <si>
    <t>NSE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</si>
</sst>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4" fillId="0" borderId="0" xfId="1" applyNumberFormat="1" applyFont="1"/>
    <xf numFmtId="2" fontId="0" fillId="0" borderId="0" xfId="0" applyNumberFormat="1"/>
    <xf numFmtId="2" fontId="4" fillId="0" borderId="0" xfId="1" applyNumberFormat="1" applyFont="1"/>
    <xf numFmtId="4" fontId="0" fillId="0" borderId="0" xfId="0" applyNumberFormat="1"/>
    <xf numFmtId="165" fontId="0" fillId="0" borderId="0" xfId="0" applyNumberFormat="1"/>
  </cellXfs>
  <cellStyles count="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K10" sqref="K10"/>
    </sheetView>
  </sheetViews>
  <sheetFormatPr baseColWidth="10" defaultRowHeight="15" x14ac:dyDescent="0"/>
  <cols>
    <col min="2" max="2" width="19.33203125" bestFit="1" customWidth="1"/>
    <col min="3" max="3" width="21.33203125" style="2" bestFit="1" customWidth="1"/>
    <col min="5" max="5" width="10.83203125" style="4"/>
    <col min="9" max="9" width="14.83203125" bestFit="1" customWidth="1"/>
    <col min="10" max="10" width="7.33203125" bestFit="1" customWidth="1"/>
    <col min="12" max="12" width="22.33203125" bestFit="1" customWidth="1"/>
  </cols>
  <sheetData>
    <row r="2" spans="1:13">
      <c r="A2" t="s">
        <v>0</v>
      </c>
      <c r="B2" t="s">
        <v>1</v>
      </c>
      <c r="C2" s="2" t="s">
        <v>2</v>
      </c>
      <c r="D2" s="1">
        <v>41517</v>
      </c>
      <c r="E2" s="4">
        <v>105.4</v>
      </c>
      <c r="I2" t="s">
        <v>0</v>
      </c>
      <c r="J2">
        <v>550</v>
      </c>
      <c r="L2" t="s">
        <v>6</v>
      </c>
      <c r="M2" s="4">
        <v>1000</v>
      </c>
    </row>
    <row r="3" spans="1:13">
      <c r="A3" t="s">
        <v>0</v>
      </c>
      <c r="B3" t="s">
        <v>1</v>
      </c>
      <c r="C3" s="2" t="s">
        <v>3</v>
      </c>
      <c r="D3" s="1">
        <v>41517</v>
      </c>
      <c r="E3" s="4">
        <v>59.6</v>
      </c>
      <c r="I3" t="s">
        <v>20</v>
      </c>
      <c r="J3" s="4">
        <f>MAX(J2-SUM(E2:E5))</f>
        <v>340.4</v>
      </c>
      <c r="L3" t="s">
        <v>20</v>
      </c>
      <c r="M3" s="4">
        <f>MAX(0,M2-SUM(E6:E7))</f>
        <v>444.5</v>
      </c>
    </row>
    <row r="4" spans="1:13">
      <c r="A4" t="s">
        <v>0</v>
      </c>
      <c r="B4" t="s">
        <v>1</v>
      </c>
      <c r="C4" s="2" t="s">
        <v>4</v>
      </c>
      <c r="D4" s="1">
        <v>41517</v>
      </c>
      <c r="E4" s="4">
        <v>44.6</v>
      </c>
      <c r="I4" t="s">
        <v>21</v>
      </c>
      <c r="J4">
        <f>0.8*J3</f>
        <v>272.32</v>
      </c>
      <c r="L4" t="s">
        <v>21</v>
      </c>
      <c r="M4" s="4">
        <f>M3*0.45</f>
        <v>200.02500000000001</v>
      </c>
    </row>
    <row r="5" spans="1:13">
      <c r="A5" t="s">
        <v>0</v>
      </c>
      <c r="B5" t="s">
        <v>9</v>
      </c>
      <c r="C5" s="2" t="s">
        <v>5</v>
      </c>
      <c r="D5" s="1">
        <v>41517</v>
      </c>
      <c r="E5" s="4">
        <v>0</v>
      </c>
      <c r="I5" t="s">
        <v>22</v>
      </c>
      <c r="J5" s="4">
        <f>J3-J4</f>
        <v>68.079999999999984</v>
      </c>
      <c r="L5" t="s">
        <v>22</v>
      </c>
      <c r="M5" s="4">
        <f>M3*0.55</f>
        <v>244.47500000000002</v>
      </c>
    </row>
    <row r="6" spans="1:13">
      <c r="A6" t="s">
        <v>6</v>
      </c>
      <c r="B6" t="s">
        <v>7</v>
      </c>
      <c r="C6" s="3" t="s">
        <v>17</v>
      </c>
      <c r="D6" s="1">
        <v>41517</v>
      </c>
      <c r="E6" s="5">
        <v>511</v>
      </c>
      <c r="M6" s="4"/>
    </row>
    <row r="7" spans="1:13">
      <c r="A7" t="s">
        <v>6</v>
      </c>
      <c r="B7" t="s">
        <v>8</v>
      </c>
      <c r="C7" s="3" t="s">
        <v>18</v>
      </c>
      <c r="D7" s="1">
        <v>41517</v>
      </c>
      <c r="E7" s="5">
        <v>44.5</v>
      </c>
      <c r="I7" t="s">
        <v>0</v>
      </c>
      <c r="J7" s="4">
        <f>J5</f>
        <v>68.079999999999984</v>
      </c>
    </row>
    <row r="8" spans="1:13">
      <c r="A8" t="s">
        <v>19</v>
      </c>
      <c r="B8" t="s">
        <v>10</v>
      </c>
      <c r="C8" s="3" t="s">
        <v>11</v>
      </c>
      <c r="D8" s="1">
        <v>41517</v>
      </c>
      <c r="E8" s="4">
        <v>10</v>
      </c>
      <c r="I8" t="s">
        <v>6</v>
      </c>
      <c r="J8" s="4">
        <f>M5</f>
        <v>244.47500000000002</v>
      </c>
    </row>
    <row r="9" spans="1:13">
      <c r="A9" t="s">
        <v>19</v>
      </c>
      <c r="B9" t="s">
        <v>10</v>
      </c>
      <c r="C9" s="3" t="s">
        <v>12</v>
      </c>
      <c r="D9" s="1">
        <v>41517</v>
      </c>
      <c r="E9" s="4">
        <v>28</v>
      </c>
      <c r="I9" t="s">
        <v>23</v>
      </c>
      <c r="J9" s="4">
        <f>-MIN(SUM(E8:E13),SUM(J7:J8))</f>
        <v>-184.291</v>
      </c>
    </row>
    <row r="10" spans="1:13">
      <c r="A10" t="s">
        <v>19</v>
      </c>
      <c r="B10" t="s">
        <v>10</v>
      </c>
      <c r="C10" s="3" t="s">
        <v>13</v>
      </c>
      <c r="D10" s="1">
        <v>41517</v>
      </c>
      <c r="E10" s="4">
        <v>33.247</v>
      </c>
      <c r="I10" t="s">
        <v>24</v>
      </c>
      <c r="J10" s="4">
        <f>SUM(J7:J9)</f>
        <v>128.26400000000001</v>
      </c>
      <c r="K10" s="7">
        <f>(J10*1000000)/M10</f>
        <v>3525.4893229875297</v>
      </c>
      <c r="L10" t="s">
        <v>25</v>
      </c>
      <c r="M10" s="6">
        <v>36381.9</v>
      </c>
    </row>
    <row r="11" spans="1:13">
      <c r="A11" t="s">
        <v>19</v>
      </c>
      <c r="B11" t="s">
        <v>10</v>
      </c>
      <c r="C11" s="3" t="s">
        <v>14</v>
      </c>
      <c r="D11" s="1">
        <v>41517</v>
      </c>
      <c r="E11" s="4">
        <v>40.686</v>
      </c>
    </row>
    <row r="12" spans="1:13">
      <c r="A12" t="s">
        <v>19</v>
      </c>
      <c r="B12" t="s">
        <v>10</v>
      </c>
      <c r="C12" s="3" t="s">
        <v>15</v>
      </c>
      <c r="D12" s="1">
        <v>41517</v>
      </c>
      <c r="E12" s="4">
        <v>54.357999999999997</v>
      </c>
    </row>
    <row r="13" spans="1:13">
      <c r="A13" t="s">
        <v>19</v>
      </c>
      <c r="B13" t="s">
        <v>10</v>
      </c>
      <c r="C13" s="2" t="s">
        <v>16</v>
      </c>
      <c r="D13" s="1">
        <v>41517</v>
      </c>
      <c r="E13" s="4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Bresler</dc:creator>
  <cp:lastModifiedBy>Alex Bresler</cp:lastModifiedBy>
  <dcterms:created xsi:type="dcterms:W3CDTF">2013-06-22T18:32:59Z</dcterms:created>
  <dcterms:modified xsi:type="dcterms:W3CDTF">2013-06-22T19:00:07Z</dcterms:modified>
</cp:coreProperties>
</file>