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AlgorithmName="SHA-512" workbookHashValue="vP0CNHcghILALtWG26MSZzj5snprVS1wiGm9XoJ4GI+2Ux/b/BnutPPUWZ+oMBZoKljsOpa599JYKMnh2AEO3w==" workbookSaltValue="tGZH5ikERnv2bvrBUYYk8g==" workbookSpinCount="100000" lockStructure="1"/>
  <bookViews>
    <workbookView xWindow="0" yWindow="0" windowWidth="20730" windowHeight="11760" tabRatio="779"/>
  </bookViews>
  <sheets>
    <sheet name="Presentation" sheetId="1" r:id="rId1"/>
    <sheet name="Home" sheetId="2" r:id="rId2"/>
    <sheet name="Age" sheetId="3" r:id="rId3"/>
    <sheet name="Dest." sheetId="4" state="hidden" r:id="rId4"/>
    <sheet name="Quarter" sheetId="5" state="hidden" r:id="rId5"/>
    <sheet name="Visit Length" sheetId="6" state="hidden" r:id="rId6"/>
    <sheet name="(Air)ports" sheetId="7" state="hidden" r:id="rId7"/>
    <sheet name="Transport" sheetId="8" state="hidden" r:id="rId8"/>
    <sheet name="Gender" sheetId="9" state="hidden" r:id="rId9"/>
    <sheet name="Nationality" sheetId="10" state="hidden" r:id="rId10"/>
    <sheet name="Purpose" sheetId="11" state="hidden" r:id="rId11"/>
    <sheet name="Visits and Spending" sheetId="12" state="hidden" r:id="rId12"/>
    <sheet name="4.03" sheetId="13" state="hidden" r:id="rId13"/>
    <sheet name="4.05" sheetId="14" state="hidden" r:id="rId14"/>
    <sheet name="4.13" sheetId="15" state="hidden" r:id="rId15"/>
    <sheet name="4.14" sheetId="16" state="hidden" r:id="rId16"/>
    <sheet name="4.15" sheetId="17" state="hidden" r:id="rId17"/>
    <sheet name="Ref.Curr" sheetId="18" state="hidden" r:id="rId18"/>
    <sheet name="Ref.UKRegn" sheetId="19" state="hidden" r:id="rId19"/>
    <sheet name="Ref.Curr.Rates" sheetId="20" r:id="rId20"/>
  </sheets>
  <definedNames>
    <definedName name="MSN_MoneyCentral_Investor_Currency_Rates" localSheetId="19">Ref.Curr.Rates!$A$1:$I$62</definedName>
  </definedNames>
  <calcPr calcId="145621"/>
  <customWorkbookViews>
    <customWorkbookView name="Administrator - Personal View" guid="{23C48C76-85D5-4072-9DFE-6357FCE87462}" mergeInterval="0" personalView="1" maximized="1" windowWidth="1362" windowHeight="533" tabRatio="779" activeSheetId="1"/>
    <customWorkbookView name="Blieque Mariguan - Personal View" guid="{1F563044-BFFD-4E88-8A76-C2F5E7AFE3A5}" mergeInterval="0" personalView="1" maximized="1" xWindow="-8" yWindow="-8" windowWidth="1936" windowHeight="1066" tabRatio="779" activeSheetId="1"/>
  </customWorkbookViews>
</workbook>
</file>

<file path=xl/calcChain.xml><?xml version="1.0" encoding="utf-8"?>
<calcChain xmlns="http://schemas.openxmlformats.org/spreadsheetml/2006/main">
  <c r="R65" i="3" l="1"/>
  <c r="Q65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R6" i="3"/>
  <c r="Q6" i="3"/>
  <c r="D5" i="1" l="1"/>
  <c r="O65" i="3"/>
  <c r="C5" i="1"/>
  <c r="E5" i="1" l="1"/>
  <c r="C7" i="1"/>
  <c r="D7" i="1"/>
  <c r="C17" i="1"/>
  <c r="C16" i="1"/>
  <c r="C14" i="1"/>
  <c r="C65" i="3"/>
  <c r="C11" i="1" s="1"/>
  <c r="E65" i="3"/>
  <c r="C12" i="1" s="1"/>
  <c r="G65" i="3"/>
  <c r="C13" i="1" s="1"/>
  <c r="I65" i="3"/>
  <c r="K65" i="3"/>
  <c r="C15" i="1" s="1"/>
  <c r="M65" i="3"/>
  <c r="N9" i="2"/>
  <c r="K5" i="2"/>
  <c r="M5" i="2" s="1"/>
  <c r="N5" i="2" s="1"/>
  <c r="M9" i="2"/>
  <c r="M12" i="2"/>
  <c r="N12" i="2" s="1"/>
  <c r="M17" i="2"/>
  <c r="N17" i="2" s="1"/>
  <c r="M20" i="2"/>
  <c r="N20" i="2" s="1"/>
  <c r="M25" i="2"/>
  <c r="N25" i="2" s="1"/>
  <c r="M28" i="2"/>
  <c r="N28" i="2" s="1"/>
  <c r="M33" i="2"/>
  <c r="N33" i="2" s="1"/>
  <c r="M36" i="2"/>
  <c r="N36" i="2" s="1"/>
  <c r="M41" i="2"/>
  <c r="N41" i="2" s="1"/>
  <c r="M44" i="2"/>
  <c r="N44" i="2" s="1"/>
  <c r="M49" i="2"/>
  <c r="N49" i="2" s="1"/>
  <c r="M52" i="2"/>
  <c r="N52" i="2" s="1"/>
  <c r="M57" i="2"/>
  <c r="N57" i="2" s="1"/>
  <c r="M60" i="2"/>
  <c r="N60" i="2" s="1"/>
  <c r="K6" i="2"/>
  <c r="M6" i="2" s="1"/>
  <c r="N6" i="2" s="1"/>
  <c r="K7" i="2"/>
  <c r="M7" i="2" s="1"/>
  <c r="N7" i="2" s="1"/>
  <c r="K8" i="2"/>
  <c r="M8" i="2" s="1"/>
  <c r="N8" i="2" s="1"/>
  <c r="K9" i="2"/>
  <c r="K10" i="2"/>
  <c r="M10" i="2" s="1"/>
  <c r="N10" i="2" s="1"/>
  <c r="K11" i="2"/>
  <c r="M11" i="2" s="1"/>
  <c r="N11" i="2" s="1"/>
  <c r="K12" i="2"/>
  <c r="K13" i="2"/>
  <c r="M13" i="2" s="1"/>
  <c r="N13" i="2" s="1"/>
  <c r="K14" i="2"/>
  <c r="M14" i="2" s="1"/>
  <c r="N14" i="2" s="1"/>
  <c r="K15" i="2"/>
  <c r="M15" i="2" s="1"/>
  <c r="N15" i="2" s="1"/>
  <c r="K16" i="2"/>
  <c r="M16" i="2" s="1"/>
  <c r="N16" i="2" s="1"/>
  <c r="K17" i="2"/>
  <c r="K18" i="2"/>
  <c r="M18" i="2" s="1"/>
  <c r="N18" i="2" s="1"/>
  <c r="K19" i="2"/>
  <c r="M19" i="2" s="1"/>
  <c r="N19" i="2" s="1"/>
  <c r="K20" i="2"/>
  <c r="K21" i="2"/>
  <c r="M21" i="2" s="1"/>
  <c r="N21" i="2" s="1"/>
  <c r="K22" i="2"/>
  <c r="M22" i="2" s="1"/>
  <c r="N22" i="2" s="1"/>
  <c r="K23" i="2"/>
  <c r="M23" i="2" s="1"/>
  <c r="N23" i="2" s="1"/>
  <c r="K24" i="2"/>
  <c r="M24" i="2" s="1"/>
  <c r="N24" i="2" s="1"/>
  <c r="K25" i="2"/>
  <c r="K26" i="2"/>
  <c r="M26" i="2" s="1"/>
  <c r="N26" i="2" s="1"/>
  <c r="K27" i="2"/>
  <c r="M27" i="2" s="1"/>
  <c r="N27" i="2" s="1"/>
  <c r="K28" i="2"/>
  <c r="K29" i="2"/>
  <c r="M29" i="2" s="1"/>
  <c r="N29" i="2" s="1"/>
  <c r="K30" i="2"/>
  <c r="M30" i="2" s="1"/>
  <c r="N30" i="2" s="1"/>
  <c r="K31" i="2"/>
  <c r="M31" i="2" s="1"/>
  <c r="N31" i="2" s="1"/>
  <c r="K32" i="2"/>
  <c r="M32" i="2" s="1"/>
  <c r="N32" i="2" s="1"/>
  <c r="K33" i="2"/>
  <c r="K34" i="2"/>
  <c r="M34" i="2" s="1"/>
  <c r="N34" i="2" s="1"/>
  <c r="K35" i="2"/>
  <c r="M35" i="2" s="1"/>
  <c r="N35" i="2" s="1"/>
  <c r="K36" i="2"/>
  <c r="K37" i="2"/>
  <c r="M37" i="2" s="1"/>
  <c r="N37" i="2" s="1"/>
  <c r="K38" i="2"/>
  <c r="M38" i="2" s="1"/>
  <c r="N38" i="2" s="1"/>
  <c r="K39" i="2"/>
  <c r="M39" i="2" s="1"/>
  <c r="N39" i="2" s="1"/>
  <c r="K40" i="2"/>
  <c r="M40" i="2" s="1"/>
  <c r="N40" i="2" s="1"/>
  <c r="K41" i="2"/>
  <c r="K42" i="2"/>
  <c r="M42" i="2" s="1"/>
  <c r="N42" i="2" s="1"/>
  <c r="K43" i="2"/>
  <c r="M43" i="2" s="1"/>
  <c r="N43" i="2" s="1"/>
  <c r="K44" i="2"/>
  <c r="K45" i="2"/>
  <c r="M45" i="2" s="1"/>
  <c r="N45" i="2" s="1"/>
  <c r="K46" i="2"/>
  <c r="M46" i="2" s="1"/>
  <c r="N46" i="2" s="1"/>
  <c r="K47" i="2"/>
  <c r="M47" i="2" s="1"/>
  <c r="N47" i="2" s="1"/>
  <c r="K48" i="2"/>
  <c r="M48" i="2" s="1"/>
  <c r="N48" i="2" s="1"/>
  <c r="K49" i="2"/>
  <c r="K50" i="2"/>
  <c r="M50" i="2" s="1"/>
  <c r="N50" i="2" s="1"/>
  <c r="K51" i="2"/>
  <c r="M51" i="2" s="1"/>
  <c r="N51" i="2" s="1"/>
  <c r="K52" i="2"/>
  <c r="K53" i="2"/>
  <c r="M53" i="2" s="1"/>
  <c r="N53" i="2" s="1"/>
  <c r="K54" i="2"/>
  <c r="M54" i="2" s="1"/>
  <c r="N54" i="2" s="1"/>
  <c r="K55" i="2"/>
  <c r="M55" i="2" s="1"/>
  <c r="N55" i="2" s="1"/>
  <c r="K56" i="2"/>
  <c r="M56" i="2" s="1"/>
  <c r="N56" i="2" s="1"/>
  <c r="K57" i="2"/>
  <c r="K58" i="2"/>
  <c r="M58" i="2" s="1"/>
  <c r="N58" i="2" s="1"/>
  <c r="K59" i="2"/>
  <c r="M59" i="2" s="1"/>
  <c r="N59" i="2" s="1"/>
  <c r="K60" i="2"/>
  <c r="K61" i="2"/>
  <c r="M61" i="2" s="1"/>
  <c r="N61" i="2" s="1"/>
  <c r="K62" i="2"/>
  <c r="M62" i="2" s="1"/>
  <c r="N62" i="2" s="1"/>
  <c r="E7" i="1" l="1"/>
</calcChain>
</file>

<file path=xl/connections.xml><?xml version="1.0" encoding="utf-8"?>
<connections xmlns="http://schemas.openxmlformats.org/spreadsheetml/2006/main">
  <connection id="1" odcFile="C:\Program Files\Microsoft Office\Office14\QUERIES\MSN MoneyCentral Investor Currency Rates.iqy" name="MSN MoneyCentral Investor Currency Rates" type="4" refreshedVersion="4" background="1" refreshOnLoad="1" saveData="1">
    <webPr parsePre="1" consecutive="1" xl2000="1" url="http://moneycentral.msn.com/investor/external/excel/rates.asp" htmlFormat="all"/>
  </connection>
</connections>
</file>

<file path=xl/sharedStrings.xml><?xml version="1.0" encoding="utf-8"?>
<sst xmlns="http://schemas.openxmlformats.org/spreadsheetml/2006/main" count="1703" uniqueCount="442">
  <si>
    <t>Air</t>
  </si>
  <si>
    <t>Sea</t>
  </si>
  <si>
    <t>Channel Tunnel</t>
  </si>
  <si>
    <t>Total</t>
  </si>
  <si>
    <t>visits</t>
  </si>
  <si>
    <t>spending</t>
  </si>
  <si>
    <t>(thousands)</t>
  </si>
  <si>
    <t>(£ million)</t>
  </si>
  <si>
    <t>North America</t>
  </si>
  <si>
    <t>Holiday</t>
  </si>
  <si>
    <t>of which inclusive tour</t>
  </si>
  <si>
    <t>Business</t>
  </si>
  <si>
    <t>Visiting friends or relatives</t>
  </si>
  <si>
    <t>Miscellaneous</t>
  </si>
  <si>
    <t>All visits</t>
  </si>
  <si>
    <t>Europe</t>
  </si>
  <si>
    <t>- of which EU15</t>
  </si>
  <si>
    <t>Other Countries</t>
  </si>
  <si>
    <t>Total World</t>
  </si>
  <si>
    <t>January - March</t>
  </si>
  <si>
    <t>April - June</t>
  </si>
  <si>
    <t>July - September</t>
  </si>
  <si>
    <t>October - December</t>
  </si>
  <si>
    <t>London</t>
  </si>
  <si>
    <t>Other England</t>
  </si>
  <si>
    <t>Total England</t>
  </si>
  <si>
    <t>Scotland</t>
  </si>
  <si>
    <t>Wales</t>
  </si>
  <si>
    <t>nights</t>
  </si>
  <si>
    <t>Canada</t>
  </si>
  <si>
    <t>USA</t>
  </si>
  <si>
    <t>Austria</t>
  </si>
  <si>
    <t>Belgium</t>
  </si>
  <si>
    <t>Bulgaria</t>
  </si>
  <si>
    <t>Czech Republic</t>
  </si>
  <si>
    <t>Cyprus</t>
  </si>
  <si>
    <t>Denmark</t>
  </si>
  <si>
    <t>Finland</t>
  </si>
  <si>
    <t>France</t>
  </si>
  <si>
    <t>Germany</t>
  </si>
  <si>
    <t>Greece</t>
  </si>
  <si>
    <t>Hungary</t>
  </si>
  <si>
    <t>Irish Republic</t>
  </si>
  <si>
    <t>Italy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</si>
  <si>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</si>
  <si>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</si>
  <si>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</si>
  <si>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</si>
  <si>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</si>
  <si>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</si>
  <si>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</si>
  <si>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</si>
  <si>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</si>
  <si>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</si>
  <si>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Spain</t>
  </si>
  <si>
    <t>Sweden</t>
  </si>
  <si>
    <t>Switzerland</t>
  </si>
  <si>
    <t>Turkey</t>
  </si>
  <si>
    <t>Rest of Europe</t>
  </si>
  <si>
    <t>Egypt</t>
  </si>
  <si>
    <t>Morocco</t>
  </si>
  <si>
    <t>Tunisia</t>
  </si>
  <si>
    <t>Other North Africa</t>
  </si>
  <si>
    <t>South Africa</t>
  </si>
  <si>
    <t>Nigeria</t>
  </si>
  <si>
    <t>Other Africa</t>
  </si>
  <si>
    <t>Israel</t>
  </si>
  <si>
    <t>United Arab Emirates</t>
  </si>
  <si>
    <t>Other Middle East</t>
  </si>
  <si>
    <t>Hong Kong (China)</t>
  </si>
  <si>
    <t>Other China</t>
  </si>
  <si>
    <t>India</t>
  </si>
  <si>
    <t>Japan</t>
  </si>
  <si>
    <t>Pakistan</t>
  </si>
  <si>
    <t>Sri Lanka</t>
  </si>
  <si>
    <t>Thailand</t>
  </si>
  <si>
    <t>Other Asia</t>
  </si>
  <si>
    <t>Australia</t>
  </si>
  <si>
    <t>New Zealand</t>
  </si>
  <si>
    <t>Barbados</t>
  </si>
  <si>
    <t>Jamaica</t>
  </si>
  <si>
    <t>Other Caribbean</t>
  </si>
  <si>
    <t>Brazil</t>
  </si>
  <si>
    <t>Mexico</t>
  </si>
  <si>
    <t>Other Central &amp; Sth. America</t>
  </si>
  <si>
    <t>Rest of the World</t>
  </si>
  <si>
    <t>.</t>
  </si>
  <si>
    <t>Holiday visits</t>
  </si>
  <si>
    <t>Business visits</t>
  </si>
  <si>
    <t>total</t>
  </si>
  <si>
    <t>average</t>
  </si>
  <si>
    <t>stay</t>
  </si>
  <si>
    <t>spend per</t>
  </si>
  <si>
    <t>(nights)</t>
  </si>
  <si>
    <t>visit (£)</t>
  </si>
  <si>
    <t>day (£)</t>
  </si>
  <si>
    <t>Airports</t>
  </si>
  <si>
    <t>Sea and Channel Tunnel</t>
  </si>
  <si>
    <t>Other</t>
  </si>
  <si>
    <t>Dover</t>
  </si>
  <si>
    <t>Heathrow</t>
  </si>
  <si>
    <t>Gatwick</t>
  </si>
  <si>
    <t>Manchester</t>
  </si>
  <si>
    <t>Stansted</t>
  </si>
  <si>
    <t>England</t>
  </si>
  <si>
    <t>Foot</t>
  </si>
  <si>
    <t>Coach</t>
  </si>
  <si>
    <t>Male</t>
  </si>
  <si>
    <t>Female</t>
  </si>
  <si>
    <t>Leisure</t>
  </si>
  <si>
    <t>Age 0-15</t>
  </si>
  <si>
    <t>Age 16-24</t>
  </si>
  <si>
    <t>Age 25-34</t>
  </si>
  <si>
    <t>Age 35-44</t>
  </si>
  <si>
    <t>Age 45-54</t>
  </si>
  <si>
    <t>Age 55-64</t>
  </si>
  <si>
    <t>Age 65 and over</t>
  </si>
  <si>
    <t>Nationality =</t>
  </si>
  <si>
    <t xml:space="preserve">Country of </t>
  </si>
  <si>
    <t>UK</t>
  </si>
  <si>
    <t>residence</t>
  </si>
  <si>
    <t>Visiting</t>
  </si>
  <si>
    <t>Visits</t>
  </si>
  <si>
    <t>Nights</t>
  </si>
  <si>
    <t>Bedfordshire</t>
  </si>
  <si>
    <t>Berkshire</t>
  </si>
  <si>
    <t>Bristol UA</t>
  </si>
  <si>
    <t>Buckinghamshire</t>
  </si>
  <si>
    <t>Cambridgeshire</t>
  </si>
  <si>
    <t>Cheshire</t>
  </si>
  <si>
    <t>Cornwall</t>
  </si>
  <si>
    <t>Cumbria</t>
  </si>
  <si>
    <t>Derbyshire</t>
  </si>
  <si>
    <t>Devon</t>
  </si>
  <si>
    <t>Dorset</t>
  </si>
  <si>
    <t>Durham</t>
  </si>
  <si>
    <t>East Sussex</t>
  </si>
  <si>
    <t>East Yorkshire</t>
  </si>
  <si>
    <t>Essex</t>
  </si>
  <si>
    <t>Gloucestershire</t>
  </si>
  <si>
    <t>Hampshire</t>
  </si>
  <si>
    <t>Hereford/Worcs</t>
  </si>
  <si>
    <t>Hertfordshire</t>
  </si>
  <si>
    <t>Hull UA</t>
  </si>
  <si>
    <t>Isle of Wight</t>
  </si>
  <si>
    <t>Kent</t>
  </si>
  <si>
    <t>Lancashire</t>
  </si>
  <si>
    <t>Leicestershire</t>
  </si>
  <si>
    <t>Lincolnshire</t>
  </si>
  <si>
    <t>Greater Manchester</t>
  </si>
  <si>
    <t>Merseyside</t>
  </si>
  <si>
    <t>Norfolk</t>
  </si>
  <si>
    <t>Northamptonshire</t>
  </si>
  <si>
    <t>Northumberland</t>
  </si>
  <si>
    <t>North Yorkshire</t>
  </si>
  <si>
    <t>Nottinghamshire</t>
  </si>
  <si>
    <t>Oxfordshire</t>
  </si>
  <si>
    <t>Shropshire</t>
  </si>
  <si>
    <t>Somerset</t>
  </si>
  <si>
    <t>South Yorkshire</t>
  </si>
  <si>
    <t>Staffordshire</t>
  </si>
  <si>
    <t>Surrey</t>
  </si>
  <si>
    <t>Suffolk</t>
  </si>
  <si>
    <t>Tees Valley</t>
  </si>
  <si>
    <t>Tyne &amp; Wear</t>
  </si>
  <si>
    <t>Warwickshire</t>
  </si>
  <si>
    <t>West Midlands</t>
  </si>
  <si>
    <t>West Sussex</t>
  </si>
  <si>
    <t>West Yorkshire</t>
  </si>
  <si>
    <t>Wiltshire</t>
  </si>
  <si>
    <t>England unspecified</t>
  </si>
  <si>
    <t>Argyle</t>
  </si>
  <si>
    <t>Borders</t>
  </si>
  <si>
    <t>Central</t>
  </si>
  <si>
    <t>Dumfries &amp; Galloway</t>
  </si>
  <si>
    <t>Fife</t>
  </si>
  <si>
    <t>Grampian</t>
  </si>
  <si>
    <t>Greater Glasgow</t>
  </si>
  <si>
    <t>Highlands</t>
  </si>
  <si>
    <t>Islands</t>
  </si>
  <si>
    <t>Lothian</t>
  </si>
  <si>
    <t>Strathclyde</t>
  </si>
  <si>
    <t>Tayside</t>
  </si>
  <si>
    <t>Scotland unspecified</t>
  </si>
  <si>
    <t>Aberconwy/Colwyn</t>
  </si>
  <si>
    <t>Anglesey</t>
  </si>
  <si>
    <t>Blaenau Gwent</t>
  </si>
  <si>
    <t>Bridgend</t>
  </si>
  <si>
    <t>Caernarfonshire/Meirionnydd</t>
  </si>
  <si>
    <t>Caerphilly</t>
  </si>
  <si>
    <t>Cardiff</t>
  </si>
  <si>
    <t>Cardiganshire</t>
  </si>
  <si>
    <t>Carmarthenshire</t>
  </si>
  <si>
    <t>Denbighshire</t>
  </si>
  <si>
    <t>Flintshire</t>
  </si>
  <si>
    <t>Merthyr Tydfil</t>
  </si>
  <si>
    <t>Monmouthshire</t>
  </si>
  <si>
    <t>Neath/Port Talbot</t>
  </si>
  <si>
    <t>Newport</t>
  </si>
  <si>
    <t>Pembrokeshire</t>
  </si>
  <si>
    <t>Powys</t>
  </si>
  <si>
    <t>Rhondda</t>
  </si>
  <si>
    <t>Swansea</t>
  </si>
  <si>
    <t>Torfaen</t>
  </si>
  <si>
    <t>Vale of Glamorgan</t>
  </si>
  <si>
    <t>Wrexham</t>
  </si>
  <si>
    <t>Wales unspecified</t>
  </si>
  <si>
    <t>Northern Ireland</t>
  </si>
  <si>
    <t>Nights spent Travelling</t>
  </si>
  <si>
    <t>Isle Of Man</t>
  </si>
  <si>
    <t>Channel Islands</t>
  </si>
  <si>
    <t>UK area unknown</t>
  </si>
  <si>
    <t>Spend</t>
  </si>
  <si>
    <t>1000s</t>
  </si>
  <si>
    <t>£mil</t>
  </si>
  <si>
    <t>visit (£s)</t>
  </si>
  <si>
    <t>day (£s)</t>
  </si>
  <si>
    <t>Edinburgh</t>
  </si>
  <si>
    <t>Birmingham</t>
  </si>
  <si>
    <t>Liverpool</t>
  </si>
  <si>
    <t>Glasgow</t>
  </si>
  <si>
    <t>Oxford</t>
  </si>
  <si>
    <t>Cambridge</t>
  </si>
  <si>
    <t>Bristol</t>
  </si>
  <si>
    <t>Brighton / Hove</t>
  </si>
  <si>
    <t>Leeds</t>
  </si>
  <si>
    <t>Nottingham</t>
  </si>
  <si>
    <t>Inverness</t>
  </si>
  <si>
    <t>Newcastle-upon-Tyne</t>
  </si>
  <si>
    <t>Bath</t>
  </si>
  <si>
    <t>Aberdeen</t>
  </si>
  <si>
    <t>York</t>
  </si>
  <si>
    <t>Reading</t>
  </si>
  <si>
    <t>Windsor</t>
  </si>
  <si>
    <t>Bournemouth</t>
  </si>
  <si>
    <t>Canterbury</t>
  </si>
  <si>
    <t>Southampton</t>
  </si>
  <si>
    <t>Coventry</t>
  </si>
  <si>
    <t>Leicester</t>
  </si>
  <si>
    <t>Sheffield</t>
  </si>
  <si>
    <t>Chester</t>
  </si>
  <si>
    <t>Portsmouth / Southsea</t>
  </si>
  <si>
    <t>Stirling</t>
  </si>
  <si>
    <t>Plymouth</t>
  </si>
  <si>
    <t>Luton</t>
  </si>
  <si>
    <t>Guildford</t>
  </si>
  <si>
    <t>Fort William</t>
  </si>
  <si>
    <t>Salisbury</t>
  </si>
  <si>
    <t>Northampton</t>
  </si>
  <si>
    <t>Norwich</t>
  </si>
  <si>
    <t>Maidstone</t>
  </si>
  <si>
    <t>Stratford-upon-Avon</t>
  </si>
  <si>
    <t>Hastings</t>
  </si>
  <si>
    <t>Ipswich</t>
  </si>
  <si>
    <t>Derby</t>
  </si>
  <si>
    <t>Eastbourne</t>
  </si>
  <si>
    <t>Exeter</t>
  </si>
  <si>
    <t>Bradford</t>
  </si>
  <si>
    <t>Please note: Totals of age categories may not sum to totals presented because of cases where age is unknown</t>
  </si>
  <si>
    <t>Visits in the top 50 UK towns stayed in: by age group</t>
  </si>
  <si>
    <t>Visits in the top 50 UK towns stayed in: by purpose</t>
  </si>
  <si>
    <t>- of which EU</t>
  </si>
  <si>
    <t>Visits and spending in UK: by mode of travel, region of residence and purpose of visit 2013</t>
  </si>
  <si>
    <t>Visits to and spending in UK regions: by region of residence and purpose of visit 2013</t>
  </si>
  <si>
    <t>Average stay and spend per visit and per day: by purpose of visit and country of residence 2013</t>
  </si>
  <si>
    <t>Visits to and spending in UK: by length of stay and country of residence 2013</t>
  </si>
  <si>
    <t>Visits to and spending in UK: by age group and country of residence 2013</t>
  </si>
  <si>
    <t>Number of visits to UK: by country of residence, purpose of visit and nationality 2013</t>
  </si>
  <si>
    <t>Perth</t>
  </si>
  <si>
    <t>Colchester</t>
  </si>
  <si>
    <t>Winchester</t>
  </si>
  <si>
    <t>Warwick</t>
  </si>
  <si>
    <t>Visits, nights and spending in the top 50 UK towns stayed in: by area of residence 2013</t>
  </si>
  <si>
    <t>Average stay, spend per visit and per day in the top 50 towns stayed in: by area of residence 2013</t>
  </si>
  <si>
    <t>- of which EU Other</t>
  </si>
  <si>
    <t>Visits to the UK: by UK port  or airport and country of residence 2013</t>
  </si>
  <si>
    <t>THIS CAN BE WORKED OUT</t>
  </si>
  <si>
    <t>CAN BE WORKED OUT</t>
  </si>
  <si>
    <t>The Caribbean</t>
  </si>
  <si>
    <t>Central and South America</t>
  </si>
  <si>
    <t>Asia</t>
  </si>
  <si>
    <t>European Union</t>
  </si>
  <si>
    <t>Oceania</t>
  </si>
  <si>
    <t>Northern Africa</t>
  </si>
  <si>
    <t>Western Africa</t>
  </si>
  <si>
    <t>Middle East</t>
  </si>
  <si>
    <t xml:space="preserve">Europe </t>
  </si>
  <si>
    <t>Rest of World</t>
  </si>
  <si>
    <t>Canadian Dollar</t>
  </si>
  <si>
    <t>Euro</t>
  </si>
  <si>
    <t>Lev</t>
  </si>
  <si>
    <t>Koruna</t>
  </si>
  <si>
    <t>Kroner</t>
  </si>
  <si>
    <t>Forint</t>
  </si>
  <si>
    <t>Krone</t>
  </si>
  <si>
    <t>Ruble</t>
  </si>
  <si>
    <t>Krona</t>
  </si>
  <si>
    <t>Franc</t>
  </si>
  <si>
    <t>Pound</t>
  </si>
  <si>
    <t>Dirham</t>
  </si>
  <si>
    <t>Dollar</t>
  </si>
  <si>
    <t>Yuan Renminbi</t>
  </si>
  <si>
    <t>Yen</t>
  </si>
  <si>
    <t>Baht</t>
  </si>
  <si>
    <t>Australian Dollar</t>
  </si>
  <si>
    <t>New Zealand Dollar</t>
  </si>
  <si>
    <t>Peso</t>
  </si>
  <si>
    <t>US Dollar</t>
  </si>
  <si>
    <t>Lira</t>
  </si>
  <si>
    <t>Dinar</t>
  </si>
  <si>
    <t>Rupee</t>
  </si>
  <si>
    <t>Shekel</t>
  </si>
  <si>
    <t>Leu</t>
  </si>
  <si>
    <t>Real</t>
  </si>
  <si>
    <t>South West England</t>
  </si>
  <si>
    <t>South East England</t>
  </si>
  <si>
    <t>East England</t>
  </si>
  <si>
    <t>East Midlands</t>
  </si>
  <si>
    <t>Yorkshire and Humber</t>
  </si>
  <si>
    <t>North West England</t>
  </si>
  <si>
    <t>North East England</t>
  </si>
  <si>
    <t>UK unspecified</t>
  </si>
  <si>
    <t>Travelling</t>
  </si>
  <si>
    <t>Isle of Man</t>
  </si>
  <si>
    <t>Visitor home country and reason for visit</t>
  </si>
  <si>
    <t>Destinations and Purposes of Visitors</t>
  </si>
  <si>
    <t>Destination</t>
  </si>
  <si>
    <t>Personal</t>
  </si>
  <si>
    <t>Spending</t>
  </si>
  <si>
    <t>2013: Visits to and spending in UK; by residence, quarter, and purpose of visit</t>
  </si>
  <si>
    <t>Dover seaports</t>
  </si>
  <si>
    <t>Other channel ports</t>
  </si>
  <si>
    <t>East coast ports</t>
  </si>
  <si>
    <t>Long haul sea routes</t>
  </si>
  <si>
    <t>Irish Sea &amp; land routes</t>
  </si>
  <si>
    <t>Private vehicle</t>
  </si>
  <si>
    <t>Goods vehicle</t>
  </si>
  <si>
    <t>Vehicle type unknown</t>
  </si>
  <si>
    <t>Total sea and Channel Tunnel</t>
  </si>
  <si>
    <t>2013: Visits to the UK; by nation of residence and type of vehicle used</t>
  </si>
  <si>
    <t>All travellers</t>
  </si>
  <si>
    <t>2013: Visits to and spending in UK; by nation of residence, gender and purpose of visit</t>
  </si>
  <si>
    <t>0-15</t>
  </si>
  <si>
    <t>25-34</t>
  </si>
  <si>
    <t>35-44</t>
  </si>
  <si>
    <t>45-54</t>
  </si>
  <si>
    <t>55-64</t>
  </si>
  <si>
    <t>65+</t>
  </si>
  <si>
    <t>Age</t>
  </si>
  <si>
    <t>Nationality</t>
  </si>
  <si>
    <t>Zloty</t>
  </si>
  <si>
    <t>Currency Rates Provided by MSN Money</t>
  </si>
  <si>
    <t>Click here to visit MSN Money</t>
  </si>
  <si>
    <t>Name</t>
  </si>
  <si>
    <t>In US$</t>
  </si>
  <si>
    <t xml:space="preserve">   Per US$</t>
  </si>
  <si>
    <t>Argentina Peso - United States Dollar</t>
  </si>
  <si>
    <t>Australian Dollar - United States Dollar</t>
  </si>
  <si>
    <t>Bahrain Dinar - United States Dollar</t>
  </si>
  <si>
    <t>Bolivia Bolvianos - United States Dollar</t>
  </si>
  <si>
    <t>Brazil Real - United States Dollar</t>
  </si>
  <si>
    <t>United Kingdom Pound - United States Dollar</t>
  </si>
  <si>
    <t>Canadian Dollar - United States Dollar</t>
  </si>
  <si>
    <t>Chile Peso - United States Dollar</t>
  </si>
  <si>
    <t>China Yuan - United States Dollar</t>
  </si>
  <si>
    <t>Colombia Peso - United States Dollar</t>
  </si>
  <si>
    <t>Czech Koruna - United States Dollar</t>
  </si>
  <si>
    <t>Denmark Krone - United States Dollar</t>
  </si>
  <si>
    <t>Euro - United States Dollar</t>
  </si>
  <si>
    <t>Egypt Pound - United States Dollar</t>
  </si>
  <si>
    <t>Hong Kong Dollar - United States Dollar</t>
  </si>
  <si>
    <t>Hungary Forint - United States Dollar</t>
  </si>
  <si>
    <t>India Rupee - United States Dollar</t>
  </si>
  <si>
    <t>Indonesia Rupiah - United States Dollar</t>
  </si>
  <si>
    <t>Japan Yen - United States Dollar</t>
  </si>
  <si>
    <t>Jordan Dinar - United States Dollar</t>
  </si>
  <si>
    <t>Kenya Shilling - United States Dollar</t>
  </si>
  <si>
    <t>Korea Won - United States Dollar</t>
  </si>
  <si>
    <t>Kuwait Dinar - United States Dollar</t>
  </si>
  <si>
    <t>Morocco Dihram - United States Dollar</t>
  </si>
  <si>
    <t>Malaysia Ringgit - United States Dollar</t>
  </si>
  <si>
    <t>Mexico New Peso - United States Dollar</t>
  </si>
  <si>
    <t>Norway Krone - United States Dollar</t>
  </si>
  <si>
    <t>Oman Rial - United States Dollar</t>
  </si>
  <si>
    <t>Peru Nuevos Soles - United States Dollar</t>
  </si>
  <si>
    <t>Philippines Peso - United States Dollar</t>
  </si>
  <si>
    <t>Pakistan Rupee - United States Dollar</t>
  </si>
  <si>
    <t>Saudi Arabia Riyal - United States Dollar</t>
  </si>
  <si>
    <t>Singapore Dollar - United States Dollar</t>
  </si>
  <si>
    <t>South Africa Rand - United States Dollar</t>
  </si>
  <si>
    <t>Sweden Krona - United States Dollar</t>
  </si>
  <si>
    <t>Switzerland Franc - United States Dollar</t>
  </si>
  <si>
    <t>Taiwan New Dollar - United States Dollar</t>
  </si>
  <si>
    <t>Thailand Bath - United States Dollar</t>
  </si>
  <si>
    <t>Tunisia Dinar - United States Dollar</t>
  </si>
  <si>
    <t>UAE Dirham - United States Dollar</t>
  </si>
  <si>
    <t>United States Dollar</t>
  </si>
  <si>
    <t>Venezuela Bolivar Fuertes - United States Dollar</t>
  </si>
  <si>
    <t>DATA PROVIDERS</t>
  </si>
  <si>
    <t>Copyright © 2014 Microsoft. All rights reserved.</t>
  </si>
  <si>
    <r>
      <t xml:space="preserve">Fundamental company data and historical chart data provided by </t>
    </r>
    <r>
      <rPr>
        <sz val="10"/>
        <color rgb="FF333333"/>
        <rFont val="Arial"/>
        <family val="2"/>
      </rPr>
      <t>Morningstar Inc</t>
    </r>
    <r>
      <rPr>
        <sz val="10"/>
        <rFont val="Arial"/>
        <family val="2"/>
      </rPr>
      <t xml:space="preserve">. Real-time index quotes and delayed quotes supplied by </t>
    </r>
    <r>
      <rPr>
        <sz val="10"/>
        <color rgb="FF333333"/>
        <rFont val="Arial"/>
        <family val="2"/>
      </rPr>
      <t>Morningstar Inc</t>
    </r>
    <r>
      <rPr>
        <sz val="10"/>
        <rFont val="Arial"/>
        <family val="2"/>
      </rPr>
      <t xml:space="preserve">. Quotes delayed by up to 15 minutes, except where indicated otherwise. Fund summary, fund performance and dividend data provided by </t>
    </r>
    <r>
      <rPr>
        <sz val="10"/>
        <color rgb="FF333333"/>
        <rFont val="Arial"/>
        <family val="2"/>
      </rPr>
      <t>Morningstar Inc</t>
    </r>
    <r>
      <rPr>
        <sz val="10"/>
        <rFont val="Arial"/>
        <family val="2"/>
      </rPr>
      <t xml:space="preserve">. Analyst recommendations provided by </t>
    </r>
    <r>
      <rPr>
        <sz val="10"/>
        <color rgb="FF333333"/>
        <rFont val="Arial"/>
        <family val="2"/>
      </rPr>
      <t>Zacks</t>
    </r>
    <r>
      <rPr>
        <sz val="10"/>
        <rFont val="Arial"/>
        <family val="2"/>
      </rPr>
      <t xml:space="preserve"> Investment Research. StockScouter data provided by Verus Analytics. IPO data provided by Hoover's Inc. Index membership data provided by </t>
    </r>
    <r>
      <rPr>
        <sz val="10"/>
        <color rgb="FF333333"/>
        <rFont val="Arial"/>
        <family val="2"/>
      </rPr>
      <t>Morningstar Inc</t>
    </r>
    <r>
      <rPr>
        <sz val="10"/>
        <rFont val="Arial"/>
        <family val="2"/>
      </rPr>
      <t>.</t>
    </r>
  </si>
  <si>
    <t>MSN Money</t>
  </si>
  <si>
    <t>Microsoft Office Update</t>
  </si>
  <si>
    <t>Discover Investor's tools, columns, and more!</t>
  </si>
  <si>
    <t>Get the latest from Microsoft Office</t>
  </si>
  <si>
    <t>MSN Privacy</t>
  </si>
  <si>
    <t>Legal</t>
  </si>
  <si>
    <t>Advertise</t>
  </si>
  <si>
    <t>MSN Worldwide</t>
  </si>
  <si>
    <t>About our ads</t>
  </si>
  <si>
    <t xml:space="preserve">© 2014 Microsoft </t>
  </si>
  <si>
    <t>Total Spending</t>
  </si>
  <si>
    <t>Uses € and spends over £500M</t>
  </si>
  <si>
    <t>Total Spending in Euros</t>
  </si>
  <si>
    <t>Time</t>
  </si>
  <si>
    <t>1-3 nights</t>
  </si>
  <si>
    <t>4-13 nights</t>
  </si>
  <si>
    <t>14-27 nights</t>
  </si>
  <si>
    <t>28-90 nights</t>
  </si>
  <si>
    <t>3-6 months</t>
  </si>
  <si>
    <t>6-12 months</t>
  </si>
  <si>
    <t>16-24</t>
  </si>
  <si>
    <t>Totals</t>
  </si>
  <si>
    <t>Group</t>
  </si>
  <si>
    <t>Spending by age group</t>
  </si>
  <si>
    <t>Spending in different age groups</t>
  </si>
  <si>
    <t>≥45</t>
  </si>
  <si>
    <t>&lt;45</t>
  </si>
  <si>
    <t>Country</t>
  </si>
  <si>
    <t>Higher &lt;45 spending?</t>
  </si>
  <si>
    <t>View all data</t>
  </si>
  <si>
    <t>←Back to Presentation</t>
  </si>
  <si>
    <t>Highlighted if &lt;45 spending higher</t>
  </si>
  <si>
    <t>Age group average spending lookup</t>
  </si>
  <si>
    <t>Overall Average</t>
  </si>
  <si>
    <t>Key</t>
  </si>
  <si>
    <t>Spending above 100M</t>
  </si>
  <si>
    <t>Higher spending under 45 y.o.a.</t>
  </si>
  <si>
    <t>Go to</t>
  </si>
  <si>
    <t>Spending by age</t>
  </si>
  <si>
    <t>Spending by home country</t>
  </si>
  <si>
    <t>Files available online: http://pi.blieque.co.uk/edu/btec/42.1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</si>
</sst>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_-[$£-809]* #,##0.00_-;\-[$£-809]* #,##0.00_-;_-[$£-809]* &quot;-&quot;??_-;_-@_-"/>
  </numFmts>
  <fonts count="46">
    <font>
      <sz val="11"/>
      <color theme="1"/>
      <name val="Calibri"/>
      <family val="2"/>
      <scheme val="minor"/>
    </font>
    <font>
      <sz val="7"/>
      <name val="Frutiger 57Cn"/>
      <family val="2"/>
    </font>
    <font>
      <sz val="8"/>
      <name val="Frutiger 57Cn"/>
      <family val="2"/>
    </font>
    <font>
      <i/>
      <sz val="7"/>
      <name val="Arial"/>
      <family val="2"/>
    </font>
    <font>
      <sz val="8"/>
      <name val="Frutiger 57Cn"/>
    </font>
    <font>
      <sz val="10"/>
      <name val="Arial"/>
      <family val="2"/>
    </font>
    <font>
      <sz val="7"/>
      <name val="Arial"/>
      <family val="2"/>
    </font>
    <font>
      <sz val="9"/>
      <name val="Frutiger 57Cn"/>
      <family val="2"/>
    </font>
    <font>
      <b/>
      <sz val="9"/>
      <name val="Frutiger 57Cn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b/>
      <sz val="11"/>
      <color theme="3"/>
      <name val="Segoe UI"/>
      <family val="2"/>
    </font>
    <font>
      <b/>
      <sz val="11"/>
      <color theme="1"/>
      <name val="Segoe UI"/>
      <family val="2"/>
    </font>
    <font>
      <b/>
      <sz val="10"/>
      <name val="Segoe UI"/>
      <family val="2"/>
    </font>
    <font>
      <sz val="7"/>
      <name val="Segoe UI"/>
      <family val="2"/>
    </font>
    <font>
      <b/>
      <sz val="10"/>
      <color indexed="62"/>
      <name val="Segoe UI"/>
      <family val="2"/>
    </font>
    <font>
      <i/>
      <sz val="10"/>
      <name val="Segoe UI"/>
      <family val="2"/>
    </font>
    <font>
      <sz val="10"/>
      <color theme="1"/>
      <name val="Calibri"/>
      <family val="2"/>
      <scheme val="minor"/>
    </font>
    <font>
      <b/>
      <sz val="10"/>
      <color indexed="18"/>
      <name val="Segoe UI"/>
      <family val="2"/>
    </font>
    <font>
      <b/>
      <i/>
      <sz val="10"/>
      <name val="Segoe UI"/>
      <family val="2"/>
    </font>
    <font>
      <u/>
      <sz val="10"/>
      <name val="Segoe UI"/>
      <family val="2"/>
    </font>
    <font>
      <b/>
      <sz val="10"/>
      <color theme="1"/>
      <name val="Segoe UI"/>
      <family val="2"/>
    </font>
    <font>
      <b/>
      <sz val="10"/>
      <color theme="3"/>
      <name val="Segoe UI"/>
      <family val="2"/>
    </font>
    <font>
      <sz val="14"/>
      <color theme="3"/>
      <name val="Calibri"/>
      <family val="2"/>
      <scheme val="minor"/>
    </font>
    <font>
      <b/>
      <sz val="7"/>
      <name val="Frutiger 57Cn"/>
      <family val="2"/>
    </font>
    <font>
      <b/>
      <sz val="10"/>
      <color theme="1"/>
      <name val="Calibri"/>
      <family val="2"/>
      <scheme val="minor"/>
    </font>
    <font>
      <b/>
      <sz val="11"/>
      <name val="Segoe UI"/>
      <family val="2"/>
    </font>
    <font>
      <b/>
      <sz val="11"/>
      <name val="Arial"/>
      <family val="2"/>
    </font>
    <font>
      <sz val="11"/>
      <color theme="1"/>
      <name val="Segoe UI"/>
      <family val="2"/>
    </font>
    <font>
      <b/>
      <sz val="16"/>
      <color rgb="FFFFFFFF"/>
      <name val="Times Roman"/>
    </font>
    <font>
      <u/>
      <sz val="10"/>
      <color rgb="FF0000FF"/>
      <name val="Arial"/>
      <family val="2"/>
    </font>
    <font>
      <sz val="10"/>
      <color rgb="FF333333"/>
      <name val="Arial"/>
      <family val="2"/>
    </font>
    <font>
      <b/>
      <sz val="13.5"/>
      <color rgb="FFFFFFFF"/>
      <name val="Times Roman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1"/>
      <name val="Segoe UI"/>
      <family val="2"/>
    </font>
    <font>
      <i/>
      <sz val="11"/>
      <name val="Segoe UI"/>
      <family val="2"/>
    </font>
    <font>
      <sz val="10"/>
      <color rgb="FF006100"/>
      <name val="Segoe UI"/>
      <family val="2"/>
    </font>
    <font>
      <i/>
      <u/>
      <sz val="12"/>
      <color theme="1"/>
      <name val="Segoe UI"/>
      <family val="2"/>
    </font>
    <font>
      <i/>
      <u/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0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0" fillId="0" borderId="0" applyNumberFormat="0" applyFill="0" applyBorder="0" applyAlignment="0" applyProtection="0"/>
  </cellStyleXfs>
  <cellXfs count="26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Border="1"/>
    <xf numFmtId="0" fontId="5" fillId="0" borderId="0" xfId="0" applyFont="1"/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Alignment="1">
      <alignment horizontal="right"/>
    </xf>
    <xf numFmtId="0" fontId="8" fillId="0" borderId="0" xfId="0" applyFont="1" applyAlignment="1"/>
    <xf numFmtId="0" fontId="9" fillId="0" borderId="0" xfId="0" applyFont="1"/>
    <xf numFmtId="3" fontId="0" fillId="0" borderId="0" xfId="0" applyNumberFormat="1"/>
    <xf numFmtId="0" fontId="5" fillId="0" borderId="0" xfId="0" applyFont="1" applyBorder="1" applyAlignment="1">
      <alignment horizontal="center" vertical="center"/>
    </xf>
    <xf numFmtId="0" fontId="5" fillId="0" borderId="0" xfId="4" applyFont="1" applyBorder="1" applyAlignment="1"/>
    <xf numFmtId="0" fontId="11" fillId="0" borderId="0" xfId="4" applyFont="1" applyBorder="1" applyAlignment="1"/>
    <xf numFmtId="0" fontId="5" fillId="0" borderId="0" xfId="4" applyFont="1" applyBorder="1" applyAlignment="1">
      <alignment vertical="center"/>
    </xf>
    <xf numFmtId="3" fontId="5" fillId="0" borderId="0" xfId="4" applyNumberFormat="1" applyFont="1" applyBorder="1" applyAlignment="1">
      <alignment horizontal="right"/>
    </xf>
    <xf numFmtId="0" fontId="3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0" xfId="0" applyFont="1" applyBorder="1"/>
    <xf numFmtId="3" fontId="5" fillId="0" borderId="0" xfId="0" applyNumberFormat="1" applyFont="1" applyAlignment="1">
      <alignment horizontal="right"/>
    </xf>
    <xf numFmtId="0" fontId="11" fillId="0" borderId="0" xfId="0" applyFont="1" applyAlignment="1"/>
    <xf numFmtId="0" fontId="11" fillId="0" borderId="0" xfId="0" applyFont="1" applyBorder="1" applyAlignment="1"/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15" fillId="0" borderId="0" xfId="0" applyFont="1"/>
    <xf numFmtId="0" fontId="16" fillId="0" borderId="0" xfId="0" applyFont="1"/>
    <xf numFmtId="0" fontId="16" fillId="0" borderId="0" xfId="4" applyFont="1" applyAlignment="1">
      <alignment horizontal="left" vertical="center"/>
    </xf>
    <xf numFmtId="2" fontId="16" fillId="0" borderId="0" xfId="4" applyNumberFormat="1" applyFont="1" applyAlignment="1">
      <alignment horizontal="right" vertical="center"/>
    </xf>
    <xf numFmtId="0" fontId="16" fillId="0" borderId="0" xfId="4" applyFont="1" applyBorder="1" applyAlignment="1">
      <alignment horizontal="left" vertical="center"/>
    </xf>
    <xf numFmtId="0" fontId="17" fillId="0" borderId="8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right" wrapText="1"/>
    </xf>
    <xf numFmtId="0" fontId="17" fillId="0" borderId="10" xfId="0" applyFont="1" applyFill="1" applyBorder="1" applyAlignment="1">
      <alignment horizontal="right" wrapText="1"/>
    </xf>
    <xf numFmtId="0" fontId="16" fillId="0" borderId="0" xfId="0" applyFont="1" applyAlignment="1">
      <alignment horizontal="left"/>
    </xf>
    <xf numFmtId="0" fontId="16" fillId="0" borderId="0" xfId="0" applyFont="1" applyFill="1" applyAlignment="1"/>
    <xf numFmtId="0" fontId="16" fillId="0" borderId="0" xfId="0" applyFont="1" applyBorder="1"/>
    <xf numFmtId="0" fontId="16" fillId="0" borderId="0" xfId="0" applyFont="1" applyAlignment="1"/>
    <xf numFmtId="0" fontId="19" fillId="0" borderId="0" xfId="0" applyFont="1" applyAlignment="1">
      <alignment vertical="center"/>
    </xf>
    <xf numFmtId="0" fontId="15" fillId="0" borderId="0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6" fillId="0" borderId="0" xfId="4" applyFont="1" applyAlignment="1"/>
    <xf numFmtId="2" fontId="16" fillId="0" borderId="0" xfId="4" applyNumberFormat="1" applyFont="1" applyAlignment="1">
      <alignment horizontal="right"/>
    </xf>
    <xf numFmtId="0" fontId="19" fillId="0" borderId="0" xfId="0" applyFont="1" applyBorder="1" applyAlignment="1"/>
    <xf numFmtId="3" fontId="16" fillId="0" borderId="0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/>
    <xf numFmtId="0" fontId="20" fillId="0" borderId="0" xfId="0" applyFont="1"/>
    <xf numFmtId="0" fontId="16" fillId="0" borderId="0" xfId="0" applyFont="1" applyBorder="1" applyAlignment="1">
      <alignment horizontal="center" vertical="center"/>
    </xf>
    <xf numFmtId="0" fontId="19" fillId="0" borderId="0" xfId="4" applyFont="1" applyAlignment="1"/>
    <xf numFmtId="3" fontId="16" fillId="0" borderId="0" xfId="4" applyNumberFormat="1" applyFont="1" applyAlignment="1">
      <alignment horizontal="right"/>
    </xf>
    <xf numFmtId="0" fontId="21" fillId="0" borderId="0" xfId="0" applyFont="1" applyFill="1" applyBorder="1" applyAlignment="1"/>
    <xf numFmtId="0" fontId="15" fillId="0" borderId="0" xfId="0" applyFont="1" applyAlignment="1">
      <alignment horizontal="left"/>
    </xf>
    <xf numFmtId="0" fontId="21" fillId="0" borderId="0" xfId="0" applyFont="1" applyFill="1" applyAlignment="1">
      <alignment horizontal="left"/>
    </xf>
    <xf numFmtId="0" fontId="19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22" fillId="0" borderId="0" xfId="0" applyFont="1"/>
    <xf numFmtId="0" fontId="24" fillId="0" borderId="0" xfId="0" applyFont="1" applyFill="1" applyAlignment="1">
      <alignment horizontal="left"/>
    </xf>
    <xf numFmtId="3" fontId="19" fillId="0" borderId="0" xfId="0" applyNumberFormat="1" applyFont="1" applyAlignment="1">
      <alignment horizontal="left"/>
    </xf>
    <xf numFmtId="3" fontId="16" fillId="0" borderId="0" xfId="4" applyNumberFormat="1" applyFont="1" applyAlignment="1">
      <alignment horizontal="left"/>
    </xf>
    <xf numFmtId="0" fontId="15" fillId="3" borderId="0" xfId="0" applyFont="1" applyFill="1"/>
    <xf numFmtId="0" fontId="21" fillId="0" borderId="0" xfId="0" applyFont="1" applyFill="1" applyAlignment="1"/>
    <xf numFmtId="0" fontId="16" fillId="2" borderId="1" xfId="0" applyFont="1" applyFill="1" applyBorder="1" applyAlignment="1"/>
    <xf numFmtId="0" fontId="16" fillId="2" borderId="0" xfId="0" applyFont="1" applyFill="1" applyBorder="1" applyAlignment="1"/>
    <xf numFmtId="0" fontId="19" fillId="0" borderId="0" xfId="0" applyFont="1" applyAlignment="1"/>
    <xf numFmtId="0" fontId="16" fillId="0" borderId="2" xfId="0" applyFont="1" applyBorder="1" applyAlignment="1">
      <alignment horizontal="center"/>
    </xf>
    <xf numFmtId="3" fontId="16" fillId="0" borderId="0" xfId="4" applyNumberFormat="1" applyFont="1" applyAlignment="1"/>
    <xf numFmtId="0" fontId="16" fillId="0" borderId="0" xfId="4" applyFont="1" applyBorder="1" applyAlignment="1"/>
    <xf numFmtId="0" fontId="16" fillId="0" borderId="3" xfId="0" applyFont="1" applyBorder="1" applyAlignment="1"/>
    <xf numFmtId="3" fontId="16" fillId="0" borderId="3" xfId="0" applyNumberFormat="1" applyFont="1" applyBorder="1" applyAlignment="1"/>
    <xf numFmtId="0" fontId="16" fillId="0" borderId="0" xfId="0" applyFont="1" applyBorder="1" applyAlignment="1"/>
    <xf numFmtId="0" fontId="16" fillId="0" borderId="0" xfId="0" applyFont="1" applyFill="1" applyBorder="1" applyAlignment="1"/>
    <xf numFmtId="44" fontId="16" fillId="0" borderId="0" xfId="2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4" applyFont="1" applyAlignment="1">
      <alignment horizontal="right" vertical="center"/>
    </xf>
    <xf numFmtId="0" fontId="22" fillId="0" borderId="0" xfId="4" applyFont="1" applyAlignment="1"/>
    <xf numFmtId="3" fontId="22" fillId="0" borderId="0" xfId="4" applyNumberFormat="1" applyFont="1" applyAlignment="1">
      <alignment horizontal="right"/>
    </xf>
    <xf numFmtId="1" fontId="16" fillId="0" borderId="0" xfId="4" applyNumberFormat="1" applyFont="1" applyAlignment="1"/>
    <xf numFmtId="49" fontId="25" fillId="0" borderId="0" xfId="4" applyNumberFormat="1" applyFont="1" applyAlignment="1"/>
    <xf numFmtId="0" fontId="25" fillId="0" borderId="0" xfId="4" applyFont="1" applyAlignment="1"/>
    <xf numFmtId="0" fontId="16" fillId="0" borderId="0" xfId="4" applyFont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5" fillId="3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0" fontId="16" fillId="0" borderId="0" xfId="0" applyFont="1" applyAlignment="1" applyProtection="1">
      <alignment horizontal="center" vertical="center"/>
    </xf>
    <xf numFmtId="0" fontId="26" fillId="0" borderId="0" xfId="0" applyFont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9" fillId="0" borderId="0" xfId="4" applyFont="1" applyAlignment="1">
      <alignment horizontal="right" vertical="center"/>
    </xf>
    <xf numFmtId="0" fontId="19" fillId="0" borderId="0" xfId="4" applyFont="1" applyAlignment="1">
      <alignment vertical="center"/>
    </xf>
    <xf numFmtId="3" fontId="16" fillId="0" borderId="0" xfId="4" applyNumberFormat="1" applyFont="1" applyAlignment="1">
      <alignment horizontal="right" vertical="center"/>
    </xf>
    <xf numFmtId="0" fontId="22" fillId="0" borderId="0" xfId="4" applyFont="1" applyAlignment="1">
      <alignment horizontal="right" vertical="center"/>
    </xf>
    <xf numFmtId="0" fontId="22" fillId="0" borderId="0" xfId="4" applyFont="1" applyAlignment="1">
      <alignment vertical="center"/>
    </xf>
    <xf numFmtId="49" fontId="22" fillId="0" borderId="0" xfId="4" applyNumberFormat="1" applyFont="1" applyAlignment="1"/>
    <xf numFmtId="3" fontId="16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0" fontId="29" fillId="0" borderId="0" xfId="0" applyFont="1"/>
    <xf numFmtId="0" fontId="23" fillId="0" borderId="0" xfId="0" applyFont="1"/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30" fillId="0" borderId="0" xfId="0" applyFont="1"/>
    <xf numFmtId="0" fontId="13" fillId="0" borderId="0" xfId="0" applyFont="1"/>
    <xf numFmtId="0" fontId="31" fillId="0" borderId="0" xfId="0" applyFont="1"/>
    <xf numFmtId="0" fontId="19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32" fillId="0" borderId="0" xfId="0" applyFont="1"/>
    <xf numFmtId="0" fontId="11" fillId="0" borderId="0" xfId="0" applyFont="1"/>
    <xf numFmtId="0" fontId="33" fillId="0" borderId="0" xfId="0" applyFont="1"/>
    <xf numFmtId="0" fontId="13" fillId="0" borderId="0" xfId="0" applyFont="1" applyBorder="1"/>
    <xf numFmtId="3" fontId="19" fillId="0" borderId="0" xfId="0" applyNumberFormat="1" applyFont="1" applyAlignment="1">
      <alignment horizontal="left" vertical="center"/>
    </xf>
    <xf numFmtId="3" fontId="19" fillId="0" borderId="0" xfId="0" applyNumberFormat="1" applyFont="1" applyAlignment="1">
      <alignment horizontal="right" vertical="center" wrapText="1"/>
    </xf>
    <xf numFmtId="0" fontId="34" fillId="0" borderId="0" xfId="0" applyFont="1"/>
    <xf numFmtId="0" fontId="40" fillId="0" borderId="0" xfId="5"/>
    <xf numFmtId="0" fontId="36" fillId="0" borderId="20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8" fillId="4" borderId="24" xfId="0" applyFont="1" applyFill="1" applyBorder="1"/>
    <xf numFmtId="0" fontId="38" fillId="4" borderId="25" xfId="0" applyFont="1" applyFill="1" applyBorder="1" applyAlignment="1">
      <alignment horizontal="center"/>
    </xf>
    <xf numFmtId="0" fontId="5" fillId="5" borderId="26" xfId="0" applyFont="1" applyFill="1" applyBorder="1" applyAlignment="1">
      <alignment wrapText="1"/>
    </xf>
    <xf numFmtId="0" fontId="5" fillId="5" borderId="27" xfId="0" applyFont="1" applyFill="1" applyBorder="1" applyAlignment="1">
      <alignment wrapText="1"/>
    </xf>
    <xf numFmtId="0" fontId="5" fillId="5" borderId="28" xfId="0" applyFont="1" applyFill="1" applyBorder="1"/>
    <xf numFmtId="0" fontId="40" fillId="5" borderId="29" xfId="5" applyFill="1" applyBorder="1" applyAlignment="1">
      <alignment horizontal="center" wrapText="1"/>
    </xf>
    <xf numFmtId="0" fontId="39" fillId="4" borderId="33" xfId="0" applyFont="1" applyFill="1" applyBorder="1" applyAlignment="1">
      <alignment vertical="top" wrapText="1"/>
    </xf>
    <xf numFmtId="2" fontId="16" fillId="0" borderId="0" xfId="0" applyNumberFormat="1" applyFont="1"/>
    <xf numFmtId="0" fontId="14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/>
    </xf>
    <xf numFmtId="165" fontId="16" fillId="0" borderId="0" xfId="0" applyNumberFormat="1" applyFont="1"/>
    <xf numFmtId="164" fontId="16" fillId="0" borderId="0" xfId="2" applyNumberFormat="1" applyFont="1"/>
    <xf numFmtId="2" fontId="19" fillId="0" borderId="0" xfId="4" applyNumberFormat="1" applyFont="1" applyAlignment="1">
      <alignment horizontal="right"/>
    </xf>
    <xf numFmtId="165" fontId="19" fillId="0" borderId="0" xfId="0" applyNumberFormat="1" applyFont="1"/>
    <xf numFmtId="2" fontId="19" fillId="0" borderId="0" xfId="0" applyNumberFormat="1" applyFont="1"/>
    <xf numFmtId="0" fontId="19" fillId="0" borderId="0" xfId="0" applyFont="1" applyAlignment="1">
      <alignment horizontal="right"/>
    </xf>
    <xf numFmtId="3" fontId="16" fillId="0" borderId="0" xfId="0" applyNumberFormat="1" applyFont="1"/>
    <xf numFmtId="2" fontId="19" fillId="0" borderId="37" xfId="4" applyNumberFormat="1" applyFont="1" applyBorder="1" applyAlignment="1">
      <alignment horizontal="right"/>
    </xf>
    <xf numFmtId="0" fontId="14" fillId="0" borderId="0" xfId="0" applyFont="1" applyBorder="1"/>
    <xf numFmtId="0" fontId="34" fillId="0" borderId="0" xfId="0" applyFont="1" applyBorder="1"/>
    <xf numFmtId="0" fontId="17" fillId="0" borderId="0" xfId="0" applyFont="1" applyBorder="1"/>
    <xf numFmtId="0" fontId="17" fillId="0" borderId="0" xfId="0" applyFont="1" applyBorder="1" applyAlignment="1">
      <alignment vertical="center"/>
    </xf>
    <xf numFmtId="0" fontId="16" fillId="0" borderId="0" xfId="0" applyNumberFormat="1" applyFont="1" applyBorder="1" applyAlignment="1">
      <alignment vertical="center"/>
    </xf>
    <xf numFmtId="0" fontId="16" fillId="0" borderId="0" xfId="2" applyNumberFormat="1" applyFont="1" applyBorder="1" applyAlignment="1">
      <alignment vertical="center"/>
    </xf>
    <xf numFmtId="44" fontId="16" fillId="0" borderId="0" xfId="0" applyNumberFormat="1" applyFont="1" applyBorder="1" applyAlignment="1">
      <alignment vertical="center"/>
    </xf>
    <xf numFmtId="0" fontId="19" fillId="0" borderId="36" xfId="0" applyFont="1" applyBorder="1"/>
    <xf numFmtId="0" fontId="19" fillId="0" borderId="37" xfId="0" applyFont="1" applyBorder="1"/>
    <xf numFmtId="0" fontId="17" fillId="0" borderId="0" xfId="0" applyFont="1" applyBorder="1" applyAlignment="1">
      <alignment vertical="center" wrapText="1"/>
    </xf>
    <xf numFmtId="165" fontId="16" fillId="0" borderId="0" xfId="0" applyNumberFormat="1" applyFont="1" applyBorder="1" applyAlignment="1">
      <alignment vertical="center" wrapText="1"/>
    </xf>
    <xf numFmtId="44" fontId="42" fillId="0" borderId="0" xfId="2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44" fontId="16" fillId="0" borderId="0" xfId="2" applyFont="1" applyBorder="1"/>
    <xf numFmtId="0" fontId="17" fillId="0" borderId="0" xfId="0" applyFont="1" applyBorder="1" applyAlignment="1">
      <alignment horizontal="left"/>
    </xf>
    <xf numFmtId="0" fontId="19" fillId="0" borderId="0" xfId="0" applyFont="1" applyBorder="1"/>
    <xf numFmtId="0" fontId="18" fillId="0" borderId="9" xfId="0" applyFont="1" applyBorder="1" applyAlignment="1">
      <alignment horizontal="center" vertical="center"/>
    </xf>
    <xf numFmtId="2" fontId="16" fillId="0" borderId="0" xfId="4" applyNumberFormat="1" applyFont="1" applyBorder="1" applyAlignment="1">
      <alignment horizontal="left"/>
    </xf>
    <xf numFmtId="0" fontId="43" fillId="6" borderId="0" xfId="0" applyFont="1" applyFill="1" applyBorder="1"/>
    <xf numFmtId="3" fontId="16" fillId="7" borderId="43" xfId="4" applyNumberFormat="1" applyFont="1" applyFill="1" applyBorder="1" applyAlignment="1" applyProtection="1">
      <alignment horizontal="left"/>
      <protection locked="0"/>
    </xf>
    <xf numFmtId="0" fontId="18" fillId="0" borderId="0" xfId="0" applyFont="1" applyBorder="1"/>
    <xf numFmtId="2" fontId="16" fillId="0" borderId="0" xfId="4" applyNumberFormat="1" applyFont="1" applyBorder="1" applyAlignment="1">
      <alignment horizontal="right"/>
    </xf>
    <xf numFmtId="0" fontId="14" fillId="0" borderId="0" xfId="0" applyFont="1" applyFill="1" applyBorder="1" applyAlignment="1"/>
    <xf numFmtId="0" fontId="14" fillId="0" borderId="40" xfId="0" applyFont="1" applyFill="1" applyBorder="1" applyAlignment="1"/>
    <xf numFmtId="0" fontId="44" fillId="0" borderId="0" xfId="5" applyFont="1" applyBorder="1" applyAlignment="1">
      <alignment horizontal="right"/>
    </xf>
    <xf numFmtId="0" fontId="44" fillId="0" borderId="5" xfId="5" applyFont="1" applyBorder="1"/>
    <xf numFmtId="0" fontId="44" fillId="0" borderId="0" xfId="5" applyFont="1" applyBorder="1" applyAlignment="1"/>
    <xf numFmtId="0" fontId="34" fillId="0" borderId="0" xfId="0" applyFont="1" applyBorder="1" applyAlignment="1"/>
    <xf numFmtId="0" fontId="45" fillId="0" borderId="0" xfId="5" applyFont="1" applyBorder="1"/>
    <xf numFmtId="0" fontId="28" fillId="0" borderId="7" xfId="0" applyFont="1" applyBorder="1" applyAlignment="1" applyProtection="1">
      <alignment horizontal="center" wrapText="1"/>
    </xf>
    <xf numFmtId="0" fontId="28" fillId="0" borderId="13" xfId="0" applyFont="1" applyBorder="1" applyAlignment="1" applyProtection="1">
      <alignment horizontal="center" wrapText="1"/>
    </xf>
    <xf numFmtId="0" fontId="28" fillId="0" borderId="10" xfId="0" applyFont="1" applyBorder="1" applyAlignment="1" applyProtection="1">
      <alignment horizontal="center" wrapText="1"/>
    </xf>
    <xf numFmtId="0" fontId="17" fillId="0" borderId="41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0" xfId="0" applyFont="1" applyBorder="1" applyAlignment="1" applyProtection="1">
      <alignment horizontal="center" vertical="center" wrapText="1"/>
    </xf>
    <xf numFmtId="0" fontId="28" fillId="0" borderId="5" xfId="0" applyFont="1" applyBorder="1" applyAlignment="1">
      <alignment horizontal="center" wrapText="1"/>
    </xf>
    <xf numFmtId="0" fontId="28" fillId="0" borderId="12" xfId="0" applyFont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17" fillId="0" borderId="1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1" xfId="0" applyFont="1" applyBorder="1" applyAlignment="1" applyProtection="1">
      <alignment horizontal="center" vertical="center"/>
    </xf>
    <xf numFmtId="0" fontId="14" fillId="0" borderId="44" xfId="0" applyFont="1" applyFill="1" applyBorder="1" applyAlignment="1">
      <alignment horizontal="center"/>
    </xf>
    <xf numFmtId="0" fontId="14" fillId="0" borderId="38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7" fillId="0" borderId="40" xfId="0" applyFont="1" applyBorder="1" applyAlignment="1">
      <alignment horizontal="center" vertical="center"/>
    </xf>
    <xf numFmtId="0" fontId="41" fillId="0" borderId="18" xfId="0" applyFont="1" applyFill="1" applyBorder="1" applyAlignment="1">
      <alignment horizontal="center" vertical="center" wrapText="1"/>
    </xf>
    <xf numFmtId="0" fontId="41" fillId="0" borderId="19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7" fillId="0" borderId="11" xfId="2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27" fillId="0" borderId="11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49" fontId="27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3" fontId="19" fillId="0" borderId="0" xfId="0" applyNumberFormat="1" applyFont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3" fontId="19" fillId="0" borderId="0" xfId="0" applyNumberFormat="1" applyFont="1" applyAlignment="1">
      <alignment horizontal="center"/>
    </xf>
    <xf numFmtId="0" fontId="16" fillId="0" borderId="0" xfId="0" applyFont="1" applyBorder="1" applyAlignment="1"/>
    <xf numFmtId="0" fontId="22" fillId="0" borderId="0" xfId="0" applyFont="1" applyAlignment="1"/>
    <xf numFmtId="0" fontId="16" fillId="0" borderId="0" xfId="0" applyFont="1" applyAlignment="1"/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5" fillId="0" borderId="0" xfId="0" applyFont="1" applyAlignment="1"/>
    <xf numFmtId="0" fontId="16" fillId="0" borderId="0" xfId="0" applyFont="1" applyAlignment="1">
      <alignment horizontal="center"/>
    </xf>
    <xf numFmtId="0" fontId="22" fillId="0" borderId="4" xfId="0" applyFont="1" applyBorder="1" applyAlignment="1"/>
    <xf numFmtId="0" fontId="15" fillId="0" borderId="4" xfId="0" applyFont="1" applyBorder="1" applyAlignment="1"/>
    <xf numFmtId="0" fontId="16" fillId="0" borderId="4" xfId="0" applyFont="1" applyBorder="1" applyAlignment="1"/>
    <xf numFmtId="0" fontId="0" fillId="0" borderId="0" xfId="0" applyAlignment="1">
      <alignment horizontal="left" vertic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Border="1" applyAlignment="1">
      <alignment horizontal="center"/>
    </xf>
    <xf numFmtId="0" fontId="40" fillId="0" borderId="21" xfId="5" applyBorder="1"/>
    <xf numFmtId="0" fontId="40" fillId="0" borderId="22" xfId="5" applyBorder="1"/>
    <xf numFmtId="0" fontId="40" fillId="0" borderId="23" xfId="5" applyBorder="1"/>
    <xf numFmtId="0" fontId="5" fillId="0" borderId="0" xfId="0" applyFont="1" applyAlignment="1">
      <alignment horizontal="left" vertical="center"/>
    </xf>
    <xf numFmtId="0" fontId="40" fillId="0" borderId="0" xfId="5" applyAlignment="1">
      <alignment horizontal="left" vertical="center" indent="1"/>
    </xf>
    <xf numFmtId="0" fontId="40" fillId="0" borderId="0" xfId="5" applyAlignment="1">
      <alignment vertical="center"/>
    </xf>
    <xf numFmtId="0" fontId="0" fillId="0" borderId="0" xfId="0" applyAlignment="1">
      <alignment horizontal="left"/>
    </xf>
    <xf numFmtId="0" fontId="40" fillId="5" borderId="30" xfId="5" applyFill="1" applyBorder="1" applyAlignment="1">
      <alignment horizontal="center" wrapText="1"/>
    </xf>
    <xf numFmtId="0" fontId="40" fillId="5" borderId="31" xfId="5" applyFill="1" applyBorder="1" applyAlignment="1">
      <alignment horizontal="center" wrapText="1"/>
    </xf>
    <xf numFmtId="0" fontId="40" fillId="5" borderId="32" xfId="5" applyFill="1" applyBorder="1" applyAlignment="1">
      <alignment horizontal="center" wrapText="1"/>
    </xf>
    <xf numFmtId="0" fontId="39" fillId="4" borderId="34" xfId="0" applyFont="1" applyFill="1" applyBorder="1" applyAlignment="1">
      <alignment vertical="top" wrapText="1"/>
    </xf>
    <xf numFmtId="0" fontId="39" fillId="4" borderId="1" xfId="0" applyFont="1" applyFill="1" applyBorder="1" applyAlignment="1">
      <alignment vertical="top" wrapText="1"/>
    </xf>
    <xf numFmtId="0" fontId="39" fillId="4" borderId="35" xfId="0" applyFont="1" applyFill="1" applyBorder="1" applyAlignment="1">
      <alignment vertical="top" wrapText="1"/>
    </xf>
  </cellXfs>
  <cellStyles count="6">
    <cellStyle name="Comma 2" xfId="1"/>
    <cellStyle name="Currency" xfId="2" builtinId="4"/>
    <cellStyle name="Currency 2" xfId="3"/>
    <cellStyle name="Hyperlink" xfId="5" builtinId="8"/>
    <cellStyle name="Normal" xfId="0" builtinId="0"/>
    <cellStyle name="Normal 2" xfId="4"/>
  </cellStyles>
  <dxfs count="7">
    <dxf>
      <font>
        <color theme="3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9C0006"/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2</xdr:col>
      <xdr:colOff>1209675</xdr:colOff>
      <xdr:row>1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"/>
          <a:ext cx="2914650" cy="876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SN MoneyCentral Investor Currency Rates" refreshOnLoad="1" growShrinkType="overwriteClear" preserveFormatting="0" connectionId="1" autoFormatId="16" applyNumberFormats="0" applyBorderFormats="0" applyFontFormats="1" applyPatternFormats="1" applyAlignmentFormats="0" applyWidthHeightFormats="0"/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F7901DD-6306-4425-B1CD-8FE5B59E18B1}">
  <header guid="{3F7901DD-6306-4425-B1CD-8FE5B59E18B1}" dateTime="2014-09-25T10:30:16" maxSheetId="21" userName="Administrator" r:id="rId1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assignment-1-theme.doc">
  <a:themeElements>
    <a:clrScheme name="UKTI">
      <a:dk1>
        <a:srgbClr val="750501"/>
      </a:dk1>
      <a:lt1>
        <a:srgbClr val="FFFFFF"/>
      </a:lt1>
      <a:dk2>
        <a:srgbClr val="213E5C"/>
      </a:dk2>
      <a:lt2>
        <a:srgbClr val="FFFFFF"/>
      </a:lt2>
      <a:accent1>
        <a:srgbClr val="38699A"/>
      </a:accent1>
      <a:accent2>
        <a:srgbClr val="8E73A9"/>
      </a:accent2>
      <a:accent3>
        <a:srgbClr val="C86E8A"/>
      </a:accent3>
      <a:accent4>
        <a:srgbClr val="C8482E"/>
      </a:accent4>
      <a:accent5>
        <a:srgbClr val="C9743F"/>
      </a:accent5>
      <a:accent6>
        <a:srgbClr val="D19947"/>
      </a:accent6>
      <a:hlink>
        <a:srgbClr val="4475D8"/>
      </a:hlink>
      <a:folHlink>
        <a:srgbClr val="7670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pi.blieque.co.uk/edu/btec/42.1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0.bin"/><Relationship Id="rId2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4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investing.money.msn.com/investments/stock-price?symbol=/USDCOP" TargetMode="External"/><Relationship Id="rId18" Type="http://schemas.openxmlformats.org/officeDocument/2006/relationships/hyperlink" Target="http://investing.money.msn.com/investments/stock-price?symbol=/USDHKD" TargetMode="External"/><Relationship Id="rId26" Type="http://schemas.openxmlformats.org/officeDocument/2006/relationships/hyperlink" Target="http://investing.money.msn.com/investments/stock-price?symbol=/USDKWD" TargetMode="External"/><Relationship Id="rId39" Type="http://schemas.openxmlformats.org/officeDocument/2006/relationships/hyperlink" Target="http://investing.money.msn.com/investments/stock-price?symbol=/USDCHF" TargetMode="External"/><Relationship Id="rId21" Type="http://schemas.openxmlformats.org/officeDocument/2006/relationships/hyperlink" Target="http://investing.money.msn.com/investments/stock-price?symbol=/USDIDR" TargetMode="External"/><Relationship Id="rId34" Type="http://schemas.openxmlformats.org/officeDocument/2006/relationships/hyperlink" Target="http://investing.money.msn.com/investments/stock-price?symbol=/USDPKR" TargetMode="External"/><Relationship Id="rId42" Type="http://schemas.openxmlformats.org/officeDocument/2006/relationships/hyperlink" Target="http://investing.money.msn.com/investments/stock-price?symbol=/USDTND" TargetMode="External"/><Relationship Id="rId47" Type="http://schemas.openxmlformats.org/officeDocument/2006/relationships/hyperlink" Target="http://go.microsoft.com/fwlink/?LinkId=248688" TargetMode="External"/><Relationship Id="rId50" Type="http://schemas.openxmlformats.org/officeDocument/2006/relationships/hyperlink" Target="http://www.msn.com/worldwide.aspx" TargetMode="External"/><Relationship Id="rId7" Type="http://schemas.openxmlformats.org/officeDocument/2006/relationships/hyperlink" Target="http://investing.money.msn.com/investments/stock-price?symbol=/USDBOB" TargetMode="External"/><Relationship Id="rId2" Type="http://schemas.openxmlformats.org/officeDocument/2006/relationships/printerSettings" Target="../printerSettings/printerSettings52.bin"/><Relationship Id="rId16" Type="http://schemas.openxmlformats.org/officeDocument/2006/relationships/hyperlink" Target="http://investing.money.msn.com/investments/stock-price?symbol=/USDEUR" TargetMode="External"/><Relationship Id="rId29" Type="http://schemas.openxmlformats.org/officeDocument/2006/relationships/hyperlink" Target="http://investing.money.msn.com/investments/stock-price?symbol=/USDMXN" TargetMode="External"/><Relationship Id="rId11" Type="http://schemas.openxmlformats.org/officeDocument/2006/relationships/hyperlink" Target="http://investing.money.msn.com/investments/stock-price?symbol=/USDCLP" TargetMode="External"/><Relationship Id="rId24" Type="http://schemas.openxmlformats.org/officeDocument/2006/relationships/hyperlink" Target="http://investing.money.msn.com/investments/stock-price?symbol=/USDKES" TargetMode="External"/><Relationship Id="rId32" Type="http://schemas.openxmlformats.org/officeDocument/2006/relationships/hyperlink" Target="http://investing.money.msn.com/investments/stock-price?symbol=/USDPEN" TargetMode="External"/><Relationship Id="rId37" Type="http://schemas.openxmlformats.org/officeDocument/2006/relationships/hyperlink" Target="http://investing.money.msn.com/investments/stock-price?symbol=/USDZAR" TargetMode="External"/><Relationship Id="rId40" Type="http://schemas.openxmlformats.org/officeDocument/2006/relationships/hyperlink" Target="http://investing.money.msn.com/investments/stock-price?symbol=/USDTWD" TargetMode="External"/><Relationship Id="rId45" Type="http://schemas.openxmlformats.org/officeDocument/2006/relationships/hyperlink" Target="http://money.msn.com/" TargetMode="External"/><Relationship Id="rId53" Type="http://schemas.openxmlformats.org/officeDocument/2006/relationships/printerSettings" Target="../printerSettings/printerSettings53.bin"/><Relationship Id="rId5" Type="http://schemas.openxmlformats.org/officeDocument/2006/relationships/hyperlink" Target="http://investing.money.msn.com/investments/stock-price?symbol=/USDAUD" TargetMode="External"/><Relationship Id="rId10" Type="http://schemas.openxmlformats.org/officeDocument/2006/relationships/hyperlink" Target="http://investing.money.msn.com/investments/stock-price?symbol=/USDCAD" TargetMode="External"/><Relationship Id="rId19" Type="http://schemas.openxmlformats.org/officeDocument/2006/relationships/hyperlink" Target="http://investing.money.msn.com/investments/stock-price?symbol=/USDHUF" TargetMode="External"/><Relationship Id="rId31" Type="http://schemas.openxmlformats.org/officeDocument/2006/relationships/hyperlink" Target="http://investing.money.msn.com/investments/stock-price?symbol=/USDOMR" TargetMode="External"/><Relationship Id="rId44" Type="http://schemas.openxmlformats.org/officeDocument/2006/relationships/hyperlink" Target="http://investing.money.msn.com/investments/stock-price?symbol=/USDVEF" TargetMode="External"/><Relationship Id="rId52" Type="http://schemas.openxmlformats.org/officeDocument/2006/relationships/hyperlink" Target="http://www.microsoft.com/" TargetMode="External"/><Relationship Id="rId4" Type="http://schemas.openxmlformats.org/officeDocument/2006/relationships/hyperlink" Target="http://investing.money.msn.com/investments/stock-price?symbol=/USDARS" TargetMode="External"/><Relationship Id="rId9" Type="http://schemas.openxmlformats.org/officeDocument/2006/relationships/hyperlink" Target="http://investing.money.msn.com/investments/stock-price?symbol=/USDGBP" TargetMode="External"/><Relationship Id="rId14" Type="http://schemas.openxmlformats.org/officeDocument/2006/relationships/hyperlink" Target="http://investing.money.msn.com/investments/stock-price?symbol=/USDCZK" TargetMode="External"/><Relationship Id="rId22" Type="http://schemas.openxmlformats.org/officeDocument/2006/relationships/hyperlink" Target="http://investing.money.msn.com/investments/stock-price?symbol=/USDJPY" TargetMode="External"/><Relationship Id="rId27" Type="http://schemas.openxmlformats.org/officeDocument/2006/relationships/hyperlink" Target="http://investing.money.msn.com/investments/stock-price?symbol=/USDMAD" TargetMode="External"/><Relationship Id="rId30" Type="http://schemas.openxmlformats.org/officeDocument/2006/relationships/hyperlink" Target="http://investing.money.msn.com/investments/stock-price?symbol=/USDNOK" TargetMode="External"/><Relationship Id="rId35" Type="http://schemas.openxmlformats.org/officeDocument/2006/relationships/hyperlink" Target="http://investing.money.msn.com/investments/stock-price?symbol=/USDSAR" TargetMode="External"/><Relationship Id="rId43" Type="http://schemas.openxmlformats.org/officeDocument/2006/relationships/hyperlink" Target="http://investing.money.msn.com/investments/stock-price?symbol=/USDAED" TargetMode="External"/><Relationship Id="rId48" Type="http://schemas.openxmlformats.org/officeDocument/2006/relationships/hyperlink" Target="http://g.msn.com/0TO_/enus" TargetMode="External"/><Relationship Id="rId8" Type="http://schemas.openxmlformats.org/officeDocument/2006/relationships/hyperlink" Target="http://investing.money.msn.com/investments/stock-price?symbol=/USDBRL" TargetMode="External"/><Relationship Id="rId51" Type="http://schemas.openxmlformats.org/officeDocument/2006/relationships/hyperlink" Target="http://g.msn.com/AIPRIV/en-us" TargetMode="External"/><Relationship Id="rId3" Type="http://schemas.openxmlformats.org/officeDocument/2006/relationships/hyperlink" Target="http://money.msn.com/" TargetMode="External"/><Relationship Id="rId12" Type="http://schemas.openxmlformats.org/officeDocument/2006/relationships/hyperlink" Target="http://investing.money.msn.com/investments/stock-price?symbol=/USDCNY" TargetMode="External"/><Relationship Id="rId17" Type="http://schemas.openxmlformats.org/officeDocument/2006/relationships/hyperlink" Target="http://investing.money.msn.com/investments/stock-price?symbol=/USDEGP" TargetMode="External"/><Relationship Id="rId25" Type="http://schemas.openxmlformats.org/officeDocument/2006/relationships/hyperlink" Target="http://investing.money.msn.com/investments/stock-price?symbol=/USDKRW" TargetMode="External"/><Relationship Id="rId33" Type="http://schemas.openxmlformats.org/officeDocument/2006/relationships/hyperlink" Target="http://investing.money.msn.com/investments/stock-price?symbol=/USDPHP" TargetMode="External"/><Relationship Id="rId38" Type="http://schemas.openxmlformats.org/officeDocument/2006/relationships/hyperlink" Target="http://investing.money.msn.com/investments/stock-price?symbol=/USDSEK" TargetMode="External"/><Relationship Id="rId46" Type="http://schemas.openxmlformats.org/officeDocument/2006/relationships/hyperlink" Target="http://officeupdate.microsoft.com/" TargetMode="External"/><Relationship Id="rId20" Type="http://schemas.openxmlformats.org/officeDocument/2006/relationships/hyperlink" Target="http://investing.money.msn.com/investments/stock-price?symbol=/USDINR" TargetMode="External"/><Relationship Id="rId41" Type="http://schemas.openxmlformats.org/officeDocument/2006/relationships/hyperlink" Target="http://investing.money.msn.com/investments/stock-price?symbol=/USDTHB" TargetMode="External"/><Relationship Id="rId54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1.bin"/><Relationship Id="rId6" Type="http://schemas.openxmlformats.org/officeDocument/2006/relationships/hyperlink" Target="http://investing.money.msn.com/investments/stock-price?symbol=/USDBHD" TargetMode="External"/><Relationship Id="rId15" Type="http://schemas.openxmlformats.org/officeDocument/2006/relationships/hyperlink" Target="http://investing.money.msn.com/investments/stock-price?symbol=/USDDKK" TargetMode="External"/><Relationship Id="rId23" Type="http://schemas.openxmlformats.org/officeDocument/2006/relationships/hyperlink" Target="http://investing.money.msn.com/investments/stock-price?symbol=/USDJOD" TargetMode="External"/><Relationship Id="rId28" Type="http://schemas.openxmlformats.org/officeDocument/2006/relationships/hyperlink" Target="http://investing.money.msn.com/investments/stock-price?symbol=/USDMYR" TargetMode="External"/><Relationship Id="rId36" Type="http://schemas.openxmlformats.org/officeDocument/2006/relationships/hyperlink" Target="http://investing.money.msn.com/investments/stock-price?symbol=/USDSGD" TargetMode="External"/><Relationship Id="rId49" Type="http://schemas.openxmlformats.org/officeDocument/2006/relationships/hyperlink" Target="http://advertising.microsoft.com/ms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K19"/>
  <sheetViews>
    <sheetView tabSelected="1" showWhiteSpace="0" view="pageLayout" zoomScale="55" zoomScaleNormal="100" zoomScalePageLayoutView="55" workbookViewId="0">
      <selection activeCell="B5" sqref="B5"/>
    </sheetView>
  </sheetViews>
  <sheetFormatPr defaultRowHeight="16.5"/>
  <cols>
    <col min="1" max="1" width="2.28515625" style="153" customWidth="1"/>
    <col min="2" max="2" width="25.5703125" style="153" bestFit="1" customWidth="1"/>
    <col min="3" max="4" width="19.42578125" style="153" customWidth="1"/>
    <col min="5" max="5" width="29.42578125" style="153" bestFit="1" customWidth="1"/>
    <col min="6" max="8" width="9.140625" style="153" customWidth="1"/>
    <col min="9" max="16384" width="9.140625" style="153"/>
  </cols>
  <sheetData>
    <row r="1" spans="2:11" s="179" customFormat="1" ht="69.75" customHeight="1"/>
    <row r="2" spans="2:11" ht="12" customHeight="1"/>
    <row r="3" spans="2:11" ht="20.25">
      <c r="B3" s="152" t="s">
        <v>433</v>
      </c>
      <c r="E3" s="176" t="s">
        <v>430</v>
      </c>
    </row>
    <row r="4" spans="2:11" ht="17.25" thickBot="1">
      <c r="B4" s="154" t="s">
        <v>428</v>
      </c>
      <c r="C4" s="161" t="s">
        <v>427</v>
      </c>
      <c r="D4" s="161" t="s">
        <v>426</v>
      </c>
      <c r="E4" s="166" t="s">
        <v>429</v>
      </c>
    </row>
    <row r="5" spans="2:11" ht="17.25" thickBot="1">
      <c r="B5" s="171" t="s">
        <v>75</v>
      </c>
      <c r="C5" s="162">
        <f>VLOOKUP($B5,Age!A6:R63,17,FALSE)</f>
        <v>15020668.57825</v>
      </c>
      <c r="D5" s="162">
        <f>VLOOKUP($B5,Age!A6:R63,18,FALSE)</f>
        <v>18645212.164333336</v>
      </c>
      <c r="E5" s="163" t="str">
        <f>IF(C5&gt;D5,"Yes","No")</f>
        <v>No</v>
      </c>
      <c r="I5" s="155"/>
      <c r="K5" s="155"/>
    </row>
    <row r="6" spans="2:11" ht="12" customHeight="1">
      <c r="B6" s="37"/>
      <c r="C6" s="37"/>
      <c r="D6" s="37"/>
      <c r="E6" s="163"/>
    </row>
    <row r="7" spans="2:11">
      <c r="B7" s="167" t="s">
        <v>434</v>
      </c>
      <c r="C7" s="165">
        <f>AVERAGE(Age!Q6:Q63)</f>
        <v>82127520.816550463</v>
      </c>
      <c r="D7" s="165">
        <f>AVERAGE(Age!R6:R63)</f>
        <v>73349629.485848427</v>
      </c>
      <c r="E7" s="163" t="str">
        <f t="shared" ref="E7" si="0">IF(C7&gt;D7,"Yes","No")</f>
        <v>Yes</v>
      </c>
    </row>
    <row r="8" spans="2:11" ht="24" customHeight="1">
      <c r="B8" s="167"/>
      <c r="C8" s="165"/>
      <c r="D8" s="165"/>
      <c r="E8" s="163"/>
    </row>
    <row r="9" spans="2:11" ht="20.25">
      <c r="B9" s="152" t="s">
        <v>424</v>
      </c>
      <c r="D9" s="37"/>
      <c r="E9" s="152" t="s">
        <v>438</v>
      </c>
    </row>
    <row r="10" spans="2:11" ht="17.25">
      <c r="B10" s="154" t="s">
        <v>423</v>
      </c>
      <c r="C10" s="154" t="s">
        <v>411</v>
      </c>
      <c r="E10" s="178" t="s">
        <v>440</v>
      </c>
      <c r="F10" s="178"/>
    </row>
    <row r="11" spans="2:11" ht="17.25">
      <c r="B11" s="156" t="s">
        <v>342</v>
      </c>
      <c r="C11" s="158">
        <f>Age!C$65</f>
        <v>1132732181.2310638</v>
      </c>
      <c r="E11" s="178" t="s">
        <v>439</v>
      </c>
      <c r="F11" s="178"/>
    </row>
    <row r="12" spans="2:11">
      <c r="B12" s="157" t="s">
        <v>421</v>
      </c>
      <c r="C12" s="158">
        <f>Age!E$65</f>
        <v>4380077122.2718248</v>
      </c>
      <c r="F12" s="172"/>
    </row>
    <row r="13" spans="2:11">
      <c r="B13" s="156" t="s">
        <v>343</v>
      </c>
      <c r="C13" s="158">
        <f>Age!G$65</f>
        <v>6742270270.0592918</v>
      </c>
    </row>
    <row r="14" spans="2:11">
      <c r="B14" s="156" t="s">
        <v>344</v>
      </c>
      <c r="C14" s="158">
        <f>Age!I$65</f>
        <v>6787373723.9581976</v>
      </c>
    </row>
    <row r="15" spans="2:11">
      <c r="B15" s="156" t="s">
        <v>345</v>
      </c>
      <c r="C15" s="158">
        <f>Age!K$65</f>
        <v>7097895800.2446356</v>
      </c>
    </row>
    <row r="16" spans="2:11">
      <c r="B16" s="156" t="s">
        <v>346</v>
      </c>
      <c r="C16" s="158">
        <f>Age!M$65</f>
        <v>3824955562.1064892</v>
      </c>
    </row>
    <row r="17" spans="2:3">
      <c r="B17" s="156" t="s">
        <v>347</v>
      </c>
      <c r="C17" s="158">
        <f>Age!O$65</f>
        <v>1827223589.8065016</v>
      </c>
    </row>
    <row r="19" spans="2:3">
      <c r="B19" s="180" t="s">
        <v>441</v>
      </c>
    </row>
  </sheetData>
  <sheetProtection algorithmName="SHA-512" hashValue="1QxTJIJOmojAm1mnHkeoHuaNcP14jAlT8Lc7i2BbgkmcNHt+J6wDOx/FcjR24peZYl3E6xOye0tySdRZJQxLeA==" saltValue="eldifpSdzU6piHjIK/t4OA==" spinCount="100000" sheet="1" objects="1" scenarios="1"/>
  <protectedRanges>
    <protectedRange algorithmName="SHA-512" hashValue="cNE6q2s0ippDMO/Nk/nMGY4xILbzqjphK1HD1maq2upUbUpg5KwFJSS69U+u+y1+5IX+Ct8K483KJ31r0ECdbA==" saltValue="VNREiAUbj7KGVIvlppifyA==" spinCount="100000" sqref="B5" name="PresentationLookup"/>
  </protectedRanges>
  <customSheetViews>
    <customSheetView guid="{23C48C76-85D5-4072-9DFE-6357FCE87462}" scale="55" showPageBreaks="1" view="pageLayout">
      <selection activeCell="B5" sqref="B5"/>
      <pageMargins left="0.25" right="0.25" top="0.75" bottom="0.75" header="0.3" footer="0.3"/>
      <pageSetup paperSize="9" orientation="portrait" r:id="rId1"/>
      <headerFooter>
        <oddHeader>&amp;L&amp;"Segoe UI,Regular"&amp;K00-049Tourist Information UK&amp;C&amp;"Segoe UI,Regular"&amp;K00-049Tourist Spending in the UK&amp;R&amp;"Segoe UI,Regular"&amp;K00-049&amp;D</oddHeader>
      </headerFooter>
    </customSheetView>
    <customSheetView guid="{1F563044-BFFD-4E88-8A76-C2F5E7AFE3A5}">
      <selection activeCell="B6" sqref="B6"/>
      <pageMargins left="0.7" right="0.7" top="0.75" bottom="0.75" header="0.3" footer="0.3"/>
    </customSheetView>
  </customSheetViews>
  <conditionalFormatting sqref="E5:E8">
    <cfRule type="cellIs" dxfId="6" priority="2" operator="equal">
      <formula>"No"</formula>
    </cfRule>
    <cfRule type="cellIs" dxfId="5" priority="3" operator="equal">
      <formula>"Yes"</formula>
    </cfRule>
  </conditionalFormatting>
  <conditionalFormatting sqref="C11:C17">
    <cfRule type="colorScale" priority="1">
      <colorScale>
        <cfvo type="num" val="0"/>
        <cfvo type="max"/>
        <color theme="4" tint="0.39997558519241921"/>
        <color theme="9" tint="0.39997558519241921"/>
      </colorScale>
    </cfRule>
  </conditionalFormatting>
  <hyperlinks>
    <hyperlink ref="E3" location="Age!A6" display="View all data"/>
    <hyperlink ref="E10" location="Home!A2" display="Spending by country"/>
    <hyperlink ref="E11" location="Age!A2" display="Spending by age"/>
    <hyperlink ref="B19" r:id="rId2"/>
  </hyperlinks>
  <pageMargins left="0.25" right="0.25" top="0.75" bottom="0.75" header="0.3" footer="0.3"/>
  <pageSetup paperSize="9" orientation="portrait" r:id="rId3"/>
  <headerFooter>
    <oddHeader>&amp;L&amp;"Segoe UI,Regular"&amp;K00-049Tourist Information UK&amp;C&amp;"Segoe UI,Regular"&amp;K00-049Tourist Spending in the UK&amp;R&amp;"Segoe UI,Regular"&amp;K00-049&amp;D</oddHeader>
  </headerFooter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ErrorMessage="1" errorTitle="Invalid Data" error="The results shown may not be accurate. Use the drop-down menu for best results.">
          <x14:formula1>
            <xm:f>Age!A6:A63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120"/>
  <sheetViews>
    <sheetView topLeftCell="A49" workbookViewId="0">
      <selection activeCell="A63" sqref="A63"/>
    </sheetView>
  </sheetViews>
  <sheetFormatPr defaultRowHeight="15"/>
  <cols>
    <col min="1" max="1" width="25.5703125" customWidth="1"/>
    <col min="2" max="2" width="10.42578125" customWidth="1"/>
    <col min="3" max="4" width="9.42578125" customWidth="1"/>
    <col min="5" max="5" width="10.42578125" customWidth="1"/>
    <col min="6" max="7" width="9.42578125" customWidth="1"/>
    <col min="8" max="9" width="10.42578125" customWidth="1"/>
    <col min="10" max="10" width="9.42578125" customWidth="1"/>
    <col min="11" max="11" width="10.42578125" customWidth="1"/>
    <col min="12" max="12" width="9.42578125" customWidth="1"/>
    <col min="13" max="13" width="8.42578125" customWidth="1"/>
  </cols>
  <sheetData>
    <row r="1" spans="1:14" ht="12" customHeight="1"/>
    <row r="2" spans="1:14" s="1" customFormat="1" ht="24" customHeight="1">
      <c r="A2" s="232" t="s">
        <v>267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4" s="118" customFormat="1" ht="18" customHeight="1">
      <c r="A3" s="65"/>
      <c r="B3" s="233" t="s">
        <v>9</v>
      </c>
      <c r="C3" s="233"/>
      <c r="D3" s="233"/>
      <c r="E3" s="233" t="s">
        <v>11</v>
      </c>
      <c r="F3" s="233"/>
      <c r="G3" s="233"/>
      <c r="H3" s="233" t="s">
        <v>327</v>
      </c>
      <c r="I3" s="233"/>
      <c r="J3" s="233"/>
      <c r="K3" s="233" t="s">
        <v>98</v>
      </c>
      <c r="L3" s="233"/>
      <c r="M3" s="233"/>
      <c r="N3" s="126"/>
    </row>
    <row r="4" spans="1:14" s="118" customFormat="1" ht="16.5" customHeight="1">
      <c r="A4" s="65"/>
      <c r="B4" s="233" t="s">
        <v>117</v>
      </c>
      <c r="C4" s="233"/>
      <c r="D4" s="233"/>
      <c r="E4" s="233" t="s">
        <v>117</v>
      </c>
      <c r="F4" s="233"/>
      <c r="G4" s="233"/>
      <c r="H4" s="233" t="s">
        <v>117</v>
      </c>
      <c r="I4" s="233"/>
      <c r="J4" s="233"/>
      <c r="K4" s="233" t="s">
        <v>117</v>
      </c>
      <c r="L4" s="233"/>
      <c r="M4" s="233"/>
    </row>
    <row r="5" spans="1:14" s="118" customFormat="1" ht="16.5" customHeight="1">
      <c r="A5" s="127" t="s">
        <v>349</v>
      </c>
      <c r="B5" s="128" t="s">
        <v>118</v>
      </c>
      <c r="C5" s="231" t="s">
        <v>119</v>
      </c>
      <c r="D5" s="231" t="s">
        <v>98</v>
      </c>
      <c r="E5" s="128" t="s">
        <v>118</v>
      </c>
      <c r="F5" s="231" t="s">
        <v>119</v>
      </c>
      <c r="G5" s="231" t="s">
        <v>98</v>
      </c>
      <c r="H5" s="128" t="s">
        <v>118</v>
      </c>
      <c r="I5" s="231" t="s">
        <v>119</v>
      </c>
      <c r="J5" s="231" t="s">
        <v>98</v>
      </c>
      <c r="K5" s="128" t="s">
        <v>118</v>
      </c>
      <c r="L5" s="231" t="s">
        <v>119</v>
      </c>
      <c r="M5" s="231" t="s">
        <v>98</v>
      </c>
    </row>
    <row r="6" spans="1:14" s="118" customFormat="1" ht="16.5" customHeight="1">
      <c r="A6" s="127"/>
      <c r="B6" s="128" t="s">
        <v>120</v>
      </c>
      <c r="C6" s="231"/>
      <c r="D6" s="231"/>
      <c r="E6" s="128" t="s">
        <v>120</v>
      </c>
      <c r="F6" s="231"/>
      <c r="G6" s="231"/>
      <c r="H6" s="128" t="s">
        <v>120</v>
      </c>
      <c r="I6" s="231"/>
      <c r="J6" s="231"/>
      <c r="K6" s="128" t="s">
        <v>120</v>
      </c>
      <c r="L6" s="231"/>
      <c r="M6" s="231"/>
    </row>
    <row r="7" spans="1:14" ht="20.100000000000001" customHeight="1">
      <c r="A7" s="66" t="s">
        <v>29</v>
      </c>
      <c r="B7" s="44">
        <v>261835.82799999998</v>
      </c>
      <c r="C7" s="44">
        <v>7734.6940000000004</v>
      </c>
      <c r="D7" s="44">
        <v>10054.822000000002</v>
      </c>
      <c r="E7" s="44">
        <v>87767.215000000026</v>
      </c>
      <c r="F7" s="44">
        <v>1490.1360000000002</v>
      </c>
      <c r="G7" s="44">
        <v>4268.4840000000004</v>
      </c>
      <c r="H7" s="44">
        <v>236087.72500000003</v>
      </c>
      <c r="I7" s="44">
        <v>51490.539999999986</v>
      </c>
      <c r="J7" s="44">
        <v>14778.027999999998</v>
      </c>
      <c r="K7" s="44">
        <v>54450.601999999992</v>
      </c>
      <c r="L7" s="44">
        <v>4755.2570000000005</v>
      </c>
      <c r="M7" s="44">
        <v>9144.3140000000021</v>
      </c>
    </row>
    <row r="8" spans="1:14" ht="20.100000000000001" customHeight="1">
      <c r="A8" s="66" t="s">
        <v>30</v>
      </c>
      <c r="B8" s="44">
        <v>1035054.2670000002</v>
      </c>
      <c r="C8" s="44">
        <v>32357.669000000002</v>
      </c>
      <c r="D8" s="44">
        <v>55737.027000000016</v>
      </c>
      <c r="E8" s="44">
        <v>621249.46600000071</v>
      </c>
      <c r="F8" s="44">
        <v>39129.606</v>
      </c>
      <c r="G8" s="44">
        <v>58755.132000000027</v>
      </c>
      <c r="H8" s="44">
        <v>483887.81500000047</v>
      </c>
      <c r="I8" s="44">
        <v>148700.39899999992</v>
      </c>
      <c r="J8" s="44">
        <v>47858.077000000005</v>
      </c>
      <c r="K8" s="44">
        <v>231790.15100000007</v>
      </c>
      <c r="L8" s="44">
        <v>10093.415000000001</v>
      </c>
      <c r="M8" s="44">
        <v>25891.275999999998</v>
      </c>
    </row>
    <row r="9" spans="1:14" ht="20.100000000000001" customHeight="1">
      <c r="A9" s="66" t="s">
        <v>31</v>
      </c>
      <c r="B9" s="44">
        <v>121062.47900000001</v>
      </c>
      <c r="C9" s="44">
        <v>689.84399999999994</v>
      </c>
      <c r="D9" s="44">
        <v>10913.637000000001</v>
      </c>
      <c r="E9" s="44">
        <v>53047.74</v>
      </c>
      <c r="F9" s="44">
        <v>3523.0760000000005</v>
      </c>
      <c r="G9" s="44">
        <v>10863.796</v>
      </c>
      <c r="H9" s="44">
        <v>29412.782999999999</v>
      </c>
      <c r="I9" s="44">
        <v>21551.504000000001</v>
      </c>
      <c r="J9" s="44">
        <v>9143.3189999999995</v>
      </c>
      <c r="K9" s="44">
        <v>14609.173999999997</v>
      </c>
      <c r="L9" s="44"/>
      <c r="M9" s="44">
        <v>311.87600000000003</v>
      </c>
    </row>
    <row r="10" spans="1:14" ht="20.100000000000001" customHeight="1">
      <c r="A10" s="66" t="s">
        <v>32</v>
      </c>
      <c r="B10" s="44">
        <v>468827.95599999983</v>
      </c>
      <c r="C10" s="44">
        <v>12947.177000000001</v>
      </c>
      <c r="D10" s="44">
        <v>63216.304000000011</v>
      </c>
      <c r="E10" s="44">
        <v>250405.97200000027</v>
      </c>
      <c r="F10" s="44">
        <v>13655.036</v>
      </c>
      <c r="G10" s="44">
        <v>59478.240999999995</v>
      </c>
      <c r="H10" s="44">
        <v>127895.39100000002</v>
      </c>
      <c r="I10" s="44">
        <v>56221.851000000017</v>
      </c>
      <c r="J10" s="44">
        <v>37350.289000000004</v>
      </c>
      <c r="K10" s="44">
        <v>75006.549999999974</v>
      </c>
      <c r="L10" s="44">
        <v>13240.171000000002</v>
      </c>
      <c r="M10" s="44">
        <v>10077.062000000002</v>
      </c>
    </row>
    <row r="11" spans="1:14" ht="20.100000000000001" customHeight="1">
      <c r="A11" s="66" t="s">
        <v>33</v>
      </c>
      <c r="B11" s="44">
        <v>21825.165999999997</v>
      </c>
      <c r="C11" s="44"/>
      <c r="D11" s="44"/>
      <c r="E11" s="44">
        <v>56849.567000000003</v>
      </c>
      <c r="F11" s="44"/>
      <c r="G11" s="44"/>
      <c r="H11" s="44">
        <v>32571.57499999999</v>
      </c>
      <c r="I11" s="44">
        <v>4958.1339999999991</v>
      </c>
      <c r="J11" s="44">
        <v>1044.9850000000001</v>
      </c>
      <c r="K11" s="44">
        <v>9213.9939999999988</v>
      </c>
      <c r="L11" s="44"/>
      <c r="M11" s="44"/>
    </row>
    <row r="12" spans="1:14" ht="20.100000000000001" customHeight="1">
      <c r="A12" s="66" t="s">
        <v>34</v>
      </c>
      <c r="B12" s="44">
        <v>107540.89800000003</v>
      </c>
      <c r="C12" s="44">
        <v>2601.2649999999999</v>
      </c>
      <c r="D12" s="44">
        <v>7263.2539999999999</v>
      </c>
      <c r="E12" s="44">
        <v>117132.38600000003</v>
      </c>
      <c r="F12" s="44">
        <v>2617.1329999999998</v>
      </c>
      <c r="G12" s="44">
        <v>8351.6759999999995</v>
      </c>
      <c r="H12" s="44">
        <v>67668.904999999984</v>
      </c>
      <c r="I12" s="44">
        <v>11853.220000000001</v>
      </c>
      <c r="J12" s="44">
        <v>4878.2010000000009</v>
      </c>
      <c r="K12" s="44">
        <v>26798.863000000001</v>
      </c>
      <c r="L12" s="44">
        <v>1276.951</v>
      </c>
      <c r="M12" s="44">
        <v>497.54400000000004</v>
      </c>
    </row>
    <row r="13" spans="1:14" ht="20.100000000000001" customHeight="1">
      <c r="A13" s="66" t="s">
        <v>35</v>
      </c>
      <c r="B13" s="44">
        <v>27403.128000000001</v>
      </c>
      <c r="C13" s="44">
        <v>5719.5590000000002</v>
      </c>
      <c r="D13" s="44">
        <v>5340.3350000000009</v>
      </c>
      <c r="E13" s="44">
        <v>4990.6039999999994</v>
      </c>
      <c r="F13" s="44">
        <v>1367.9369999999999</v>
      </c>
      <c r="G13" s="44">
        <v>1346.06</v>
      </c>
      <c r="H13" s="44">
        <v>22317.852000000003</v>
      </c>
      <c r="I13" s="44">
        <v>39801.083000000021</v>
      </c>
      <c r="J13" s="44">
        <v>2586.8330000000005</v>
      </c>
      <c r="K13" s="44">
        <v>6068.3660000000009</v>
      </c>
      <c r="L13" s="44">
        <v>5102.1490000000003</v>
      </c>
      <c r="M13" s="44">
        <v>1233.479</v>
      </c>
    </row>
    <row r="14" spans="1:14" ht="20.100000000000001" customHeight="1">
      <c r="A14" s="66" t="s">
        <v>36</v>
      </c>
      <c r="B14" s="44">
        <v>322591.57399999944</v>
      </c>
      <c r="C14" s="44">
        <v>2068.3150000000001</v>
      </c>
      <c r="D14" s="44">
        <v>10766.851000000002</v>
      </c>
      <c r="E14" s="44">
        <v>161889.0380000002</v>
      </c>
      <c r="F14" s="44">
        <v>3679.2030000000004</v>
      </c>
      <c r="G14" s="44">
        <v>15521.965000000006</v>
      </c>
      <c r="H14" s="44">
        <v>91855.488000000027</v>
      </c>
      <c r="I14" s="44">
        <v>18485.299000000003</v>
      </c>
      <c r="J14" s="44">
        <v>7871.4849999999997</v>
      </c>
      <c r="K14" s="44">
        <v>62040.676000000007</v>
      </c>
      <c r="L14" s="44">
        <v>3445.6220000000003</v>
      </c>
      <c r="M14" s="44">
        <v>2522.866</v>
      </c>
    </row>
    <row r="15" spans="1:14" ht="20.100000000000001" customHeight="1">
      <c r="A15" s="66" t="s">
        <v>37</v>
      </c>
      <c r="B15" s="44">
        <v>104563.674</v>
      </c>
      <c r="C15" s="44">
        <v>366.822</v>
      </c>
      <c r="D15" s="44">
        <v>4124.6369999999997</v>
      </c>
      <c r="E15" s="44">
        <v>37639.240999999995</v>
      </c>
      <c r="F15" s="44">
        <v>1128.3440000000001</v>
      </c>
      <c r="G15" s="44">
        <v>6078.1719999999996</v>
      </c>
      <c r="H15" s="44">
        <v>37553.942000000003</v>
      </c>
      <c r="I15" s="44">
        <v>5804.4929999999995</v>
      </c>
      <c r="J15" s="44">
        <v>1585.5520000000001</v>
      </c>
      <c r="K15" s="44">
        <v>15831.775</v>
      </c>
      <c r="L15" s="44"/>
      <c r="M15" s="44">
        <v>473.173</v>
      </c>
    </row>
    <row r="16" spans="1:14" ht="20.100000000000001" customHeight="1">
      <c r="A16" s="66" t="s">
        <v>38</v>
      </c>
      <c r="B16" s="44">
        <v>1610452.2960000068</v>
      </c>
      <c r="C16" s="44">
        <v>65594.40300000002</v>
      </c>
      <c r="D16" s="44">
        <v>84763.717999999993</v>
      </c>
      <c r="E16" s="44">
        <v>687764.26800000097</v>
      </c>
      <c r="F16" s="44">
        <v>58107.661999999997</v>
      </c>
      <c r="G16" s="44">
        <v>54875.475999999981</v>
      </c>
      <c r="H16" s="44">
        <v>714201.86700000067</v>
      </c>
      <c r="I16" s="44">
        <v>336167.19300000009</v>
      </c>
      <c r="J16" s="44">
        <v>59564.360999999975</v>
      </c>
      <c r="K16" s="44">
        <v>206244.56199999986</v>
      </c>
      <c r="L16" s="44">
        <v>39519.400999999998</v>
      </c>
      <c r="M16" s="44">
        <v>13140.731</v>
      </c>
    </row>
    <row r="17" spans="1:13" ht="20.100000000000001" customHeight="1">
      <c r="A17" s="66" t="s">
        <v>39</v>
      </c>
      <c r="B17" s="44">
        <v>1272700.7159999956</v>
      </c>
      <c r="C17" s="44">
        <v>49516.404000000002</v>
      </c>
      <c r="D17" s="44">
        <v>63838.761000000006</v>
      </c>
      <c r="E17" s="44">
        <v>724867.1549999998</v>
      </c>
      <c r="F17" s="44">
        <v>29430.295000000006</v>
      </c>
      <c r="G17" s="44">
        <v>88488.758000000118</v>
      </c>
      <c r="H17" s="44">
        <v>483700.24400000036</v>
      </c>
      <c r="I17" s="44">
        <v>178177.70699999991</v>
      </c>
      <c r="J17" s="44">
        <v>57789.528999999973</v>
      </c>
      <c r="K17" s="44">
        <v>184957.89600000012</v>
      </c>
      <c r="L17" s="44">
        <v>12054.327999999998</v>
      </c>
      <c r="M17" s="44">
        <v>16458.362000000001</v>
      </c>
    </row>
    <row r="18" spans="1:13" ht="20.100000000000001" customHeight="1">
      <c r="A18" s="66" t="s">
        <v>40</v>
      </c>
      <c r="B18" s="44">
        <v>52736.460000000014</v>
      </c>
      <c r="C18" s="44">
        <v>1925.7620000000002</v>
      </c>
      <c r="D18" s="44">
        <v>1719.1640000000002</v>
      </c>
      <c r="E18" s="44">
        <v>33977.53899999999</v>
      </c>
      <c r="F18" s="44"/>
      <c r="G18" s="44">
        <v>4905.4570000000003</v>
      </c>
      <c r="H18" s="44">
        <v>46618.246000000014</v>
      </c>
      <c r="I18" s="44">
        <v>21572.753000000001</v>
      </c>
      <c r="J18" s="44">
        <v>2860.9629999999997</v>
      </c>
      <c r="K18" s="44">
        <v>9280.2620000000006</v>
      </c>
      <c r="L18" s="44">
        <v>912.98699999999997</v>
      </c>
      <c r="M18" s="44">
        <v>1228.5630000000001</v>
      </c>
    </row>
    <row r="19" spans="1:13" ht="20.100000000000001" customHeight="1">
      <c r="A19" s="66" t="s">
        <v>41</v>
      </c>
      <c r="B19" s="44">
        <v>48396.447999999989</v>
      </c>
      <c r="C19" s="44"/>
      <c r="D19" s="44">
        <v>2112.4900000000002</v>
      </c>
      <c r="E19" s="44">
        <v>150194.52799999999</v>
      </c>
      <c r="F19" s="44"/>
      <c r="G19" s="44">
        <v>1905.011</v>
      </c>
      <c r="H19" s="44">
        <v>59499.625999999975</v>
      </c>
      <c r="I19" s="44">
        <v>1268.2370000000001</v>
      </c>
      <c r="J19" s="44">
        <v>1594.0280000000002</v>
      </c>
      <c r="K19" s="44">
        <v>14864.33</v>
      </c>
      <c r="L19" s="44"/>
      <c r="M19" s="44">
        <v>720.16600000000005</v>
      </c>
    </row>
    <row r="20" spans="1:13" ht="20.100000000000001" customHeight="1">
      <c r="A20" s="66" t="s">
        <v>42</v>
      </c>
      <c r="B20" s="44">
        <v>497903.71200000017</v>
      </c>
      <c r="C20" s="44">
        <v>37434.348999999987</v>
      </c>
      <c r="D20" s="44">
        <v>57691.999000000003</v>
      </c>
      <c r="E20" s="44">
        <v>428666.68299999984</v>
      </c>
      <c r="F20" s="44">
        <v>37853.102999999996</v>
      </c>
      <c r="G20" s="44">
        <v>62332.464000000007</v>
      </c>
      <c r="H20" s="44">
        <v>676061.22899999935</v>
      </c>
      <c r="I20" s="44">
        <v>162919.1510000001</v>
      </c>
      <c r="J20" s="44">
        <v>124415.8</v>
      </c>
      <c r="K20" s="44">
        <v>236153.09300000008</v>
      </c>
      <c r="L20" s="44">
        <v>16085.955999999996</v>
      </c>
      <c r="M20" s="44">
        <v>56995.770000000011</v>
      </c>
    </row>
    <row r="21" spans="1:13" ht="20.100000000000001" customHeight="1">
      <c r="A21" s="66" t="s">
        <v>43</v>
      </c>
      <c r="B21" s="44">
        <v>786885.9580000001</v>
      </c>
      <c r="C21" s="44">
        <v>8647.7960000000003</v>
      </c>
      <c r="D21" s="44">
        <v>21473.985000000004</v>
      </c>
      <c r="E21" s="44">
        <v>260315.87999999995</v>
      </c>
      <c r="F21" s="44">
        <v>3534.1910000000003</v>
      </c>
      <c r="G21" s="44">
        <v>26103.437999999995</v>
      </c>
      <c r="H21" s="44">
        <v>317376.413</v>
      </c>
      <c r="I21" s="44">
        <v>62769.822000000015</v>
      </c>
      <c r="J21" s="44">
        <v>20183.037</v>
      </c>
      <c r="K21" s="44">
        <v>150532.49300000005</v>
      </c>
      <c r="L21" s="44">
        <v>2285.7700000000004</v>
      </c>
      <c r="M21" s="44">
        <v>5699.0190000000002</v>
      </c>
    </row>
    <row r="22" spans="1:13" ht="20.100000000000001" customHeight="1">
      <c r="A22" s="66" t="s">
        <v>44</v>
      </c>
      <c r="B22" s="44">
        <v>31845.61399999999</v>
      </c>
      <c r="C22" s="44"/>
      <c r="D22" s="44">
        <v>720.16600000000005</v>
      </c>
      <c r="E22" s="44">
        <v>66989.237000000023</v>
      </c>
      <c r="F22" s="44"/>
      <c r="G22" s="44">
        <v>3066.5830000000001</v>
      </c>
      <c r="H22" s="44">
        <v>91760.343000000052</v>
      </c>
      <c r="I22" s="44"/>
      <c r="J22" s="44">
        <v>1988.5550000000001</v>
      </c>
      <c r="K22" s="44">
        <v>7717.3440000000001</v>
      </c>
      <c r="L22" s="44"/>
      <c r="M22" s="44">
        <v>857.85400000000004</v>
      </c>
    </row>
    <row r="23" spans="1:13" ht="20.100000000000001" customHeight="1">
      <c r="A23" s="66" t="s">
        <v>45</v>
      </c>
      <c r="B23" s="44">
        <v>21080.108</v>
      </c>
      <c r="C23" s="44">
        <v>3357.748</v>
      </c>
      <c r="D23" s="44">
        <v>14571.889000000001</v>
      </c>
      <c r="E23" s="44">
        <v>11096.031000000001</v>
      </c>
      <c r="F23" s="44">
        <v>4387.6489999999994</v>
      </c>
      <c r="G23" s="44">
        <v>12826.992</v>
      </c>
      <c r="H23" s="44">
        <v>2932.5889999999999</v>
      </c>
      <c r="I23" s="44">
        <v>13047.919000000004</v>
      </c>
      <c r="J23" s="44">
        <v>3897.6489999999999</v>
      </c>
      <c r="K23" s="44">
        <v>1641.0320000000002</v>
      </c>
      <c r="L23" s="44">
        <v>2382.4470000000001</v>
      </c>
      <c r="M23" s="44">
        <v>598.25900000000001</v>
      </c>
    </row>
    <row r="24" spans="1:13" ht="20.100000000000001" customHeight="1">
      <c r="A24" s="66" t="s">
        <v>46</v>
      </c>
      <c r="B24" s="44">
        <v>27904.721000000009</v>
      </c>
      <c r="C24" s="44">
        <v>959.81099999999992</v>
      </c>
      <c r="D24" s="44">
        <v>1798.155</v>
      </c>
      <c r="E24" s="44">
        <v>10385.495999999997</v>
      </c>
      <c r="F24" s="44">
        <v>2107.6950000000002</v>
      </c>
      <c r="G24" s="44">
        <v>938.74299999999994</v>
      </c>
      <c r="H24" s="44">
        <v>17620.602000000003</v>
      </c>
      <c r="I24" s="44">
        <v>11293.601000000001</v>
      </c>
      <c r="J24" s="44"/>
      <c r="K24" s="44">
        <v>9982.9889999999996</v>
      </c>
      <c r="L24" s="44">
        <v>671.08900000000006</v>
      </c>
      <c r="M24" s="44">
        <v>777.56700000000001</v>
      </c>
    </row>
    <row r="25" spans="1:13" ht="20.100000000000001" customHeight="1">
      <c r="A25" s="66" t="s">
        <v>47</v>
      </c>
      <c r="B25" s="44">
        <v>654747.8139999985</v>
      </c>
      <c r="C25" s="44">
        <v>24562.929</v>
      </c>
      <c r="D25" s="44">
        <v>25995.203999999994</v>
      </c>
      <c r="E25" s="44">
        <v>535615.97700000065</v>
      </c>
      <c r="F25" s="44">
        <v>28476.780000000006</v>
      </c>
      <c r="G25" s="44">
        <v>71055.439000000013</v>
      </c>
      <c r="H25" s="44">
        <v>331868.99300000025</v>
      </c>
      <c r="I25" s="44">
        <v>114506.37699999998</v>
      </c>
      <c r="J25" s="44">
        <v>22730.373</v>
      </c>
      <c r="K25" s="44">
        <v>100683.33199999999</v>
      </c>
      <c r="L25" s="44">
        <v>6935.9849999999997</v>
      </c>
      <c r="M25" s="44">
        <v>4762.3469999999998</v>
      </c>
    </row>
    <row r="26" spans="1:13" ht="20.100000000000001" customHeight="1">
      <c r="A26" s="66" t="s">
        <v>48</v>
      </c>
      <c r="B26" s="44">
        <v>353410.16500000004</v>
      </c>
      <c r="C26" s="44">
        <v>5538.3600000000006</v>
      </c>
      <c r="D26" s="44">
        <v>15573.176999999998</v>
      </c>
      <c r="E26" s="44">
        <v>162613.636</v>
      </c>
      <c r="F26" s="44">
        <v>4644.4459999999999</v>
      </c>
      <c r="G26" s="44">
        <v>18152.551000000003</v>
      </c>
      <c r="H26" s="44">
        <v>103981.36799999996</v>
      </c>
      <c r="I26" s="44">
        <v>37366.555</v>
      </c>
      <c r="J26" s="44">
        <v>16007.566999999997</v>
      </c>
      <c r="K26" s="44">
        <v>128501.71299999996</v>
      </c>
      <c r="L26" s="44">
        <v>1730.3189999999997</v>
      </c>
      <c r="M26" s="44">
        <v>2694.82</v>
      </c>
    </row>
    <row r="27" spans="1:13" ht="20.100000000000001" customHeight="1">
      <c r="A27" s="66" t="s">
        <v>49</v>
      </c>
      <c r="B27" s="44">
        <v>182559.1099999999</v>
      </c>
      <c r="C27" s="44"/>
      <c r="D27" s="44">
        <v>2827.6760000000004</v>
      </c>
      <c r="E27" s="44">
        <v>568602.76199999976</v>
      </c>
      <c r="F27" s="44"/>
      <c r="G27" s="44">
        <v>5596.3189999999995</v>
      </c>
      <c r="H27" s="44">
        <v>526642.25000000012</v>
      </c>
      <c r="I27" s="44">
        <v>8245.2840000000015</v>
      </c>
      <c r="J27" s="44">
        <v>1675.7280000000003</v>
      </c>
      <c r="K27" s="44">
        <v>59828.463999999978</v>
      </c>
      <c r="L27" s="44"/>
      <c r="M27" s="44">
        <v>1030.7820000000002</v>
      </c>
    </row>
    <row r="28" spans="1:13" ht="20.100000000000001" customHeight="1">
      <c r="A28" s="66" t="s">
        <v>50</v>
      </c>
      <c r="B28" s="44">
        <v>71862.651000000042</v>
      </c>
      <c r="C28" s="44">
        <v>1557.0570000000002</v>
      </c>
      <c r="D28" s="44">
        <v>5082.8159999999998</v>
      </c>
      <c r="E28" s="44">
        <v>66216.268000000011</v>
      </c>
      <c r="F28" s="44">
        <v>869.01700000000017</v>
      </c>
      <c r="G28" s="44">
        <v>5144.1869999999999</v>
      </c>
      <c r="H28" s="44">
        <v>57263.79599999998</v>
      </c>
      <c r="I28" s="44">
        <v>44490.322000000007</v>
      </c>
      <c r="J28" s="44">
        <v>3170.125</v>
      </c>
      <c r="K28" s="44">
        <v>24276.918999999998</v>
      </c>
      <c r="L28" s="44">
        <v>4004.319</v>
      </c>
      <c r="M28" s="44">
        <v>1735.087</v>
      </c>
    </row>
    <row r="29" spans="1:13" ht="20.100000000000001" customHeight="1">
      <c r="A29" s="66" t="s">
        <v>51</v>
      </c>
      <c r="B29" s="44">
        <v>45379.740999999995</v>
      </c>
      <c r="C29" s="44">
        <v>1183.5840000000003</v>
      </c>
      <c r="D29" s="44">
        <v>1629.3589999999999</v>
      </c>
      <c r="E29" s="44">
        <v>211265.36499999985</v>
      </c>
      <c r="F29" s="44"/>
      <c r="G29" s="44">
        <v>1352.6670000000001</v>
      </c>
      <c r="H29" s="44">
        <v>101057.46800000005</v>
      </c>
      <c r="I29" s="44">
        <v>1715.7080000000001</v>
      </c>
      <c r="J29" s="44">
        <v>1769.0220000000002</v>
      </c>
      <c r="K29" s="44">
        <v>18915.490999999995</v>
      </c>
      <c r="L29" s="44"/>
      <c r="M29" s="44">
        <v>1432.0240000000001</v>
      </c>
    </row>
    <row r="30" spans="1:13" ht="20.100000000000001" customHeight="1">
      <c r="A30" s="66" t="s">
        <v>52</v>
      </c>
      <c r="B30" s="44">
        <v>87205.923999999985</v>
      </c>
      <c r="C30" s="44">
        <v>660.11900000000003</v>
      </c>
      <c r="D30" s="44">
        <v>6638.2830000000004</v>
      </c>
      <c r="E30" s="44">
        <v>44804.187999999995</v>
      </c>
      <c r="F30" s="44">
        <v>689.59300000000007</v>
      </c>
      <c r="G30" s="44">
        <v>4882.6240000000007</v>
      </c>
      <c r="H30" s="44">
        <v>26144.252000000004</v>
      </c>
      <c r="I30" s="44">
        <v>6497.3790000000008</v>
      </c>
      <c r="J30" s="44">
        <v>1367.6959999999999</v>
      </c>
      <c r="K30" s="44">
        <v>32943.223999999995</v>
      </c>
      <c r="L30" s="44">
        <v>758.25200000000007</v>
      </c>
      <c r="M30" s="44">
        <v>1188.421</v>
      </c>
    </row>
    <row r="31" spans="1:13" ht="20.100000000000001" customHeight="1">
      <c r="A31" s="66" t="s">
        <v>53</v>
      </c>
      <c r="B31" s="44">
        <v>37469.932000000001</v>
      </c>
      <c r="C31" s="44"/>
      <c r="D31" s="44">
        <v>3728.4690000000005</v>
      </c>
      <c r="E31" s="44">
        <v>57443.461000000003</v>
      </c>
      <c r="F31" s="44"/>
      <c r="G31" s="44">
        <v>3899.5640000000003</v>
      </c>
      <c r="H31" s="44">
        <v>35713.914000000004</v>
      </c>
      <c r="I31" s="44">
        <v>1892.5090000000002</v>
      </c>
      <c r="J31" s="44">
        <v>342.45300000000003</v>
      </c>
      <c r="K31" s="44">
        <v>7228.6189999999997</v>
      </c>
      <c r="L31" s="44"/>
      <c r="M31" s="44"/>
    </row>
    <row r="32" spans="1:13" ht="20.100000000000001" customHeight="1">
      <c r="A32" s="66" t="s">
        <v>54</v>
      </c>
      <c r="B32" s="44">
        <v>561723.8879999998</v>
      </c>
      <c r="C32" s="44">
        <v>25005.319000000003</v>
      </c>
      <c r="D32" s="44">
        <v>39782.716999999997</v>
      </c>
      <c r="E32" s="44">
        <v>263721.86299999978</v>
      </c>
      <c r="F32" s="44">
        <v>29710.486999999997</v>
      </c>
      <c r="G32" s="44">
        <v>52233.234000000019</v>
      </c>
      <c r="H32" s="44">
        <v>277104.79799999995</v>
      </c>
      <c r="I32" s="44">
        <v>295716.95200000022</v>
      </c>
      <c r="J32" s="44">
        <v>25421.273000000005</v>
      </c>
      <c r="K32" s="44">
        <v>90662.52900000001</v>
      </c>
      <c r="L32" s="44">
        <v>31603.197999999989</v>
      </c>
      <c r="M32" s="44">
        <v>11789.346</v>
      </c>
    </row>
    <row r="33" spans="1:25" ht="20.100000000000001" customHeight="1">
      <c r="A33" s="66" t="s">
        <v>55</v>
      </c>
      <c r="B33" s="44">
        <v>366034.1750000008</v>
      </c>
      <c r="C33" s="44">
        <v>5850.1370000000006</v>
      </c>
      <c r="D33" s="44">
        <v>14524.253000000001</v>
      </c>
      <c r="E33" s="44">
        <v>153664.29600000003</v>
      </c>
      <c r="F33" s="44">
        <v>9887.6570000000011</v>
      </c>
      <c r="G33" s="44">
        <v>14159.497999999998</v>
      </c>
      <c r="H33" s="44">
        <v>114878.67699999991</v>
      </c>
      <c r="I33" s="44">
        <v>20372.730000000007</v>
      </c>
      <c r="J33" s="44">
        <v>8449.4000000000015</v>
      </c>
      <c r="K33" s="44">
        <v>83844.247999999934</v>
      </c>
      <c r="L33" s="44">
        <v>1070.5360000000001</v>
      </c>
      <c r="M33" s="44">
        <v>1559.5110000000002</v>
      </c>
    </row>
    <row r="34" spans="1:25" ht="20.100000000000001" customHeight="1">
      <c r="A34" s="66" t="s">
        <v>56</v>
      </c>
      <c r="B34" s="44">
        <v>221868.07400000011</v>
      </c>
      <c r="C34" s="44">
        <v>16676.144</v>
      </c>
      <c r="D34" s="44">
        <v>45329.177000000011</v>
      </c>
      <c r="E34" s="44">
        <v>127176.89300000003</v>
      </c>
      <c r="F34" s="44">
        <v>27120.195000000007</v>
      </c>
      <c r="G34" s="44">
        <v>79928.326999999932</v>
      </c>
      <c r="H34" s="44">
        <v>97469.884000000064</v>
      </c>
      <c r="I34" s="44">
        <v>78862.247000000018</v>
      </c>
      <c r="J34" s="44">
        <v>49015.352999999988</v>
      </c>
      <c r="K34" s="44">
        <v>47663.105999999985</v>
      </c>
      <c r="L34" s="44">
        <v>6159.7890000000007</v>
      </c>
      <c r="M34" s="44">
        <v>18499.610000000008</v>
      </c>
    </row>
    <row r="35" spans="1:25" ht="20.100000000000001" customHeight="1">
      <c r="A35" s="66" t="s">
        <v>57</v>
      </c>
      <c r="B35" s="44">
        <v>40693.914999999986</v>
      </c>
      <c r="C35" s="44">
        <v>1474.9680000000003</v>
      </c>
      <c r="D35" s="44">
        <v>2928.0520000000001</v>
      </c>
      <c r="E35" s="44">
        <v>46924.480000000018</v>
      </c>
      <c r="F35" s="44" t="e">
        <v>#VALUE!</v>
      </c>
      <c r="G35" s="44">
        <v>3810.723</v>
      </c>
      <c r="H35" s="44">
        <v>18906.751000000004</v>
      </c>
      <c r="I35" s="44">
        <v>19613.020999999997</v>
      </c>
      <c r="J35" s="44">
        <v>3340.1570000000006</v>
      </c>
      <c r="K35" s="44">
        <v>13619.880999999999</v>
      </c>
      <c r="L35" s="44">
        <v>1656.384</v>
      </c>
      <c r="M35" s="44">
        <v>1218.155</v>
      </c>
    </row>
    <row r="36" spans="1:25" ht="20.100000000000001" customHeight="1">
      <c r="A36" s="66" t="s">
        <v>58</v>
      </c>
      <c r="B36" s="44">
        <v>128931.23300000005</v>
      </c>
      <c r="C36" s="44">
        <v>6636.2079999999996</v>
      </c>
      <c r="D36" s="44">
        <v>7794.88</v>
      </c>
      <c r="E36" s="44">
        <v>126708.982</v>
      </c>
      <c r="F36" s="44">
        <v>4605.4590000000007</v>
      </c>
      <c r="G36" s="44">
        <v>10234.227000000001</v>
      </c>
      <c r="H36" s="44">
        <v>103183.974</v>
      </c>
      <c r="I36" s="44">
        <v>20720.837</v>
      </c>
      <c r="J36" s="44">
        <v>10904.359</v>
      </c>
      <c r="K36" s="44">
        <v>55313.275999999983</v>
      </c>
      <c r="L36" s="44">
        <v>3914.7359999999999</v>
      </c>
      <c r="M36" s="44">
        <v>3127.4480000000003</v>
      </c>
    </row>
    <row r="37" spans="1:25" ht="20.100000000000001" customHeight="1">
      <c r="A37" s="66" t="s">
        <v>15</v>
      </c>
      <c r="B37" s="44">
        <v>8580282.4229999706</v>
      </c>
      <c r="C37" s="44">
        <v>280974.08000000019</v>
      </c>
      <c r="D37" s="44">
        <v>217474.51499999993</v>
      </c>
      <c r="E37" s="44">
        <v>5872022.2759999996</v>
      </c>
      <c r="F37" s="44">
        <v>267394.95799999998</v>
      </c>
      <c r="G37" s="44">
        <v>176479.45200000002</v>
      </c>
      <c r="H37" s="44">
        <v>4887139.5159999887</v>
      </c>
      <c r="I37" s="44">
        <v>1595891.8880000017</v>
      </c>
      <c r="J37" s="44">
        <v>207071.79600000009</v>
      </c>
      <c r="K37" s="44">
        <v>1791298.7290000007</v>
      </c>
      <c r="L37" s="44">
        <v>154810.38899999997</v>
      </c>
      <c r="M37" s="44">
        <v>63755.313999999998</v>
      </c>
    </row>
    <row r="38" spans="1:25" ht="20.100000000000001" customHeight="1">
      <c r="A38" s="66" t="s">
        <v>59</v>
      </c>
      <c r="B38" s="44">
        <v>13817.11999999999</v>
      </c>
      <c r="C38" s="44">
        <v>1282.2470000000001</v>
      </c>
      <c r="D38" s="44">
        <v>1128.414</v>
      </c>
      <c r="E38" s="44">
        <v>9430.5810000000019</v>
      </c>
      <c r="F38" s="44">
        <v>1253.1300000000001</v>
      </c>
      <c r="G38" s="44">
        <v>1080.7949999999998</v>
      </c>
      <c r="H38" s="44">
        <v>8806.0480000000007</v>
      </c>
      <c r="I38" s="44">
        <v>4609.0670000000009</v>
      </c>
      <c r="J38" s="44">
        <v>2398.2260000000001</v>
      </c>
      <c r="K38" s="44">
        <v>2659.9609999999998</v>
      </c>
      <c r="L38" s="44"/>
      <c r="M38" s="44">
        <v>1194.296</v>
      </c>
    </row>
    <row r="39" spans="1:25" s="4" customFormat="1" ht="20.100000000000001" customHeight="1">
      <c r="A39" s="66" t="s">
        <v>60</v>
      </c>
      <c r="B39" s="44">
        <v>2865.1860000000001</v>
      </c>
      <c r="C39" s="44"/>
      <c r="D39" s="44">
        <v>2001.4190000000003</v>
      </c>
      <c r="E39" s="44">
        <v>4337.4180000000006</v>
      </c>
      <c r="F39" s="44"/>
      <c r="G39" s="44">
        <v>641.20399999999995</v>
      </c>
      <c r="H39" s="44">
        <v>7430.8470000000007</v>
      </c>
      <c r="I39" s="44">
        <v>1282.0910000000001</v>
      </c>
      <c r="J39" s="44">
        <v>2632.7920000000004</v>
      </c>
      <c r="K39" s="44">
        <v>2761.261</v>
      </c>
      <c r="L39" s="44">
        <v>1282.0910000000001</v>
      </c>
      <c r="M39" s="44">
        <v>1127.2080000000001</v>
      </c>
      <c r="N39"/>
      <c r="O39"/>
      <c r="P39"/>
      <c r="Q39"/>
      <c r="R39"/>
      <c r="S39"/>
      <c r="T39"/>
      <c r="U39"/>
      <c r="V39"/>
      <c r="W39"/>
      <c r="X39"/>
      <c r="Y39"/>
    </row>
    <row r="40" spans="1:25" s="4" customFormat="1" ht="20.100000000000001" customHeight="1">
      <c r="A40" s="66" t="s">
        <v>61</v>
      </c>
      <c r="B40" s="44">
        <v>1011.889</v>
      </c>
      <c r="C40" s="44">
        <v>480.827</v>
      </c>
      <c r="D40" s="44">
        <v>561.72300000000007</v>
      </c>
      <c r="E40" s="44">
        <v>409.79300000000001</v>
      </c>
      <c r="F40" s="44"/>
      <c r="G40" s="44">
        <v>446.00900000000001</v>
      </c>
      <c r="H40" s="44">
        <v>2252.1970000000001</v>
      </c>
      <c r="I40" s="44">
        <v>324.44200000000001</v>
      </c>
      <c r="J40" s="44">
        <v>989.53</v>
      </c>
      <c r="K40" s="44">
        <v>511.69399999999996</v>
      </c>
      <c r="L40" s="44">
        <v>550.67399999999998</v>
      </c>
      <c r="M40" s="44">
        <v>958.51200000000006</v>
      </c>
      <c r="N40"/>
      <c r="O40"/>
      <c r="P40"/>
      <c r="Q40"/>
      <c r="R40"/>
      <c r="S40"/>
      <c r="T40"/>
      <c r="U40"/>
      <c r="V40"/>
      <c r="W40"/>
      <c r="X40"/>
      <c r="Y40"/>
    </row>
    <row r="41" spans="1:25" s="4" customFormat="1" ht="20.100000000000001" customHeight="1">
      <c r="A41" s="66" t="s">
        <v>62</v>
      </c>
      <c r="B41" s="44">
        <v>4922.9680000000008</v>
      </c>
      <c r="C41" s="44">
        <v>955.60899999999992</v>
      </c>
      <c r="D41" s="44"/>
      <c r="E41" s="44">
        <v>7915.2119999999995</v>
      </c>
      <c r="F41" s="44">
        <v>1776.2070000000001</v>
      </c>
      <c r="G41" s="44">
        <v>550.67399999999998</v>
      </c>
      <c r="H41" s="44">
        <v>6295.7080000000005</v>
      </c>
      <c r="I41" s="44"/>
      <c r="J41" s="44">
        <v>1398.3620000000001</v>
      </c>
      <c r="K41" s="44">
        <v>4428.0369999999994</v>
      </c>
      <c r="L41" s="44">
        <v>427.53000000000003</v>
      </c>
      <c r="M41" s="44"/>
      <c r="N41"/>
      <c r="O41"/>
      <c r="P41"/>
      <c r="Q41"/>
      <c r="R41"/>
      <c r="S41"/>
      <c r="T41"/>
      <c r="U41"/>
      <c r="V41"/>
      <c r="W41"/>
      <c r="X41"/>
      <c r="Y41"/>
    </row>
    <row r="42" spans="1:25" ht="20.100000000000001" customHeight="1">
      <c r="A42" s="66" t="s">
        <v>63</v>
      </c>
      <c r="B42" s="44">
        <v>48729.249999999985</v>
      </c>
      <c r="C42" s="44">
        <v>8469.3109999999997</v>
      </c>
      <c r="D42" s="44">
        <v>3487.857</v>
      </c>
      <c r="E42" s="44">
        <v>40195.19200000001</v>
      </c>
      <c r="F42" s="44">
        <v>10106.075000000001</v>
      </c>
      <c r="G42" s="44">
        <v>2525.4380000000001</v>
      </c>
      <c r="H42" s="44">
        <v>57831.078999999998</v>
      </c>
      <c r="I42" s="44">
        <v>34112.407000000007</v>
      </c>
      <c r="J42" s="44">
        <v>8347.3419999999987</v>
      </c>
      <c r="K42" s="44">
        <v>9508.0259999999998</v>
      </c>
      <c r="L42" s="44">
        <v>1991.1569999999999</v>
      </c>
      <c r="M42" s="44">
        <v>862.48400000000004</v>
      </c>
    </row>
    <row r="43" spans="1:25" ht="20.100000000000001" customHeight="1">
      <c r="A43" s="66" t="s">
        <v>64</v>
      </c>
      <c r="B43" s="44">
        <v>57829.511000000006</v>
      </c>
      <c r="C43" s="44">
        <v>931.17600000000004</v>
      </c>
      <c r="D43" s="44"/>
      <c r="E43" s="44">
        <v>23312.558000000008</v>
      </c>
      <c r="F43" s="44">
        <v>289.36599999999999</v>
      </c>
      <c r="G43" s="44">
        <v>3516.0239999999999</v>
      </c>
      <c r="H43" s="44">
        <v>43384.714999999989</v>
      </c>
      <c r="I43" s="44">
        <v>5925.9370000000008</v>
      </c>
      <c r="J43" s="44">
        <v>2335.46</v>
      </c>
      <c r="K43" s="44">
        <v>15828.893</v>
      </c>
      <c r="L43" s="44"/>
      <c r="M43" s="44">
        <v>791.98900000000003</v>
      </c>
    </row>
    <row r="44" spans="1:25" ht="20.100000000000001" customHeight="1">
      <c r="A44" s="66" t="s">
        <v>65</v>
      </c>
      <c r="B44" s="44">
        <v>13082.631000000003</v>
      </c>
      <c r="C44" s="44">
        <v>1471.9090000000001</v>
      </c>
      <c r="D44" s="44">
        <v>10223.678999999998</v>
      </c>
      <c r="E44" s="44">
        <v>17702.439999999995</v>
      </c>
      <c r="F44" s="44">
        <v>3601.6950000000002</v>
      </c>
      <c r="G44" s="44">
        <v>4985.7819999999992</v>
      </c>
      <c r="H44" s="44">
        <v>36131.678999999996</v>
      </c>
      <c r="I44" s="44">
        <v>23220.771999999997</v>
      </c>
      <c r="J44" s="44">
        <v>14887.284999999996</v>
      </c>
      <c r="K44" s="44">
        <v>10445.507</v>
      </c>
      <c r="L44" s="44">
        <v>4426.3429999999998</v>
      </c>
      <c r="M44" s="44">
        <v>5026.3649999999989</v>
      </c>
    </row>
    <row r="45" spans="1:25" ht="20.100000000000001" customHeight="1">
      <c r="A45" s="66" t="s">
        <v>66</v>
      </c>
      <c r="B45" s="44">
        <v>55201.455000000002</v>
      </c>
      <c r="C45" s="44">
        <v>2483.0690000000004</v>
      </c>
      <c r="D45" s="44">
        <v>1627.2720000000002</v>
      </c>
      <c r="E45" s="44">
        <v>38889.122000000018</v>
      </c>
      <c r="F45" s="44">
        <v>449.95400000000001</v>
      </c>
      <c r="G45" s="44">
        <v>2055.402</v>
      </c>
      <c r="H45" s="44">
        <v>31321.849000000006</v>
      </c>
      <c r="I45" s="44">
        <v>8865.3330000000024</v>
      </c>
      <c r="J45" s="44">
        <v>5384.49</v>
      </c>
      <c r="K45" s="44">
        <v>9393.2530000000024</v>
      </c>
      <c r="L45" s="44"/>
      <c r="M45" s="44">
        <v>2562.9970000000008</v>
      </c>
    </row>
    <row r="46" spans="1:25" ht="20.100000000000001" customHeight="1">
      <c r="A46" s="66" t="s">
        <v>67</v>
      </c>
      <c r="B46" s="44">
        <v>37640.094000000005</v>
      </c>
      <c r="C46" s="44">
        <v>20353.174000000006</v>
      </c>
      <c r="D46" s="44">
        <v>28782.356000000003</v>
      </c>
      <c r="E46" s="44">
        <v>4310.6379999999999</v>
      </c>
      <c r="F46" s="44">
        <v>7317.8220000000019</v>
      </c>
      <c r="G46" s="44">
        <v>28513.303999999993</v>
      </c>
      <c r="H46" s="44">
        <v>6290.7980000000007</v>
      </c>
      <c r="I46" s="44">
        <v>82837.82699999999</v>
      </c>
      <c r="J46" s="44">
        <v>24313.104000000007</v>
      </c>
      <c r="K46" s="44">
        <v>7997.7210000000014</v>
      </c>
      <c r="L46" s="44">
        <v>6321.5250000000015</v>
      </c>
      <c r="M46" s="44">
        <v>7634.2120000000014</v>
      </c>
    </row>
    <row r="47" spans="1:25" ht="20.100000000000001" customHeight="1">
      <c r="A47" s="66" t="s">
        <v>68</v>
      </c>
      <c r="B47" s="44">
        <v>161901.15200000003</v>
      </c>
      <c r="C47" s="44">
        <v>10535.266000000001</v>
      </c>
      <c r="D47" s="44">
        <v>14352.655000000002</v>
      </c>
      <c r="E47" s="44">
        <v>27138.669000000009</v>
      </c>
      <c r="F47" s="44">
        <v>4894.639000000001</v>
      </c>
      <c r="G47" s="44">
        <v>11939.992999999999</v>
      </c>
      <c r="H47" s="44">
        <v>44387.29099999999</v>
      </c>
      <c r="I47" s="44">
        <v>44660.958999999988</v>
      </c>
      <c r="J47" s="44">
        <v>11176.641999999998</v>
      </c>
      <c r="K47" s="44">
        <v>34573.318999999996</v>
      </c>
      <c r="L47" s="44">
        <v>2891.0550000000007</v>
      </c>
      <c r="M47" s="44">
        <v>10088.190000000002</v>
      </c>
    </row>
    <row r="48" spans="1:25" ht="20.100000000000001" customHeight="1">
      <c r="A48" s="66" t="s">
        <v>69</v>
      </c>
      <c r="B48" s="44">
        <v>36126.332999999999</v>
      </c>
      <c r="C48" s="44">
        <v>12425.256000000005</v>
      </c>
      <c r="D48" s="44">
        <v>14886.616000000004</v>
      </c>
      <c r="E48" s="44">
        <v>9246.3369999999995</v>
      </c>
      <c r="F48" s="44">
        <v>7488.4859999999981</v>
      </c>
      <c r="G48" s="44">
        <v>13069.690999999999</v>
      </c>
      <c r="H48" s="44">
        <v>9158.1570000000011</v>
      </c>
      <c r="I48" s="44">
        <v>36997.393000000011</v>
      </c>
      <c r="J48" s="44">
        <v>9882.6950000000015</v>
      </c>
      <c r="K48" s="44">
        <v>5374.4740000000011</v>
      </c>
      <c r="L48" s="44">
        <v>3690.7950000000001</v>
      </c>
      <c r="M48" s="44">
        <v>4968.2290000000003</v>
      </c>
    </row>
    <row r="49" spans="1:13" ht="20.100000000000001" customHeight="1">
      <c r="A49" s="66" t="s">
        <v>70</v>
      </c>
      <c r="B49" s="44">
        <v>83261.786000000007</v>
      </c>
      <c r="C49" s="44">
        <v>1688.5750000000003</v>
      </c>
      <c r="D49" s="44">
        <v>2204.9940000000001</v>
      </c>
      <c r="E49" s="44">
        <v>45791.328999999998</v>
      </c>
      <c r="F49" s="44">
        <v>4138.6679999999997</v>
      </c>
      <c r="G49" s="44">
        <v>5046.5950000000003</v>
      </c>
      <c r="H49" s="44">
        <v>31498.095999999998</v>
      </c>
      <c r="I49" s="44">
        <v>15941.562</v>
      </c>
      <c r="J49" s="44">
        <v>5943.3760000000002</v>
      </c>
      <c r="K49" s="44">
        <v>31502.683999999997</v>
      </c>
      <c r="L49" s="44">
        <v>2811.183</v>
      </c>
      <c r="M49" s="44">
        <v>2842.5029999999997</v>
      </c>
    </row>
    <row r="50" spans="1:13" ht="20.100000000000001" customHeight="1">
      <c r="A50" s="66" t="s">
        <v>71</v>
      </c>
      <c r="B50" s="44">
        <v>127044.17900000009</v>
      </c>
      <c r="C50" s="44">
        <v>997.45700000000011</v>
      </c>
      <c r="D50" s="44">
        <v>2315.0750000000003</v>
      </c>
      <c r="E50" s="44">
        <v>101867.42900000008</v>
      </c>
      <c r="F50" s="44">
        <v>807.51600000000008</v>
      </c>
      <c r="G50" s="44">
        <v>2773.5989999999997</v>
      </c>
      <c r="H50" s="44">
        <v>103009.46600000006</v>
      </c>
      <c r="I50" s="44">
        <v>4944.5460000000012</v>
      </c>
      <c r="J50" s="44">
        <v>2792.2130000000002</v>
      </c>
      <c r="K50" s="44">
        <v>26502.094000000005</v>
      </c>
      <c r="L50" s="44">
        <v>914.57400000000007</v>
      </c>
      <c r="M50" s="44">
        <v>1281.7530000000002</v>
      </c>
    </row>
    <row r="51" spans="1:13" ht="20.100000000000001" customHeight="1">
      <c r="A51" s="66" t="s">
        <v>72</v>
      </c>
      <c r="B51" s="44">
        <v>109314.21400000001</v>
      </c>
      <c r="C51" s="44">
        <v>791.56200000000001</v>
      </c>
      <c r="D51" s="44">
        <v>1372.3100000000002</v>
      </c>
      <c r="E51" s="44">
        <v>57234.921000000009</v>
      </c>
      <c r="F51" s="44">
        <v>2143.2350000000001</v>
      </c>
      <c r="G51" s="44">
        <v>1911.6500000000003</v>
      </c>
      <c r="H51" s="44">
        <v>17961.088000000003</v>
      </c>
      <c r="I51" s="44">
        <v>5913.2549999999992</v>
      </c>
      <c r="J51" s="44">
        <v>2494.5300000000002</v>
      </c>
      <c r="K51" s="44">
        <v>21062.938000000002</v>
      </c>
      <c r="L51" s="44"/>
      <c r="M51" s="44">
        <v>505.81</v>
      </c>
    </row>
    <row r="52" spans="1:13" ht="20.100000000000001" customHeight="1">
      <c r="A52" s="66" t="s">
        <v>73</v>
      </c>
      <c r="B52" s="44">
        <v>14326.524000000003</v>
      </c>
      <c r="C52" s="44">
        <v>787.25300000000004</v>
      </c>
      <c r="D52" s="44">
        <v>2515.9580000000001</v>
      </c>
      <c r="E52" s="44">
        <v>8668.11</v>
      </c>
      <c r="F52" s="44">
        <v>323.44499999999999</v>
      </c>
      <c r="G52" s="44"/>
      <c r="H52" s="44">
        <v>27015.881999999998</v>
      </c>
      <c r="I52" s="44">
        <v>1006.246</v>
      </c>
      <c r="J52" s="44">
        <v>1279.8040000000001</v>
      </c>
      <c r="K52" s="44">
        <v>6306.4589999999998</v>
      </c>
      <c r="L52" s="44">
        <v>314.2</v>
      </c>
      <c r="M52" s="44">
        <v>423.75800000000004</v>
      </c>
    </row>
    <row r="53" spans="1:13" ht="20.100000000000001" customHeight="1">
      <c r="A53" s="66" t="s">
        <v>74</v>
      </c>
      <c r="B53" s="44">
        <v>1661.0550000000001</v>
      </c>
      <c r="C53" s="44"/>
      <c r="D53" s="44"/>
      <c r="E53" s="44">
        <v>4377.5929999999998</v>
      </c>
      <c r="F53" s="44"/>
      <c r="G53" s="44">
        <v>723.58</v>
      </c>
      <c r="H53" s="44">
        <v>13534.182000000001</v>
      </c>
      <c r="I53" s="44">
        <v>1636.519</v>
      </c>
      <c r="J53" s="44"/>
      <c r="K53" s="44">
        <v>2063.5169999999998</v>
      </c>
      <c r="L53" s="44"/>
      <c r="M53" s="44">
        <v>431.827</v>
      </c>
    </row>
    <row r="54" spans="1:13" ht="20.100000000000001" customHeight="1">
      <c r="A54" s="66" t="s">
        <v>75</v>
      </c>
      <c r="B54" s="44">
        <v>28204.552000000003</v>
      </c>
      <c r="C54" s="44">
        <v>2055.4250000000002</v>
      </c>
      <c r="D54" s="44">
        <v>2572.3609999999999</v>
      </c>
      <c r="E54" s="44">
        <v>4385.2840000000006</v>
      </c>
      <c r="F54" s="44">
        <v>300.12600000000003</v>
      </c>
      <c r="G54" s="44">
        <v>2407.317</v>
      </c>
      <c r="H54" s="44">
        <v>11019.224000000002</v>
      </c>
      <c r="I54" s="44">
        <v>15775.425999999999</v>
      </c>
      <c r="J54" s="44">
        <v>1480.1840000000002</v>
      </c>
      <c r="K54" s="44">
        <v>4423.2470000000003</v>
      </c>
      <c r="L54" s="44">
        <v>488.65300000000002</v>
      </c>
      <c r="M54" s="44">
        <v>1439.9479999999999</v>
      </c>
    </row>
    <row r="55" spans="1:13" ht="20.100000000000001" customHeight="1">
      <c r="A55" s="66" t="s">
        <v>76</v>
      </c>
      <c r="B55" s="44">
        <v>261099.43400000004</v>
      </c>
      <c r="C55" s="44">
        <v>11870.893</v>
      </c>
      <c r="D55" s="44">
        <v>15955.674999999997</v>
      </c>
      <c r="E55" s="44">
        <v>94822.308000000034</v>
      </c>
      <c r="F55" s="44">
        <v>8979.4269999999997</v>
      </c>
      <c r="G55" s="44">
        <v>19095.666999999994</v>
      </c>
      <c r="H55" s="44">
        <v>99182.901999999987</v>
      </c>
      <c r="I55" s="44">
        <v>55599.926000000014</v>
      </c>
      <c r="J55" s="44">
        <v>10162.616999999997</v>
      </c>
      <c r="K55" s="44">
        <v>47843.975000000013</v>
      </c>
      <c r="L55" s="44">
        <v>2543.1540000000005</v>
      </c>
      <c r="M55" s="44">
        <v>9706.1520000000019</v>
      </c>
    </row>
    <row r="56" spans="1:13" ht="20.100000000000001" customHeight="1">
      <c r="A56" s="66" t="s">
        <v>77</v>
      </c>
      <c r="B56" s="44">
        <v>453128.49899999984</v>
      </c>
      <c r="C56" s="44">
        <v>31000.030000000006</v>
      </c>
      <c r="D56" s="44">
        <v>24518.857999999993</v>
      </c>
      <c r="E56" s="44">
        <v>54272.210999999988</v>
      </c>
      <c r="F56" s="44">
        <v>9305.5530000000017</v>
      </c>
      <c r="G56" s="44">
        <v>9540.2720000000008</v>
      </c>
      <c r="H56" s="44">
        <v>283331.71400000004</v>
      </c>
      <c r="I56" s="44">
        <v>115675.43300000006</v>
      </c>
      <c r="J56" s="44">
        <v>24080.752000000004</v>
      </c>
      <c r="K56" s="44">
        <v>57348.094000000005</v>
      </c>
      <c r="L56" s="44">
        <v>4400.7119999999995</v>
      </c>
      <c r="M56" s="44">
        <v>3360.0630000000001</v>
      </c>
    </row>
    <row r="57" spans="1:13" ht="20.100000000000001" customHeight="1">
      <c r="A57" s="66" t="s">
        <v>78</v>
      </c>
      <c r="B57" s="44">
        <v>43198.995999999999</v>
      </c>
      <c r="C57" s="44">
        <v>8797.5650000000005</v>
      </c>
      <c r="D57" s="44">
        <v>2483.009</v>
      </c>
      <c r="E57" s="44">
        <v>8102.7520000000022</v>
      </c>
      <c r="F57" s="44">
        <v>3600.8880000000008</v>
      </c>
      <c r="G57" s="44">
        <v>2168.9250000000002</v>
      </c>
      <c r="H57" s="44">
        <v>55058.826000000015</v>
      </c>
      <c r="I57" s="44">
        <v>25964.232</v>
      </c>
      <c r="J57" s="44">
        <v>7677.41</v>
      </c>
      <c r="K57" s="44">
        <v>7298.8390000000009</v>
      </c>
      <c r="L57" s="44">
        <v>520.77800000000002</v>
      </c>
      <c r="M57" s="44">
        <v>1184.2550000000001</v>
      </c>
    </row>
    <row r="58" spans="1:13" ht="20.100000000000001" customHeight="1">
      <c r="A58" s="66" t="s">
        <v>79</v>
      </c>
      <c r="B58" s="44">
        <v>1304.1860000000001</v>
      </c>
      <c r="C58" s="44"/>
      <c r="D58" s="44"/>
      <c r="E58" s="44"/>
      <c r="F58" s="44"/>
      <c r="G58" s="44"/>
      <c r="H58" s="44">
        <v>1921.0419999999999</v>
      </c>
      <c r="I58" s="44">
        <v>2435.4460000000004</v>
      </c>
      <c r="J58" s="44"/>
      <c r="K58" s="44">
        <v>3436.9950000000003</v>
      </c>
      <c r="L58" s="44">
        <v>1034.5710000000001</v>
      </c>
      <c r="M58" s="44"/>
    </row>
    <row r="59" spans="1:13" ht="20.100000000000001" customHeight="1">
      <c r="A59" s="66" t="s">
        <v>80</v>
      </c>
      <c r="B59" s="44">
        <v>1034.5710000000001</v>
      </c>
      <c r="C59" s="44"/>
      <c r="D59" s="44"/>
      <c r="E59" s="44"/>
      <c r="F59" s="44"/>
      <c r="G59" s="44">
        <v>1138.8110000000001</v>
      </c>
      <c r="H59" s="44">
        <v>7625.6560000000009</v>
      </c>
      <c r="I59" s="44"/>
      <c r="J59" s="44"/>
      <c r="K59" s="44"/>
      <c r="L59" s="44"/>
      <c r="M59" s="44"/>
    </row>
    <row r="60" spans="1:13" ht="20.100000000000001" customHeight="1">
      <c r="A60" s="66" t="s">
        <v>81</v>
      </c>
      <c r="B60" s="44">
        <v>5624.9350000000004</v>
      </c>
      <c r="C60" s="44">
        <v>5125.2849999999999</v>
      </c>
      <c r="D60" s="44">
        <v>3251.2440000000001</v>
      </c>
      <c r="E60" s="44">
        <v>1138.8110000000001</v>
      </c>
      <c r="F60" s="44">
        <v>2825.163</v>
      </c>
      <c r="G60" s="44">
        <v>6404.009</v>
      </c>
      <c r="H60" s="44">
        <v>13005.106</v>
      </c>
      <c r="I60" s="44">
        <v>16448.670000000002</v>
      </c>
      <c r="J60" s="44">
        <v>3145.009</v>
      </c>
      <c r="K60" s="44">
        <v>4982.0430000000006</v>
      </c>
      <c r="L60" s="44">
        <v>3636.1970000000001</v>
      </c>
      <c r="M60" s="44">
        <v>3503.8879999999999</v>
      </c>
    </row>
    <row r="61" spans="1:13" ht="20.100000000000001" customHeight="1">
      <c r="A61" s="66" t="s">
        <v>82</v>
      </c>
      <c r="B61" s="44">
        <v>167416.25699999995</v>
      </c>
      <c r="C61" s="44">
        <v>710.18799999999999</v>
      </c>
      <c r="D61" s="44">
        <v>7443.1420000000007</v>
      </c>
      <c r="E61" s="44">
        <v>21946.831999999999</v>
      </c>
      <c r="F61" s="44">
        <v>1581.239</v>
      </c>
      <c r="G61" s="44">
        <v>4683.5020000000004</v>
      </c>
      <c r="H61" s="44">
        <v>26791.849000000013</v>
      </c>
      <c r="I61" s="44">
        <v>4305.4220000000005</v>
      </c>
      <c r="J61" s="44">
        <v>2328.2930000000006</v>
      </c>
      <c r="K61" s="44">
        <v>19492.752000000004</v>
      </c>
      <c r="L61" s="44">
        <v>487.77300000000002</v>
      </c>
      <c r="M61" s="44"/>
    </row>
    <row r="62" spans="1:13" ht="20.100000000000001" customHeight="1">
      <c r="A62" s="66" t="s">
        <v>83</v>
      </c>
      <c r="B62" s="44">
        <v>70799.584000000032</v>
      </c>
      <c r="C62" s="44">
        <v>462.90800000000002</v>
      </c>
      <c r="D62" s="44">
        <v>3546.11</v>
      </c>
      <c r="E62" s="44">
        <v>7450.2800000000007</v>
      </c>
      <c r="F62" s="44"/>
      <c r="G62" s="44">
        <v>451.67200000000003</v>
      </c>
      <c r="H62" s="44">
        <v>9706.2010000000009</v>
      </c>
      <c r="I62" s="44">
        <v>2949.5980000000004</v>
      </c>
      <c r="J62" s="44">
        <v>475.71300000000002</v>
      </c>
      <c r="K62" s="44">
        <v>10252.042999999998</v>
      </c>
      <c r="L62" s="44">
        <v>1133.4650000000001</v>
      </c>
      <c r="M62" s="44">
        <v>958.79599999999994</v>
      </c>
    </row>
    <row r="63" spans="1:13" ht="20.100000000000001" customHeight="1">
      <c r="A63" s="66" t="s">
        <v>84</v>
      </c>
      <c r="B63" s="44">
        <v>150652.17000000004</v>
      </c>
      <c r="C63" s="44">
        <v>787.30600000000004</v>
      </c>
      <c r="D63" s="44">
        <v>17027.401000000002</v>
      </c>
      <c r="E63" s="44">
        <v>24068.471000000001</v>
      </c>
      <c r="F63" s="44">
        <v>509.75800000000004</v>
      </c>
      <c r="G63" s="44">
        <v>2084.1070000000004</v>
      </c>
      <c r="H63" s="44">
        <v>29257.745000000003</v>
      </c>
      <c r="I63" s="44">
        <v>6876.8380000000016</v>
      </c>
      <c r="J63" s="44">
        <v>4309.54</v>
      </c>
      <c r="K63" s="44">
        <v>17042.250000000004</v>
      </c>
      <c r="L63" s="44"/>
      <c r="M63" s="44">
        <v>3346.547</v>
      </c>
    </row>
    <row r="64" spans="1:13" ht="20.100000000000001" customHeight="1">
      <c r="A64" s="66" t="s">
        <v>85</v>
      </c>
      <c r="B64" s="44"/>
      <c r="C64" s="44">
        <v>314.51400000000001</v>
      </c>
      <c r="D64" s="44">
        <v>6470.3659999999991</v>
      </c>
      <c r="E64" s="44"/>
      <c r="F64" s="44"/>
      <c r="G64" s="44">
        <v>314.2</v>
      </c>
      <c r="H64" s="44"/>
      <c r="I64" s="44">
        <v>1326.671</v>
      </c>
      <c r="J64" s="44">
        <v>1103.221</v>
      </c>
      <c r="K64" s="44"/>
      <c r="L64" s="44">
        <v>427.97900000000004</v>
      </c>
      <c r="M64" s="44">
        <v>1403.7510000000002</v>
      </c>
    </row>
    <row r="65" spans="1:1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</sheetData>
  <sheetProtection algorithmName="SHA-512" hashValue="bPcpeORG/bbxXoOJeDuU3hfY0Oab9t3+T5Mmq6YEdmMkjt7NUlFhMGxnl0YihlyJ+m/Z0KZqPBe/8ACr4buW1g==" saltValue="msZZyQxMTThmq0P6IpvcQg==" spinCount="100000" sheet="1" objects="1" scenarios="1" formatColumns="0" formatRows="0"/>
  <customSheetViews>
    <customSheetView guid="{23C48C76-85D5-4072-9DFE-6357FCE87462}" fitToPage="1" state="hidden" topLeftCell="A49">
      <selection activeCell="A63" sqref="A63"/>
      <pageMargins left="0.7" right="0.7" top="0.75" bottom="0.75" header="0.3" footer="0.3"/>
      <pageSetup paperSize="9" scale="62" fitToWidth="2" orientation="portrait" r:id="rId1"/>
    </customSheetView>
    <customSheetView guid="{1F563044-BFFD-4E88-8A76-C2F5E7AFE3A5}" fitToPage="1" topLeftCell="A49">
      <selection activeCell="A63" sqref="A63"/>
      <pageMargins left="0.7" right="0.7" top="0.75" bottom="0.75" header="0.3" footer="0.3"/>
      <pageSetup paperSize="9" scale="62" fitToWidth="2" orientation="portrait" r:id="rId2"/>
    </customSheetView>
  </customSheetViews>
  <mergeCells count="17">
    <mergeCell ref="I5:I6"/>
    <mergeCell ref="J5:J6"/>
    <mergeCell ref="A2:M2"/>
    <mergeCell ref="L5:L6"/>
    <mergeCell ref="K4:M4"/>
    <mergeCell ref="B3:D3"/>
    <mergeCell ref="E3:G3"/>
    <mergeCell ref="H3:J3"/>
    <mergeCell ref="K3:M3"/>
    <mergeCell ref="M5:M6"/>
    <mergeCell ref="B4:D4"/>
    <mergeCell ref="E4:G4"/>
    <mergeCell ref="H4:J4"/>
    <mergeCell ref="C5:C6"/>
    <mergeCell ref="D5:D6"/>
    <mergeCell ref="F5:F6"/>
    <mergeCell ref="G5:G6"/>
  </mergeCells>
  <pageMargins left="0.7" right="0.7" top="0.75" bottom="0.75" header="0.3" footer="0.3"/>
  <pageSetup paperSize="9" scale="62" fitToWidth="2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72"/>
  <sheetViews>
    <sheetView workbookViewId="0">
      <selection activeCell="D8" sqref="D8"/>
    </sheetView>
  </sheetViews>
  <sheetFormatPr defaultRowHeight="14.25"/>
  <cols>
    <col min="1" max="1" width="12.42578125" style="28" customWidth="1"/>
    <col min="2" max="5" width="10.42578125" style="28" customWidth="1"/>
    <col min="6" max="16384" width="9.140625" style="28"/>
  </cols>
  <sheetData>
    <row r="1" spans="1:9" ht="20.100000000000001" customHeight="1">
      <c r="A1" s="49" t="s">
        <v>260</v>
      </c>
      <c r="B1" s="35"/>
      <c r="C1" s="49"/>
      <c r="E1" s="36"/>
    </row>
    <row r="2" spans="1:9">
      <c r="A2" s="41"/>
      <c r="B2" s="60" t="s">
        <v>9</v>
      </c>
      <c r="C2" s="61" t="s">
        <v>11</v>
      </c>
      <c r="D2" s="42" t="s">
        <v>121</v>
      </c>
      <c r="E2" s="62" t="s">
        <v>98</v>
      </c>
    </row>
    <row r="3" spans="1:9" ht="20.100000000000001" customHeight="1">
      <c r="A3" s="43" t="s">
        <v>23</v>
      </c>
      <c r="B3" s="28">
        <v>8501466.3783140853</v>
      </c>
      <c r="C3" s="28">
        <v>3239421.260291216</v>
      </c>
      <c r="D3" s="28">
        <v>3773352.8200072413</v>
      </c>
      <c r="E3" s="28">
        <v>1269908.2313004709</v>
      </c>
      <c r="F3" s="150"/>
      <c r="G3" s="150"/>
      <c r="H3" s="150"/>
      <c r="I3" s="150"/>
    </row>
    <row r="4" spans="1:9" ht="20.100000000000001" customHeight="1">
      <c r="A4" s="43" t="s">
        <v>217</v>
      </c>
      <c r="B4" s="28">
        <v>837572.74872417958</v>
      </c>
      <c r="C4" s="28">
        <v>133939.77348966393</v>
      </c>
      <c r="D4" s="28">
        <v>274869.35695849109</v>
      </c>
      <c r="E4" s="28">
        <v>56526.978926440795</v>
      </c>
      <c r="F4" s="150"/>
      <c r="G4" s="150"/>
      <c r="H4" s="150"/>
      <c r="I4" s="150"/>
    </row>
    <row r="5" spans="1:9" ht="20.100000000000001" customHeight="1">
      <c r="A5" s="43" t="s">
        <v>102</v>
      </c>
      <c r="B5" s="28">
        <v>221708.93002336446</v>
      </c>
      <c r="C5" s="28">
        <v>335752.46435876604</v>
      </c>
      <c r="D5" s="28">
        <v>248047.939120494</v>
      </c>
      <c r="E5" s="28">
        <v>182479.36833073775</v>
      </c>
      <c r="F5" s="150"/>
      <c r="G5" s="150"/>
      <c r="H5" s="150"/>
      <c r="I5" s="150"/>
    </row>
    <row r="6" spans="1:9" ht="20.100000000000001" customHeight="1">
      <c r="A6" s="43" t="s">
        <v>218</v>
      </c>
      <c r="B6" s="28">
        <v>158053.32830619981</v>
      </c>
      <c r="C6" s="28">
        <v>483247.9160604268</v>
      </c>
      <c r="D6" s="28">
        <v>242668.94921973679</v>
      </c>
      <c r="E6" s="28">
        <v>56769.288946793538</v>
      </c>
      <c r="F6" s="150"/>
      <c r="G6" s="150"/>
      <c r="H6" s="150"/>
      <c r="I6" s="150"/>
    </row>
    <row r="7" spans="1:9" ht="20.100000000000001" customHeight="1">
      <c r="A7" s="43" t="s">
        <v>219</v>
      </c>
      <c r="B7" s="28">
        <v>194540.51289741663</v>
      </c>
      <c r="C7" s="28">
        <v>126042.91520305764</v>
      </c>
      <c r="D7" s="28">
        <v>135747.81073529666</v>
      </c>
      <c r="E7" s="28">
        <v>105521.125134175</v>
      </c>
      <c r="F7" s="150"/>
      <c r="G7" s="150"/>
      <c r="H7" s="150"/>
      <c r="I7" s="150"/>
    </row>
    <row r="8" spans="1:9" ht="20.100000000000001" customHeight="1">
      <c r="A8" s="43" t="s">
        <v>220</v>
      </c>
      <c r="B8" s="28">
        <v>261782.1574010319</v>
      </c>
      <c r="C8" s="28">
        <v>87979.74481360997</v>
      </c>
      <c r="D8" s="28">
        <v>142306.57779220183</v>
      </c>
      <c r="E8" s="28">
        <v>22942.532850160162</v>
      </c>
      <c r="F8" s="150"/>
      <c r="G8" s="150"/>
      <c r="H8" s="150"/>
      <c r="I8" s="150"/>
    </row>
    <row r="9" spans="1:9" ht="20.100000000000001" customHeight="1">
      <c r="A9" s="43" t="s">
        <v>221</v>
      </c>
      <c r="B9" s="28">
        <v>168860.45160408033</v>
      </c>
      <c r="C9" s="28">
        <v>122846.38706087017</v>
      </c>
      <c r="D9" s="28">
        <v>114523.40288217517</v>
      </c>
      <c r="E9" s="28">
        <v>49867.695912696836</v>
      </c>
      <c r="F9" s="150"/>
      <c r="G9" s="150"/>
      <c r="H9" s="150"/>
      <c r="I9" s="150"/>
    </row>
    <row r="10" spans="1:9" ht="20.100000000000001" customHeight="1">
      <c r="A10" s="43" t="s">
        <v>223</v>
      </c>
      <c r="B10" s="28">
        <v>142990.30451997768</v>
      </c>
      <c r="C10" s="28">
        <v>103581.24804354532</v>
      </c>
      <c r="D10" s="28">
        <v>156251.74812277648</v>
      </c>
      <c r="E10" s="28">
        <v>25423.943219323817</v>
      </c>
      <c r="F10" s="150"/>
      <c r="G10" s="150"/>
      <c r="H10" s="150"/>
      <c r="I10" s="150"/>
    </row>
    <row r="11" spans="1:9" ht="20.100000000000001" customHeight="1">
      <c r="A11" s="43" t="s">
        <v>224</v>
      </c>
      <c r="B11" s="28">
        <v>216375.57521160506</v>
      </c>
      <c r="C11" s="28">
        <v>45810.588660131856</v>
      </c>
      <c r="D11" s="28">
        <v>111473.06860337095</v>
      </c>
      <c r="E11" s="28">
        <v>35564.510381091786</v>
      </c>
      <c r="F11" s="150"/>
      <c r="G11" s="150"/>
      <c r="H11" s="150"/>
      <c r="I11" s="150"/>
    </row>
    <row r="12" spans="1:9" ht="20.100000000000001" customHeight="1">
      <c r="A12" s="43" t="s">
        <v>222</v>
      </c>
      <c r="B12" s="28">
        <v>126274.20484205153</v>
      </c>
      <c r="C12" s="28">
        <v>101099.7582187363</v>
      </c>
      <c r="D12" s="28">
        <v>135501.49078461141</v>
      </c>
      <c r="E12" s="28">
        <v>41140.157571766737</v>
      </c>
      <c r="F12" s="150"/>
      <c r="G12" s="150"/>
      <c r="H12" s="150"/>
      <c r="I12" s="150"/>
    </row>
    <row r="13" spans="1:9" ht="20.100000000000001" customHeight="1">
      <c r="A13" s="43" t="s">
        <v>225</v>
      </c>
      <c r="B13" s="28">
        <v>48044.891199425663</v>
      </c>
      <c r="C13" s="28">
        <v>114759.6959252068</v>
      </c>
      <c r="D13" s="28">
        <v>107018.97447676353</v>
      </c>
      <c r="E13" s="28">
        <v>29627.525994966531</v>
      </c>
      <c r="F13" s="150"/>
      <c r="G13" s="150"/>
      <c r="H13" s="150"/>
      <c r="I13" s="150"/>
    </row>
    <row r="14" spans="1:9" ht="20.100000000000001" customHeight="1">
      <c r="A14" s="43" t="s">
        <v>190</v>
      </c>
      <c r="B14" s="28">
        <v>128393.7471895479</v>
      </c>
      <c r="C14" s="28">
        <v>71446.821409287717</v>
      </c>
      <c r="D14" s="28">
        <v>73111.092383878946</v>
      </c>
      <c r="E14" s="28">
        <v>24077.692772282015</v>
      </c>
      <c r="F14" s="150"/>
      <c r="G14" s="150"/>
      <c r="H14" s="150"/>
      <c r="I14" s="150"/>
    </row>
    <row r="15" spans="1:9" ht="20.100000000000001" customHeight="1">
      <c r="A15" s="43" t="s">
        <v>229</v>
      </c>
      <c r="B15" s="28">
        <v>180023.79109411745</v>
      </c>
      <c r="C15" s="28">
        <v>14462.184663139267</v>
      </c>
      <c r="D15" s="28">
        <v>74838.99940473579</v>
      </c>
      <c r="E15" s="28">
        <v>13274.337937333905</v>
      </c>
      <c r="F15" s="150"/>
      <c r="G15" s="150"/>
      <c r="H15" s="150"/>
      <c r="I15" s="150"/>
    </row>
    <row r="16" spans="1:9" ht="20.100000000000001" customHeight="1">
      <c r="A16" s="43" t="s">
        <v>231</v>
      </c>
      <c r="B16" s="28">
        <v>152160.38058616719</v>
      </c>
      <c r="C16" s="28">
        <v>37593.852508234464</v>
      </c>
      <c r="D16" s="28">
        <v>70455.416917716037</v>
      </c>
      <c r="E16" s="28">
        <v>10750.169519758112</v>
      </c>
      <c r="F16" s="150"/>
      <c r="G16" s="150"/>
      <c r="H16" s="150"/>
      <c r="I16" s="150"/>
    </row>
    <row r="17" spans="1:9" ht="20.100000000000001" customHeight="1">
      <c r="A17" s="43" t="s">
        <v>226</v>
      </c>
      <c r="B17" s="28">
        <v>49391.261109838219</v>
      </c>
      <c r="C17" s="28">
        <v>86922.894089716996</v>
      </c>
      <c r="D17" s="28">
        <v>89196.694674416984</v>
      </c>
      <c r="E17" s="28">
        <v>21260.07491368398</v>
      </c>
      <c r="F17" s="150"/>
      <c r="G17" s="150"/>
      <c r="H17" s="150"/>
      <c r="I17" s="150"/>
    </row>
    <row r="18" spans="1:9" ht="20.100000000000001" customHeight="1">
      <c r="A18" s="43" t="s">
        <v>230</v>
      </c>
      <c r="B18" s="28">
        <v>67981.514625141004</v>
      </c>
      <c r="C18" s="28">
        <v>125141.43095069942</v>
      </c>
      <c r="D18" s="28">
        <v>42318.646316995837</v>
      </c>
      <c r="E18" s="28">
        <v>5216.0136209103566</v>
      </c>
      <c r="F18" s="150"/>
      <c r="G18" s="150"/>
      <c r="H18" s="150"/>
      <c r="I18" s="150"/>
    </row>
    <row r="19" spans="1:9" ht="20.100000000000001" customHeight="1">
      <c r="A19" s="43" t="s">
        <v>227</v>
      </c>
      <c r="B19" s="28">
        <v>193753.4306860897</v>
      </c>
      <c r="C19" s="28">
        <v>6557.1860736395756</v>
      </c>
      <c r="D19" s="28">
        <v>24665.734208978614</v>
      </c>
      <c r="E19" s="28">
        <v>1220.3648470840203</v>
      </c>
      <c r="F19" s="150"/>
      <c r="G19" s="150"/>
      <c r="H19" s="150"/>
      <c r="I19" s="150"/>
    </row>
    <row r="20" spans="1:9" ht="20.100000000000001" customHeight="1">
      <c r="A20" s="43" t="s">
        <v>236</v>
      </c>
      <c r="B20" s="28">
        <v>53977.013292908392</v>
      </c>
      <c r="C20" s="28">
        <v>65116.382488320807</v>
      </c>
      <c r="D20" s="28">
        <v>78976.142815259343</v>
      </c>
      <c r="E20" s="28">
        <v>22912.406696028058</v>
      </c>
      <c r="F20" s="150"/>
      <c r="G20" s="150"/>
      <c r="H20" s="150"/>
      <c r="I20" s="150"/>
    </row>
    <row r="21" spans="1:9" ht="20.100000000000001" customHeight="1">
      <c r="A21" s="43" t="s">
        <v>228</v>
      </c>
      <c r="B21" s="28">
        <v>68833.301352125141</v>
      </c>
      <c r="C21" s="28">
        <v>54743.366235484304</v>
      </c>
      <c r="D21" s="28">
        <v>68941.864391172479</v>
      </c>
      <c r="E21" s="28">
        <v>8464.3860987516036</v>
      </c>
      <c r="F21" s="150"/>
      <c r="G21" s="150"/>
      <c r="H21" s="150"/>
      <c r="I21" s="150"/>
    </row>
    <row r="22" spans="1:9" ht="20.100000000000001" customHeight="1">
      <c r="A22" s="43" t="s">
        <v>232</v>
      </c>
      <c r="B22" s="28">
        <v>45390.273949802693</v>
      </c>
      <c r="C22" s="28">
        <v>69946.73365832644</v>
      </c>
      <c r="D22" s="28">
        <v>67107.071680641326</v>
      </c>
      <c r="E22" s="28">
        <v>10470.745439948014</v>
      </c>
      <c r="F22" s="150"/>
      <c r="G22" s="150"/>
      <c r="H22" s="150"/>
      <c r="I22" s="150"/>
    </row>
    <row r="23" spans="1:9" ht="20.100000000000001" customHeight="1">
      <c r="A23" s="43" t="s">
        <v>235</v>
      </c>
      <c r="B23" s="28">
        <v>102034.70759053766</v>
      </c>
      <c r="C23" s="28">
        <v>23193.507814668694</v>
      </c>
      <c r="D23" s="28">
        <v>32515.482642949002</v>
      </c>
      <c r="E23" s="28">
        <v>19463.269291584063</v>
      </c>
      <c r="F23" s="150"/>
      <c r="G23" s="150"/>
      <c r="H23" s="150"/>
      <c r="I23" s="150"/>
    </row>
    <row r="24" spans="1:9" ht="20.100000000000001" customHeight="1">
      <c r="A24" s="43" t="s">
        <v>234</v>
      </c>
      <c r="B24" s="28">
        <v>71463.348676177993</v>
      </c>
      <c r="C24" s="28">
        <v>12615.241763816193</v>
      </c>
      <c r="D24" s="28">
        <v>67937.673877910493</v>
      </c>
      <c r="E24" s="28">
        <v>19129.030034673055</v>
      </c>
      <c r="F24" s="150"/>
      <c r="G24" s="150"/>
      <c r="H24" s="150"/>
      <c r="I24" s="150"/>
    </row>
    <row r="25" spans="1:9" ht="20.100000000000001" customHeight="1">
      <c r="A25" s="43" t="s">
        <v>233</v>
      </c>
      <c r="B25" s="28">
        <v>54847.698074122425</v>
      </c>
      <c r="C25" s="28">
        <v>47446.082197272794</v>
      </c>
      <c r="D25" s="28">
        <v>50490.645968110548</v>
      </c>
      <c r="E25" s="28">
        <v>12908.735401269416</v>
      </c>
      <c r="F25" s="150"/>
      <c r="G25" s="150"/>
      <c r="H25" s="150"/>
      <c r="I25" s="150"/>
    </row>
    <row r="26" spans="1:9" ht="20.100000000000001" customHeight="1">
      <c r="A26" s="43" t="s">
        <v>237</v>
      </c>
      <c r="B26" s="28">
        <v>35982.987104426531</v>
      </c>
      <c r="C26" s="28">
        <v>46956.805143167061</v>
      </c>
      <c r="D26" s="28">
        <v>52335.693951962501</v>
      </c>
      <c r="E26" s="28">
        <v>19454.726135640783</v>
      </c>
      <c r="F26" s="150"/>
      <c r="G26" s="150"/>
      <c r="H26" s="150"/>
      <c r="I26" s="150"/>
    </row>
    <row r="27" spans="1:9" ht="20.100000000000001" customHeight="1">
      <c r="A27" s="43" t="s">
        <v>239</v>
      </c>
      <c r="B27" s="28">
        <v>20830.215170657058</v>
      </c>
      <c r="C27" s="28">
        <v>45273.772056423186</v>
      </c>
      <c r="D27" s="28">
        <v>64907.809345713773</v>
      </c>
      <c r="E27" s="28">
        <v>20307.321237034197</v>
      </c>
      <c r="F27" s="150"/>
      <c r="G27" s="150"/>
      <c r="H27" s="150"/>
      <c r="I27" s="150"/>
    </row>
    <row r="28" spans="1:9" ht="20.100000000000001" customHeight="1">
      <c r="A28" s="43" t="s">
        <v>243</v>
      </c>
      <c r="B28" s="28">
        <v>77464.621665599057</v>
      </c>
      <c r="C28" s="28">
        <v>21661.774782439577</v>
      </c>
      <c r="D28" s="28">
        <v>35654.374215045071</v>
      </c>
      <c r="E28" s="28">
        <v>12763.838088101398</v>
      </c>
      <c r="F28" s="150"/>
      <c r="G28" s="150"/>
      <c r="H28" s="150"/>
      <c r="I28" s="150"/>
    </row>
    <row r="29" spans="1:9" ht="20.100000000000001" customHeight="1">
      <c r="A29" s="43" t="s">
        <v>238</v>
      </c>
      <c r="B29" s="28">
        <v>22968.065149036924</v>
      </c>
      <c r="C29" s="28">
        <v>47488.848472866361</v>
      </c>
      <c r="D29" s="28">
        <v>65093.666483768699</v>
      </c>
      <c r="E29" s="28">
        <v>10550.451982874203</v>
      </c>
      <c r="F29" s="150"/>
      <c r="G29" s="150"/>
      <c r="H29" s="150"/>
      <c r="I29" s="150"/>
    </row>
    <row r="30" spans="1:9" ht="20.100000000000001" customHeight="1">
      <c r="A30" s="43" t="s">
        <v>244</v>
      </c>
      <c r="B30" s="28">
        <v>15916.736902563176</v>
      </c>
      <c r="C30" s="28">
        <v>49301.956060243741</v>
      </c>
      <c r="D30" s="28">
        <v>57379.512674333368</v>
      </c>
      <c r="E30" s="28">
        <v>19367.21456035307</v>
      </c>
      <c r="F30" s="150"/>
      <c r="G30" s="150"/>
      <c r="H30" s="150"/>
      <c r="I30" s="150"/>
    </row>
    <row r="31" spans="1:9" ht="20.100000000000001" customHeight="1">
      <c r="A31" s="43" t="s">
        <v>99</v>
      </c>
      <c r="B31" s="28">
        <v>57577.801047109424</v>
      </c>
      <c r="C31" s="28">
        <v>41887.803539978537</v>
      </c>
      <c r="D31" s="28">
        <v>23900.303550716053</v>
      </c>
      <c r="E31" s="28">
        <v>14089.112442533766</v>
      </c>
      <c r="F31" s="150"/>
      <c r="G31" s="150"/>
      <c r="H31" s="150"/>
      <c r="I31" s="150"/>
    </row>
    <row r="32" spans="1:9" ht="20.100000000000001" customHeight="1">
      <c r="A32" s="43" t="s">
        <v>248</v>
      </c>
      <c r="B32" s="28">
        <v>13164.857672841721</v>
      </c>
      <c r="C32" s="28">
        <v>54996.509277703037</v>
      </c>
      <c r="D32" s="28">
        <v>53536.516313418928</v>
      </c>
      <c r="E32" s="28">
        <v>12854.330833600681</v>
      </c>
      <c r="F32" s="150"/>
      <c r="G32" s="150"/>
      <c r="H32" s="150"/>
      <c r="I32" s="150"/>
    </row>
    <row r="33" spans="1:9" ht="20.100000000000001" customHeight="1">
      <c r="A33" s="43" t="s">
        <v>241</v>
      </c>
      <c r="B33" s="28">
        <v>48204.0686102236</v>
      </c>
      <c r="C33" s="28">
        <v>25424.690318783345</v>
      </c>
      <c r="D33" s="28">
        <v>44730.468743995436</v>
      </c>
      <c r="E33" s="28">
        <v>15870.11749137307</v>
      </c>
      <c r="F33" s="150"/>
      <c r="G33" s="150"/>
      <c r="H33" s="150"/>
      <c r="I33" s="150"/>
    </row>
    <row r="34" spans="1:9" ht="20.100000000000001" customHeight="1">
      <c r="A34" s="43" t="s">
        <v>250</v>
      </c>
      <c r="B34" s="28">
        <v>29785.972149941383</v>
      </c>
      <c r="C34" s="28">
        <v>37578.599615468862</v>
      </c>
      <c r="D34" s="28">
        <v>45150.960987353923</v>
      </c>
      <c r="E34" s="28">
        <v>7314.7078369067676</v>
      </c>
      <c r="F34" s="150"/>
      <c r="G34" s="150"/>
      <c r="H34" s="150"/>
      <c r="I34" s="150"/>
    </row>
    <row r="35" spans="1:9" ht="20.100000000000001" customHeight="1">
      <c r="A35" s="43" t="s">
        <v>240</v>
      </c>
      <c r="B35" s="28">
        <v>45418.152385890942</v>
      </c>
      <c r="C35" s="28">
        <v>21533.675074091861</v>
      </c>
      <c r="D35" s="28">
        <v>43318.586183534324</v>
      </c>
      <c r="E35" s="28">
        <v>8719.7097279864993</v>
      </c>
      <c r="F35" s="150"/>
      <c r="G35" s="150"/>
      <c r="H35" s="150"/>
      <c r="I35" s="150"/>
    </row>
    <row r="36" spans="1:9" ht="20.100000000000001" customHeight="1">
      <c r="A36" s="43" t="s">
        <v>247</v>
      </c>
      <c r="B36" s="28">
        <v>82254.700596503826</v>
      </c>
      <c r="C36" s="28">
        <v>5410.0950150854405</v>
      </c>
      <c r="D36" s="28">
        <v>26305.017941849383</v>
      </c>
      <c r="E36" s="28">
        <v>2900.0297936586317</v>
      </c>
      <c r="F36" s="150"/>
      <c r="G36" s="150"/>
      <c r="H36" s="150"/>
      <c r="I36" s="150"/>
    </row>
    <row r="37" spans="1:9" ht="20.100000000000001" customHeight="1">
      <c r="A37" s="43" t="s">
        <v>256</v>
      </c>
      <c r="B37" s="28">
        <v>49881.186145847802</v>
      </c>
      <c r="C37" s="28">
        <v>22543.0791261546</v>
      </c>
      <c r="D37" s="28">
        <v>27515.764344607436</v>
      </c>
      <c r="E37" s="28">
        <v>10126.915614101514</v>
      </c>
      <c r="F37" s="150"/>
      <c r="G37" s="150"/>
      <c r="H37" s="150"/>
      <c r="I37" s="150"/>
    </row>
    <row r="38" spans="1:9" ht="20.100000000000001" customHeight="1">
      <c r="A38" s="43" t="s">
        <v>251</v>
      </c>
      <c r="B38" s="28">
        <v>56563.0099912437</v>
      </c>
      <c r="C38" s="28">
        <v>14692.134324046392</v>
      </c>
      <c r="D38" s="28">
        <v>25311.376138681269</v>
      </c>
      <c r="E38" s="28">
        <v>8499.1696827631113</v>
      </c>
      <c r="F38" s="150"/>
      <c r="G38" s="150"/>
      <c r="H38" s="150"/>
      <c r="I38" s="150"/>
    </row>
    <row r="39" spans="1:9" ht="20.100000000000001" customHeight="1">
      <c r="A39" s="43" t="s">
        <v>246</v>
      </c>
      <c r="B39" s="28">
        <v>97751.733212550374</v>
      </c>
      <c r="D39" s="28">
        <v>4902.0728173909729</v>
      </c>
      <c r="F39" s="150"/>
      <c r="G39" s="150"/>
      <c r="H39" s="150"/>
      <c r="I39" s="150"/>
    </row>
    <row r="40" spans="1:9" ht="20.100000000000001" customHeight="1">
      <c r="A40" s="43" t="s">
        <v>254</v>
      </c>
      <c r="B40" s="28">
        <v>11927.651070211785</v>
      </c>
      <c r="C40" s="28">
        <v>49612.892440764852</v>
      </c>
      <c r="D40" s="28">
        <v>35033.518864777187</v>
      </c>
      <c r="E40" s="28">
        <v>1266.4355114654215</v>
      </c>
      <c r="F40" s="150"/>
      <c r="G40" s="150"/>
      <c r="H40" s="150"/>
      <c r="I40" s="150"/>
    </row>
    <row r="41" spans="1:9" ht="20.100000000000001" customHeight="1">
      <c r="A41" s="43" t="s">
        <v>268</v>
      </c>
      <c r="B41" s="28">
        <v>62089.270443405461</v>
      </c>
      <c r="C41" s="28">
        <v>2952.1213164331243</v>
      </c>
      <c r="D41" s="28">
        <v>31655.494332308783</v>
      </c>
      <c r="E41" s="28">
        <v>151.52600000000064</v>
      </c>
      <c r="F41" s="150"/>
      <c r="G41" s="150"/>
      <c r="H41" s="150"/>
      <c r="I41" s="150"/>
    </row>
    <row r="42" spans="1:9" ht="20.100000000000001" customHeight="1">
      <c r="A42" s="43" t="s">
        <v>249</v>
      </c>
      <c r="B42" s="28">
        <v>23577.833900324753</v>
      </c>
      <c r="C42" s="28">
        <v>19245.383807044022</v>
      </c>
      <c r="D42" s="28">
        <v>49543.254132193535</v>
      </c>
      <c r="E42" s="28">
        <v>3430.996546409398</v>
      </c>
      <c r="F42" s="150"/>
      <c r="G42" s="150"/>
      <c r="H42" s="150"/>
      <c r="I42" s="150"/>
    </row>
    <row r="43" spans="1:9" ht="20.100000000000001" customHeight="1">
      <c r="A43" s="43" t="s">
        <v>255</v>
      </c>
      <c r="B43" s="28">
        <v>54171.503732425837</v>
      </c>
      <c r="C43" s="28">
        <v>4533.2844144832943</v>
      </c>
      <c r="D43" s="28">
        <v>23088.107762220137</v>
      </c>
      <c r="E43" s="28">
        <v>12672.906698580953</v>
      </c>
      <c r="F43" s="150"/>
      <c r="G43" s="150"/>
      <c r="H43" s="150"/>
      <c r="I43" s="150"/>
    </row>
    <row r="44" spans="1:9" ht="20.100000000000001" customHeight="1">
      <c r="A44" s="43" t="s">
        <v>245</v>
      </c>
      <c r="B44" s="28">
        <v>32005.690160342347</v>
      </c>
      <c r="C44" s="28">
        <v>17935.595151353613</v>
      </c>
      <c r="D44" s="28">
        <v>36262.891105831259</v>
      </c>
      <c r="E44" s="28">
        <v>3436.1555162505888</v>
      </c>
      <c r="F44" s="150"/>
      <c r="G44" s="150"/>
      <c r="H44" s="150"/>
      <c r="I44" s="150"/>
    </row>
    <row r="45" spans="1:9" ht="20.100000000000001" customHeight="1">
      <c r="A45" s="43" t="s">
        <v>242</v>
      </c>
      <c r="B45" s="28">
        <v>63929.352881264669</v>
      </c>
      <c r="C45" s="28">
        <v>1856.8263101861558</v>
      </c>
      <c r="D45" s="28">
        <v>21823.836616181285</v>
      </c>
      <c r="E45" s="28">
        <v>1226.4894443101482</v>
      </c>
      <c r="F45" s="150"/>
      <c r="G45" s="150"/>
      <c r="H45" s="150"/>
      <c r="I45" s="150"/>
    </row>
    <row r="46" spans="1:9" ht="20.100000000000001" customHeight="1">
      <c r="A46" s="43" t="s">
        <v>269</v>
      </c>
      <c r="B46" s="28">
        <v>24252.036520320795</v>
      </c>
      <c r="C46" s="28">
        <v>17068.938863242693</v>
      </c>
      <c r="D46" s="28">
        <v>39773.481883302848</v>
      </c>
      <c r="E46" s="28">
        <v>5004.3611971003102</v>
      </c>
      <c r="F46" s="150"/>
      <c r="G46" s="150"/>
      <c r="H46" s="150"/>
      <c r="I46" s="150"/>
    </row>
    <row r="47" spans="1:9" ht="20.100000000000001" customHeight="1">
      <c r="A47" s="43" t="s">
        <v>270</v>
      </c>
      <c r="B47" s="28">
        <v>35992.036154345951</v>
      </c>
      <c r="C47" s="28">
        <v>14188.825557913451</v>
      </c>
      <c r="D47" s="28">
        <v>29937.590057244764</v>
      </c>
      <c r="E47" s="28">
        <v>5121.7353623517311</v>
      </c>
      <c r="F47" s="150"/>
      <c r="G47" s="150"/>
      <c r="H47" s="150"/>
      <c r="I47" s="150"/>
    </row>
    <row r="48" spans="1:9" ht="20.100000000000001" customHeight="1">
      <c r="A48" s="43" t="s">
        <v>252</v>
      </c>
      <c r="B48" s="28">
        <v>47752.917500076852</v>
      </c>
      <c r="C48" s="28">
        <v>4642.6494595164504</v>
      </c>
      <c r="D48" s="28">
        <v>26127.873707654475</v>
      </c>
      <c r="E48" s="28">
        <v>6639.4551650978774</v>
      </c>
      <c r="F48" s="150"/>
      <c r="G48" s="150"/>
      <c r="H48" s="150"/>
      <c r="I48" s="150"/>
    </row>
    <row r="49" spans="1:9" ht="20.100000000000001" customHeight="1">
      <c r="A49" s="43" t="s">
        <v>257</v>
      </c>
      <c r="B49" s="28">
        <v>16248.840028219405</v>
      </c>
      <c r="C49" s="28">
        <v>31802.976646223487</v>
      </c>
      <c r="D49" s="28">
        <v>32831.378238303267</v>
      </c>
      <c r="E49" s="28">
        <v>1297.9078173129687</v>
      </c>
      <c r="F49" s="150"/>
      <c r="G49" s="150"/>
      <c r="H49" s="150"/>
      <c r="I49" s="150"/>
    </row>
    <row r="50" spans="1:9" ht="20.100000000000001" customHeight="1">
      <c r="A50" s="43" t="s">
        <v>253</v>
      </c>
      <c r="B50" s="28">
        <v>26670.267011262717</v>
      </c>
      <c r="C50" s="28">
        <v>22986.245980342752</v>
      </c>
      <c r="D50" s="28">
        <v>27276.43791134495</v>
      </c>
      <c r="E50" s="28">
        <v>3021.62935797914</v>
      </c>
      <c r="F50" s="150"/>
      <c r="G50" s="150"/>
      <c r="H50" s="150"/>
      <c r="I50" s="150"/>
    </row>
    <row r="51" spans="1:9" ht="20.100000000000001" customHeight="1">
      <c r="A51" s="43" t="s">
        <v>271</v>
      </c>
      <c r="B51" s="28">
        <v>22678.035767915568</v>
      </c>
      <c r="C51" s="28">
        <v>30054.111134486138</v>
      </c>
      <c r="D51" s="28">
        <v>20461.258191062698</v>
      </c>
      <c r="E51" s="28">
        <v>5832.5231453895849</v>
      </c>
      <c r="F51" s="150"/>
      <c r="G51" s="150"/>
      <c r="H51" s="150"/>
      <c r="I51" s="150"/>
    </row>
    <row r="52" spans="1:9" ht="20.100000000000001" customHeight="1">
      <c r="A52" s="43" t="s">
        <v>202</v>
      </c>
      <c r="B52" s="28">
        <v>28025.329729317673</v>
      </c>
      <c r="C52" s="28">
        <v>12454.486873381551</v>
      </c>
      <c r="D52" s="28">
        <v>33695.137086766168</v>
      </c>
      <c r="E52" s="28">
        <v>3315.2062539414196</v>
      </c>
      <c r="F52" s="150"/>
      <c r="G52" s="150"/>
      <c r="H52" s="150"/>
      <c r="I52" s="150"/>
    </row>
    <row r="53" spans="1:9" ht="20.100000000000001" customHeight="1">
      <c r="A53" s="234"/>
      <c r="B53" s="234"/>
      <c r="C53" s="234"/>
      <c r="D53" s="234"/>
      <c r="E53" s="234"/>
    </row>
    <row r="54" spans="1:9" ht="20.100000000000001" customHeight="1">
      <c r="A54" s="235"/>
      <c r="B54" s="236"/>
      <c r="C54" s="236"/>
      <c r="D54" s="236"/>
      <c r="E54" s="236"/>
    </row>
    <row r="55" spans="1:9" ht="20.100000000000001" customHeight="1">
      <c r="A55" s="235"/>
      <c r="B55" s="236"/>
      <c r="C55" s="236"/>
      <c r="D55" s="236"/>
      <c r="E55" s="236"/>
    </row>
    <row r="56" spans="1:9" ht="20.100000000000001" customHeight="1">
      <c r="A56" s="235"/>
      <c r="B56" s="236"/>
      <c r="C56" s="236"/>
      <c r="D56" s="236"/>
      <c r="E56" s="236"/>
    </row>
    <row r="57" spans="1:9" ht="20.100000000000001" customHeight="1"/>
    <row r="58" spans="1:9" ht="20.100000000000001" customHeight="1"/>
    <row r="59" spans="1:9" ht="20.100000000000001" customHeight="1"/>
    <row r="60" spans="1:9" ht="20.100000000000001" customHeight="1"/>
    <row r="61" spans="1:9" ht="20.100000000000001" customHeight="1"/>
    <row r="62" spans="1:9" ht="20.100000000000001" customHeight="1"/>
    <row r="63" spans="1:9" ht="20.100000000000001" customHeight="1"/>
    <row r="64" spans="1:9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</sheetData>
  <sheetProtection algorithmName="SHA-512" hashValue="S+xbwNQAsQh7OXV3rBuYibzDBX+2XQLQ6lSbl0SZhHyDoSK+XXoDi5/8aZEVXGPxH+B+aEbyWFLv0Hap+kDoXA==" saltValue="9ccd0LT9WDtdr+oX1ouH3Q==" spinCount="100000" sheet="1" objects="1" scenarios="1" formatColumns="0" formatRows="0"/>
  <customSheetViews>
    <customSheetView guid="{23C48C76-85D5-4072-9DFE-6357FCE87462}" fitToPage="1" state="hidden">
      <selection activeCell="D8" sqref="D8"/>
      <pageMargins left="0.7" right="0.7" top="0.75" bottom="0.75" header="0.3" footer="0.3"/>
      <pageSetup paperSize="9" scale="75" orientation="portrait" r:id="rId1"/>
    </customSheetView>
    <customSheetView guid="{1F563044-BFFD-4E88-8A76-C2F5E7AFE3A5}" fitToPage="1">
      <selection activeCell="D8" sqref="D8"/>
      <pageMargins left="0.7" right="0.7" top="0.75" bottom="0.75" header="0.3" footer="0.3"/>
      <pageSetup paperSize="9" scale="75" orientation="portrait" r:id="rId2"/>
    </customSheetView>
  </customSheetViews>
  <mergeCells count="4">
    <mergeCell ref="A53:E53"/>
    <mergeCell ref="A54:E54"/>
    <mergeCell ref="A55:E55"/>
    <mergeCell ref="A56:E56"/>
  </mergeCells>
  <pageMargins left="0.7" right="0.7" top="0.75" bottom="0.75" header="0.3" footer="0.3"/>
  <pageSetup paperSize="9" scale="75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L31"/>
  <sheetViews>
    <sheetView workbookViewId="0">
      <selection activeCell="B4" sqref="B4"/>
    </sheetView>
  </sheetViews>
  <sheetFormatPr defaultRowHeight="14.25"/>
  <cols>
    <col min="1" max="1" width="23.5703125" style="27" bestFit="1" customWidth="1"/>
    <col min="2" max="7" width="12" style="27" customWidth="1"/>
    <col min="8" max="8" width="9.140625" style="27"/>
    <col min="9" max="9" width="10" style="27" customWidth="1"/>
    <col min="10" max="10" width="11" style="27" customWidth="1"/>
    <col min="11" max="16384" width="9.140625" style="27"/>
  </cols>
  <sheetData>
    <row r="1" spans="1:12" ht="12" customHeight="1"/>
    <row r="2" spans="1:12" s="28" customFormat="1" ht="20.100000000000001" customHeight="1">
      <c r="A2" s="239" t="s">
        <v>262</v>
      </c>
      <c r="B2" s="239"/>
      <c r="C2" s="239"/>
      <c r="D2" s="239"/>
      <c r="E2" s="239"/>
      <c r="F2" s="239"/>
      <c r="G2" s="239"/>
    </row>
    <row r="3" spans="1:12" s="41" customFormat="1" ht="20.100000000000001" customHeight="1">
      <c r="A3" s="120"/>
      <c r="B3" s="237" t="s">
        <v>0</v>
      </c>
      <c r="C3" s="237"/>
      <c r="D3" s="238" t="s">
        <v>1</v>
      </c>
      <c r="E3" s="238"/>
      <c r="F3" s="237" t="s">
        <v>2</v>
      </c>
      <c r="G3" s="237"/>
    </row>
    <row r="4" spans="1:12" s="41" customFormat="1" ht="20.100000000000001" customHeight="1">
      <c r="A4" s="120"/>
      <c r="B4" s="120" t="s">
        <v>4</v>
      </c>
      <c r="C4" s="120" t="s">
        <v>5</v>
      </c>
      <c r="D4" s="120" t="s">
        <v>4</v>
      </c>
      <c r="E4" s="120" t="s">
        <v>5</v>
      </c>
      <c r="F4" s="120" t="s">
        <v>4</v>
      </c>
      <c r="G4" s="120" t="s">
        <v>5</v>
      </c>
    </row>
    <row r="5" spans="1:12" ht="20.100000000000001" customHeight="1">
      <c r="A5" s="53" t="s">
        <v>8</v>
      </c>
      <c r="B5" s="54"/>
      <c r="C5" s="54"/>
      <c r="D5" s="54"/>
      <c r="E5" s="54"/>
      <c r="F5" s="54"/>
      <c r="G5" s="54"/>
      <c r="H5" s="28"/>
    </row>
    <row r="6" spans="1:12" ht="20.100000000000001" customHeight="1">
      <c r="A6" s="43" t="s">
        <v>9</v>
      </c>
      <c r="B6" s="27">
        <v>1061380.808</v>
      </c>
      <c r="C6" s="27">
        <v>1045023421.7349994</v>
      </c>
      <c r="D6" s="27">
        <v>104250.02799999993</v>
      </c>
      <c r="E6" s="27">
        <v>33805080.550000004</v>
      </c>
      <c r="F6" s="27">
        <v>237143.47100000046</v>
      </c>
      <c r="G6" s="27">
        <v>121068979.63600001</v>
      </c>
      <c r="H6" s="28"/>
      <c r="I6" s="28"/>
      <c r="J6" s="28"/>
      <c r="K6" s="28"/>
      <c r="L6" s="28"/>
    </row>
    <row r="7" spans="1:12" ht="20.100000000000001" customHeight="1">
      <c r="A7" s="43" t="s">
        <v>11</v>
      </c>
      <c r="B7" s="27">
        <v>776585.58900000062</v>
      </c>
      <c r="C7" s="27">
        <v>990230278.54299963</v>
      </c>
      <c r="D7" s="27">
        <v>7128.304000000001</v>
      </c>
      <c r="E7" s="27">
        <v>1210256.2840000002</v>
      </c>
      <c r="F7" s="27">
        <v>28946.146000000001</v>
      </c>
      <c r="G7" s="27">
        <v>25443394.830000002</v>
      </c>
      <c r="H7" s="28"/>
      <c r="I7" s="28"/>
      <c r="J7" s="28"/>
      <c r="K7" s="28"/>
      <c r="L7" s="28"/>
    </row>
    <row r="8" spans="1:12" ht="20.100000000000001" customHeight="1">
      <c r="A8" s="43" t="s">
        <v>12</v>
      </c>
      <c r="B8" s="27">
        <v>935513.89499999885</v>
      </c>
      <c r="C8" s="27">
        <v>551059294.8829999</v>
      </c>
      <c r="D8" s="27">
        <v>11901.937</v>
      </c>
      <c r="E8" s="27">
        <v>4796439.7640000004</v>
      </c>
      <c r="F8" s="27">
        <v>35386.751999999993</v>
      </c>
      <c r="G8" s="27">
        <v>16657258.584000003</v>
      </c>
      <c r="H8" s="28"/>
      <c r="I8" s="28"/>
      <c r="J8" s="28"/>
      <c r="K8" s="28"/>
      <c r="L8" s="28"/>
    </row>
    <row r="9" spans="1:12" ht="20.100000000000001" customHeight="1">
      <c r="A9" s="43" t="s">
        <v>13</v>
      </c>
      <c r="B9" s="27">
        <v>320797.6980000005</v>
      </c>
      <c r="C9" s="27">
        <v>264262213.42100006</v>
      </c>
      <c r="D9" s="27">
        <v>11716.568000000001</v>
      </c>
      <c r="E9" s="27">
        <v>18056584.246999998</v>
      </c>
      <c r="F9" s="27">
        <v>3610.7490000000003</v>
      </c>
      <c r="G9" s="27">
        <v>1338157.9790000001</v>
      </c>
      <c r="H9" s="28"/>
      <c r="I9" s="28"/>
      <c r="J9" s="28"/>
      <c r="K9" s="28"/>
      <c r="L9" s="28"/>
    </row>
    <row r="10" spans="1:12" ht="20.100000000000001" customHeight="1">
      <c r="A10" s="43" t="s">
        <v>14</v>
      </c>
      <c r="B10" s="27">
        <v>3094277.98999999</v>
      </c>
      <c r="C10" s="27">
        <v>2857835065.5229936</v>
      </c>
      <c r="D10" s="27">
        <v>134996.83699999997</v>
      </c>
      <c r="E10" s="27">
        <v>57883903.349999957</v>
      </c>
      <c r="F10" s="27">
        <v>305087.11800000002</v>
      </c>
      <c r="G10" s="27">
        <v>164991165.36900002</v>
      </c>
      <c r="H10" s="28"/>
      <c r="I10" s="28"/>
      <c r="J10" s="28"/>
      <c r="K10" s="28"/>
      <c r="L10" s="28"/>
    </row>
    <row r="11" spans="1:12" ht="20.100000000000001" customHeight="1">
      <c r="A11" s="53" t="s">
        <v>15</v>
      </c>
      <c r="C11" s="27">
        <v>0</v>
      </c>
      <c r="E11" s="27">
        <v>0</v>
      </c>
      <c r="G11" s="27">
        <v>0</v>
      </c>
      <c r="H11" s="28"/>
      <c r="I11" s="28"/>
      <c r="J11" s="28"/>
      <c r="K11" s="28"/>
      <c r="L11" s="28"/>
    </row>
    <row r="12" spans="1:12" ht="20.100000000000001" customHeight="1">
      <c r="A12" s="43" t="s">
        <v>9</v>
      </c>
      <c r="B12" s="27">
        <v>5663109.7499999953</v>
      </c>
      <c r="C12" s="27">
        <v>3145447711.348999</v>
      </c>
      <c r="D12" s="27">
        <v>1800567.9349999975</v>
      </c>
      <c r="E12" s="27">
        <v>755973634.70900071</v>
      </c>
      <c r="F12" s="27">
        <v>1615053.3330000013</v>
      </c>
      <c r="G12" s="27">
        <v>587911427.96099985</v>
      </c>
      <c r="H12" s="28"/>
      <c r="I12" s="28"/>
      <c r="J12" s="28"/>
      <c r="K12" s="28"/>
      <c r="L12" s="28"/>
    </row>
    <row r="13" spans="1:12" ht="20.100000000000001" customHeight="1">
      <c r="A13" s="43" t="s">
        <v>11</v>
      </c>
      <c r="B13" s="27">
        <v>4044605.1019999976</v>
      </c>
      <c r="C13" s="27">
        <v>2228895958.6970015</v>
      </c>
      <c r="D13" s="27">
        <v>1288768.0819999999</v>
      </c>
      <c r="E13" s="27">
        <v>183578492.18700013</v>
      </c>
      <c r="F13" s="27">
        <v>982523.50200000114</v>
      </c>
      <c r="G13" s="27">
        <v>199361956.49900004</v>
      </c>
      <c r="H13" s="28"/>
      <c r="I13" s="28"/>
      <c r="J13" s="28"/>
      <c r="K13" s="28"/>
      <c r="L13" s="28"/>
    </row>
    <row r="14" spans="1:12" ht="20.100000000000001" customHeight="1">
      <c r="A14" s="43" t="s">
        <v>12</v>
      </c>
      <c r="B14" s="27">
        <v>5090675.9159999928</v>
      </c>
      <c r="C14" s="27">
        <v>1711419995.150002</v>
      </c>
      <c r="D14" s="27">
        <v>848433.50299999909</v>
      </c>
      <c r="E14" s="27">
        <v>256925380.47300002</v>
      </c>
      <c r="F14" s="27">
        <v>750993.78100000089</v>
      </c>
      <c r="G14" s="27">
        <v>195519075.78400004</v>
      </c>
      <c r="H14" s="28"/>
      <c r="I14" s="28"/>
      <c r="J14" s="28"/>
      <c r="K14" s="28"/>
      <c r="L14" s="28"/>
    </row>
    <row r="15" spans="1:12" ht="20.100000000000001" customHeight="1">
      <c r="A15" s="43" t="s">
        <v>13</v>
      </c>
      <c r="B15" s="27">
        <v>1471675.0760000008</v>
      </c>
      <c r="C15" s="27">
        <v>1315255355.4430008</v>
      </c>
      <c r="D15" s="27">
        <v>317929.5650000007</v>
      </c>
      <c r="E15" s="27">
        <v>130599911.74199998</v>
      </c>
      <c r="F15" s="27">
        <v>220259.79100000003</v>
      </c>
      <c r="G15" s="27">
        <v>148999034.75900012</v>
      </c>
      <c r="H15" s="28"/>
      <c r="I15" s="28"/>
      <c r="J15" s="28"/>
      <c r="K15" s="28"/>
      <c r="L15" s="28"/>
    </row>
    <row r="16" spans="1:12" ht="20.100000000000001" customHeight="1">
      <c r="A16" s="43" t="s">
        <v>14</v>
      </c>
      <c r="B16" s="27">
        <v>16270065.843999954</v>
      </c>
      <c r="C16" s="27">
        <v>8412860548.8669872</v>
      </c>
      <c r="D16" s="27">
        <v>4255699.084999999</v>
      </c>
      <c r="E16" s="27">
        <v>1356371320.4450004</v>
      </c>
      <c r="F16" s="27">
        <v>3568830.407000015</v>
      </c>
      <c r="G16" s="27">
        <v>1132900620.7359998</v>
      </c>
      <c r="H16" s="28"/>
      <c r="I16" s="28"/>
      <c r="J16" s="28"/>
      <c r="K16" s="28"/>
      <c r="L16" s="28"/>
    </row>
    <row r="17" spans="1:12" ht="20.100000000000001" customHeight="1">
      <c r="A17" s="53" t="s">
        <v>17</v>
      </c>
      <c r="C17" s="27">
        <v>0</v>
      </c>
      <c r="E17" s="27">
        <v>0</v>
      </c>
      <c r="G17" s="27">
        <v>0</v>
      </c>
      <c r="H17" s="28"/>
      <c r="I17" s="28"/>
      <c r="J17" s="28"/>
      <c r="K17" s="28"/>
      <c r="L17" s="28"/>
    </row>
    <row r="18" spans="1:12" ht="20.100000000000001" customHeight="1">
      <c r="A18" s="43" t="s">
        <v>9</v>
      </c>
      <c r="B18" s="27">
        <v>1584008.1179999993</v>
      </c>
      <c r="C18" s="27">
        <v>2397445344.9500003</v>
      </c>
      <c r="D18" s="27">
        <v>207192.55200000011</v>
      </c>
      <c r="E18" s="27">
        <v>121010364.37000003</v>
      </c>
      <c r="F18" s="27">
        <v>453503.16000000021</v>
      </c>
      <c r="G18" s="27">
        <v>240553061.48600012</v>
      </c>
      <c r="H18" s="28"/>
      <c r="I18" s="28"/>
      <c r="J18" s="28"/>
      <c r="K18" s="28"/>
      <c r="L18" s="28"/>
    </row>
    <row r="19" spans="1:12" ht="20.100000000000001" customHeight="1">
      <c r="A19" s="43" t="s">
        <v>11</v>
      </c>
      <c r="B19" s="27">
        <v>775665.99299999897</v>
      </c>
      <c r="C19" s="27">
        <v>1361657627.5720003</v>
      </c>
      <c r="D19" s="27">
        <v>7610.8830000000016</v>
      </c>
      <c r="E19" s="27">
        <v>3424239.8</v>
      </c>
      <c r="F19" s="27">
        <v>33498.028999999995</v>
      </c>
      <c r="G19" s="27">
        <v>20391839.901000008</v>
      </c>
      <c r="H19" s="28"/>
      <c r="I19" s="28"/>
      <c r="J19" s="28"/>
      <c r="K19" s="28"/>
      <c r="L19" s="28"/>
    </row>
    <row r="20" spans="1:12" ht="20.100000000000001" customHeight="1">
      <c r="A20" s="43" t="s">
        <v>12</v>
      </c>
      <c r="B20" s="27">
        <v>1562544.5529999989</v>
      </c>
      <c r="C20" s="27">
        <v>1712346938.464998</v>
      </c>
      <c r="D20" s="27">
        <v>25626.28100000001</v>
      </c>
      <c r="E20" s="27">
        <v>24740260.914999995</v>
      </c>
      <c r="F20" s="27">
        <v>65693.12099999997</v>
      </c>
      <c r="G20" s="27">
        <v>50715728.158999979</v>
      </c>
      <c r="H20" s="28"/>
      <c r="I20" s="28"/>
      <c r="J20" s="28"/>
      <c r="K20" s="28"/>
      <c r="L20" s="28"/>
    </row>
    <row r="21" spans="1:12" ht="20.100000000000001" customHeight="1">
      <c r="A21" s="43" t="s">
        <v>13</v>
      </c>
      <c r="B21" s="27">
        <v>435050.73699999962</v>
      </c>
      <c r="C21" s="27">
        <v>998438618.08299971</v>
      </c>
      <c r="D21" s="27">
        <v>19019.510000000006</v>
      </c>
      <c r="E21" s="27">
        <v>67746642.990000024</v>
      </c>
      <c r="F21" s="27">
        <v>14867.771000000001</v>
      </c>
      <c r="G21" s="27">
        <v>17785019.978</v>
      </c>
      <c r="H21" s="28"/>
      <c r="I21" s="28"/>
      <c r="J21" s="28"/>
      <c r="K21" s="28"/>
      <c r="L21" s="28"/>
    </row>
    <row r="22" spans="1:12" ht="20.100000000000001" customHeight="1">
      <c r="A22" s="43" t="s">
        <v>14</v>
      </c>
      <c r="B22" s="27">
        <v>4357269.4010000015</v>
      </c>
      <c r="C22" s="27">
        <v>6480936538.3700228</v>
      </c>
      <c r="D22" s="27">
        <v>259449.22599999991</v>
      </c>
      <c r="E22" s="27">
        <v>216921508.07499987</v>
      </c>
      <c r="F22" s="27">
        <v>567562.08100000001</v>
      </c>
      <c r="G22" s="27">
        <v>331526607.49999988</v>
      </c>
      <c r="H22" s="28"/>
      <c r="I22" s="28"/>
      <c r="J22" s="28"/>
      <c r="K22" s="28"/>
      <c r="L22" s="28"/>
    </row>
    <row r="23" spans="1:12" ht="20.100000000000001" customHeight="1">
      <c r="A23" s="28"/>
      <c r="B23" s="28"/>
      <c r="C23" s="28"/>
      <c r="D23" s="28"/>
    </row>
    <row r="24" spans="1:12" ht="20.100000000000001" customHeight="1">
      <c r="A24" s="28"/>
      <c r="B24" s="28"/>
      <c r="C24" s="28"/>
      <c r="D24" s="28"/>
    </row>
    <row r="25" spans="1:12" ht="20.100000000000001" customHeight="1">
      <c r="A25" s="28"/>
      <c r="B25" s="28"/>
      <c r="C25" s="28"/>
      <c r="D25" s="28"/>
    </row>
    <row r="26" spans="1:12" ht="20.100000000000001" customHeight="1">
      <c r="A26" s="28"/>
      <c r="B26" s="28"/>
      <c r="C26" s="28"/>
      <c r="D26" s="28"/>
    </row>
    <row r="27" spans="1:12" ht="20.100000000000001" customHeight="1">
      <c r="A27" s="28"/>
      <c r="B27" s="28"/>
      <c r="C27" s="28"/>
      <c r="D27" s="28"/>
    </row>
    <row r="28" spans="1:12" ht="20.100000000000001" customHeight="1">
      <c r="A28" s="28"/>
      <c r="B28" s="28"/>
      <c r="C28" s="28"/>
      <c r="D28" s="28"/>
    </row>
    <row r="29" spans="1:12" ht="20.100000000000001" customHeight="1">
      <c r="A29" s="63"/>
      <c r="B29" s="41"/>
      <c r="C29" s="41"/>
      <c r="D29" s="41"/>
      <c r="E29" s="41"/>
      <c r="F29" s="41"/>
      <c r="G29" s="41"/>
      <c r="H29" s="28"/>
    </row>
    <row r="30" spans="1:12" ht="20.100000000000001" customHeight="1">
      <c r="A30" s="63"/>
      <c r="B30" s="28"/>
      <c r="C30" s="28"/>
      <c r="D30" s="28"/>
      <c r="E30" s="28"/>
      <c r="F30" s="28"/>
      <c r="G30" s="28"/>
      <c r="H30" s="28"/>
    </row>
    <row r="31" spans="1:12" ht="20.100000000000001" customHeight="1">
      <c r="H31" s="28"/>
    </row>
  </sheetData>
  <sheetProtection algorithmName="SHA-512" hashValue="v1x1j4iL5B7r30w7xQ1BNkfPPBpGJQLccQBXaeBdf+ZVqlv37hXiN8/nXTqn2NOpsc64ovs4Rsv1XOVgQfT3+w==" saltValue="DP5iS8c91HtutjDpgnxYMg==" spinCount="100000" sheet="1" objects="1" scenarios="1" formatColumns="0" formatRows="0"/>
  <customSheetViews>
    <customSheetView guid="{23C48C76-85D5-4072-9DFE-6357FCE87462}" fitToPage="1" state="hidden">
      <selection activeCell="B4" sqref="B4"/>
      <pageMargins left="0.7" right="0.7" top="0.75" bottom="0.75" header="0.3" footer="0.3"/>
      <pageSetup paperSize="9" scale="72" orientation="portrait" r:id="rId1"/>
    </customSheetView>
    <customSheetView guid="{1F563044-BFFD-4E88-8A76-C2F5E7AFE3A5}" fitToPage="1">
      <selection activeCell="B4" sqref="B4"/>
      <pageMargins left="0.7" right="0.7" top="0.75" bottom="0.75" header="0.3" footer="0.3"/>
      <pageSetup paperSize="9" scale="72" orientation="portrait" r:id="rId2"/>
    </customSheetView>
  </customSheetViews>
  <mergeCells count="4">
    <mergeCell ref="B3:C3"/>
    <mergeCell ref="D3:E3"/>
    <mergeCell ref="F3:G3"/>
    <mergeCell ref="A2:G2"/>
  </mergeCells>
  <pageMargins left="0.7" right="0.7" top="0.75" bottom="0.75" header="0.3" footer="0.3"/>
  <pageSetup paperSize="9" scale="72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69"/>
  <sheetViews>
    <sheetView workbookViewId="0"/>
  </sheetViews>
  <sheetFormatPr defaultRowHeight="14.25"/>
  <cols>
    <col min="1" max="1" width="12" style="27" customWidth="1"/>
    <col min="2" max="2" width="10.5703125" style="27" customWidth="1"/>
    <col min="3" max="4" width="9.140625" style="27"/>
    <col min="5" max="5" width="3.42578125" style="27" customWidth="1"/>
    <col min="6" max="7" width="9.140625" style="27"/>
    <col min="8" max="8" width="3.42578125" style="27" customWidth="1"/>
    <col min="9" max="10" width="9.140625" style="27"/>
    <col min="11" max="11" width="3.42578125" style="27" customWidth="1"/>
    <col min="12" max="13" width="9.140625" style="27"/>
    <col min="14" max="14" width="3.42578125" style="27" customWidth="1"/>
    <col min="15" max="16384" width="9.140625" style="27"/>
  </cols>
  <sheetData>
    <row r="1" spans="1:17" s="28" customFormat="1">
      <c r="A1" s="64">
        <v>4.03</v>
      </c>
      <c r="B1" s="64" t="s">
        <v>263</v>
      </c>
      <c r="D1" s="56"/>
      <c r="E1" s="56"/>
      <c r="F1" s="56"/>
      <c r="G1" s="56"/>
      <c r="H1" s="57"/>
      <c r="I1" s="38"/>
      <c r="K1" s="68"/>
      <c r="L1" s="36"/>
      <c r="M1" s="36"/>
      <c r="Q1" s="37"/>
    </row>
    <row r="2" spans="1:17" s="41" customFormat="1" ht="4.5" customHeight="1" thickBo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</row>
    <row r="3" spans="1:17" s="41" customFormat="1" ht="4.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17">
      <c r="A4" s="39"/>
      <c r="B4" s="39"/>
      <c r="C4" s="240" t="s">
        <v>23</v>
      </c>
      <c r="D4" s="240"/>
      <c r="E4" s="81"/>
      <c r="F4" s="241" t="s">
        <v>24</v>
      </c>
      <c r="G4" s="241"/>
      <c r="H4" s="81"/>
      <c r="I4" s="241" t="s">
        <v>25</v>
      </c>
      <c r="J4" s="241"/>
      <c r="K4" s="81"/>
      <c r="L4" s="240" t="s">
        <v>26</v>
      </c>
      <c r="M4" s="240"/>
      <c r="N4" s="81"/>
      <c r="O4" s="240" t="s">
        <v>27</v>
      </c>
      <c r="P4" s="240"/>
      <c r="Q4" s="40"/>
    </row>
    <row r="5" spans="1:17" ht="7.5" customHeight="1">
      <c r="A5" s="41"/>
      <c r="B5" s="41"/>
      <c r="C5" s="80"/>
      <c r="D5" s="80"/>
      <c r="E5" s="47"/>
      <c r="F5" s="80"/>
      <c r="G5" s="80"/>
      <c r="H5" s="47"/>
      <c r="I5" s="80"/>
      <c r="J5" s="80"/>
      <c r="K5" s="47"/>
      <c r="L5" s="80"/>
      <c r="M5" s="80"/>
      <c r="N5" s="47"/>
      <c r="O5" s="80"/>
      <c r="P5" s="80"/>
    </row>
    <row r="6" spans="1:17" ht="6.75" customHeight="1">
      <c r="A6" s="41"/>
      <c r="B6" s="41"/>
      <c r="C6" s="81"/>
      <c r="D6" s="81"/>
      <c r="E6" s="81"/>
      <c r="F6" s="48"/>
      <c r="G6" s="48"/>
      <c r="H6" s="81"/>
      <c r="I6" s="48"/>
      <c r="J6" s="48"/>
      <c r="K6" s="81"/>
      <c r="L6" s="48"/>
      <c r="M6" s="41"/>
      <c r="N6" s="81"/>
      <c r="O6" s="41"/>
      <c r="P6" s="41"/>
    </row>
    <row r="7" spans="1:17">
      <c r="A7" s="41"/>
      <c r="B7" s="41"/>
      <c r="C7" s="42" t="s">
        <v>4</v>
      </c>
      <c r="D7" s="42" t="s">
        <v>5</v>
      </c>
      <c r="E7" s="42"/>
      <c r="F7" s="42" t="s">
        <v>4</v>
      </c>
      <c r="G7" s="42" t="s">
        <v>5</v>
      </c>
      <c r="H7" s="42"/>
      <c r="I7" s="42" t="s">
        <v>4</v>
      </c>
      <c r="J7" s="42" t="s">
        <v>5</v>
      </c>
      <c r="K7" s="42"/>
      <c r="L7" s="42" t="s">
        <v>4</v>
      </c>
      <c r="M7" s="42" t="s">
        <v>5</v>
      </c>
      <c r="N7" s="42"/>
      <c r="O7" s="42" t="s">
        <v>4</v>
      </c>
      <c r="P7" s="42" t="s">
        <v>5</v>
      </c>
    </row>
    <row r="8" spans="1:17">
      <c r="A8" s="41"/>
      <c r="B8" s="41"/>
      <c r="C8" s="42" t="s">
        <v>6</v>
      </c>
      <c r="D8" s="42" t="s">
        <v>7</v>
      </c>
      <c r="E8" s="42"/>
      <c r="F8" s="42" t="s">
        <v>6</v>
      </c>
      <c r="G8" s="42" t="s">
        <v>7</v>
      </c>
      <c r="H8" s="42"/>
      <c r="I8" s="42" t="s">
        <v>6</v>
      </c>
      <c r="J8" s="42" t="s">
        <v>7</v>
      </c>
      <c r="K8" s="42"/>
      <c r="L8" s="42" t="s">
        <v>6</v>
      </c>
      <c r="M8" s="42" t="s">
        <v>7</v>
      </c>
      <c r="N8" s="42"/>
      <c r="O8" s="42" t="s">
        <v>6</v>
      </c>
      <c r="P8" s="42" t="s">
        <v>7</v>
      </c>
    </row>
    <row r="9" spans="1:17" ht="7.5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spans="1:17" ht="7.5" customHeight="1">
      <c r="A10" s="41"/>
      <c r="B10" s="41"/>
      <c r="C10" s="42"/>
      <c r="D10" s="42"/>
      <c r="E10" s="42"/>
      <c r="F10" s="60"/>
      <c r="G10" s="60"/>
      <c r="H10" s="42"/>
      <c r="I10" s="60"/>
      <c r="J10" s="60"/>
      <c r="K10" s="42"/>
      <c r="L10" s="48"/>
      <c r="M10" s="41"/>
      <c r="N10" s="42"/>
      <c r="O10" s="41"/>
      <c r="P10" s="41"/>
    </row>
    <row r="11" spans="1:17">
      <c r="A11" s="53" t="s">
        <v>8</v>
      </c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82"/>
      <c r="P11" s="82"/>
    </row>
    <row r="12" spans="1:17">
      <c r="A12" s="43" t="s">
        <v>9</v>
      </c>
      <c r="B12" s="43"/>
      <c r="C12" s="54">
        <v>1061.6801980625878</v>
      </c>
      <c r="D12" s="54">
        <v>688.01387418650017</v>
      </c>
      <c r="E12" s="54"/>
      <c r="F12" s="54">
        <v>403.30234491527301</v>
      </c>
      <c r="G12" s="54">
        <v>245.54652145338034</v>
      </c>
      <c r="H12" s="54"/>
      <c r="I12" s="54">
        <v>1251.7977427184087</v>
      </c>
      <c r="J12" s="54">
        <v>933.56039563988031</v>
      </c>
      <c r="K12" s="54"/>
      <c r="L12" s="54">
        <v>232.84937448395783</v>
      </c>
      <c r="M12" s="54">
        <v>226.08016363966556</v>
      </c>
      <c r="N12" s="54"/>
      <c r="O12" s="54">
        <v>65.123693615006317</v>
      </c>
      <c r="P12" s="54">
        <v>24.441829015075296</v>
      </c>
    </row>
    <row r="13" spans="1:17">
      <c r="A13" s="83" t="s">
        <v>10</v>
      </c>
      <c r="B13" s="83"/>
      <c r="C13" s="84">
        <v>192.42515709122125</v>
      </c>
      <c r="D13" s="84">
        <v>73.421514786296655</v>
      </c>
      <c r="E13" s="84"/>
      <c r="F13" s="84">
        <v>59.770519781963628</v>
      </c>
      <c r="G13" s="84">
        <v>37.739741181464112</v>
      </c>
      <c r="H13" s="84"/>
      <c r="I13" s="84">
        <v>214.9963037481715</v>
      </c>
      <c r="J13" s="84">
        <v>111.16125596776079</v>
      </c>
      <c r="K13" s="84"/>
      <c r="L13" s="84">
        <v>48.1933776722395</v>
      </c>
      <c r="M13" s="84">
        <v>45.991808801584931</v>
      </c>
      <c r="N13" s="84"/>
      <c r="O13" s="84">
        <v>15.8109224739725</v>
      </c>
      <c r="P13" s="84">
        <v>4.0346855995692952</v>
      </c>
    </row>
    <row r="14" spans="1:17">
      <c r="A14" s="43" t="s">
        <v>11</v>
      </c>
      <c r="B14" s="43"/>
      <c r="C14" s="54">
        <v>555.50858435949363</v>
      </c>
      <c r="D14" s="54">
        <v>703.69567921969599</v>
      </c>
      <c r="E14" s="54"/>
      <c r="F14" s="54">
        <v>281.46130362077577</v>
      </c>
      <c r="G14" s="54">
        <v>242.42903375655217</v>
      </c>
      <c r="H14" s="54"/>
      <c r="I14" s="54">
        <v>752.91940646180001</v>
      </c>
      <c r="J14" s="54">
        <v>946.12471297624791</v>
      </c>
      <c r="K14" s="54"/>
      <c r="L14" s="54">
        <v>59.236237036194531</v>
      </c>
      <c r="M14" s="54">
        <v>50.155997121966081</v>
      </c>
      <c r="N14" s="54"/>
      <c r="O14" s="54">
        <v>13.584439852101214</v>
      </c>
      <c r="P14" s="54">
        <v>10.29501290644318</v>
      </c>
    </row>
    <row r="15" spans="1:17">
      <c r="A15" s="85" t="s">
        <v>12</v>
      </c>
      <c r="B15" s="85"/>
      <c r="C15" s="54">
        <v>459.41160501540247</v>
      </c>
      <c r="D15" s="54">
        <v>227.8664228178537</v>
      </c>
      <c r="E15" s="54"/>
      <c r="F15" s="54">
        <v>525.92465680220312</v>
      </c>
      <c r="G15" s="54">
        <v>234.40124392785219</v>
      </c>
      <c r="H15" s="54"/>
      <c r="I15" s="54">
        <v>871.19461619852302</v>
      </c>
      <c r="J15" s="54">
        <v>462.26766674570592</v>
      </c>
      <c r="K15" s="54"/>
      <c r="L15" s="54">
        <v>128.93048441791191</v>
      </c>
      <c r="M15" s="54">
        <v>78.486043841870767</v>
      </c>
      <c r="N15" s="54"/>
      <c r="O15" s="54">
        <v>36.100641983312798</v>
      </c>
      <c r="P15" s="54">
        <v>18.489001030282715</v>
      </c>
    </row>
    <row r="16" spans="1:17">
      <c r="A16" s="43" t="s">
        <v>13</v>
      </c>
      <c r="B16" s="43"/>
      <c r="C16" s="54">
        <v>249.73309269446042</v>
      </c>
      <c r="D16" s="54">
        <v>179.25788493687858</v>
      </c>
      <c r="E16" s="54"/>
      <c r="F16" s="54">
        <v>84.831661533336472</v>
      </c>
      <c r="G16" s="54">
        <v>85.361681097831791</v>
      </c>
      <c r="H16" s="54"/>
      <c r="I16" s="54">
        <v>326.57308607973033</v>
      </c>
      <c r="J16" s="54">
        <v>264.61956603471037</v>
      </c>
      <c r="K16" s="54"/>
      <c r="L16" s="54">
        <v>6.0296400943878901</v>
      </c>
      <c r="M16" s="54">
        <v>4.5142943452208923</v>
      </c>
      <c r="N16" s="54"/>
      <c r="O16" s="54">
        <v>5.8375671347522209</v>
      </c>
      <c r="P16" s="54">
        <v>4.7167840379874146</v>
      </c>
    </row>
    <row r="17" spans="1:16">
      <c r="A17" s="43" t="s">
        <v>14</v>
      </c>
      <c r="B17" s="43"/>
      <c r="C17" s="54">
        <v>2326.3334801319443</v>
      </c>
      <c r="D17" s="54">
        <v>1798.8338611609283</v>
      </c>
      <c r="E17" s="54"/>
      <c r="F17" s="54">
        <v>1295.5199668715879</v>
      </c>
      <c r="G17" s="54">
        <v>807.73848023561652</v>
      </c>
      <c r="H17" s="54"/>
      <c r="I17" s="54">
        <v>3202.4848514584628</v>
      </c>
      <c r="J17" s="54">
        <v>2606.5723413965457</v>
      </c>
      <c r="K17" s="54"/>
      <c r="L17" s="54">
        <v>427.04573603245223</v>
      </c>
      <c r="M17" s="54">
        <v>359.23649894872318</v>
      </c>
      <c r="N17" s="54"/>
      <c r="O17" s="54">
        <v>120.64634258517256</v>
      </c>
      <c r="P17" s="54">
        <v>57.942626989788614</v>
      </c>
    </row>
    <row r="18" spans="1:16">
      <c r="A18" s="43"/>
      <c r="B18" s="4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>
      <c r="A19" s="53" t="s">
        <v>15</v>
      </c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>
      <c r="A20" s="43" t="s">
        <v>9</v>
      </c>
      <c r="B20" s="43"/>
      <c r="C20" s="54">
        <v>5588.4419397983565</v>
      </c>
      <c r="D20" s="54">
        <v>2577.0060203817338</v>
      </c>
      <c r="E20" s="54"/>
      <c r="F20" s="54">
        <v>2601.004750486492</v>
      </c>
      <c r="G20" s="54">
        <v>1106.0167032153818</v>
      </c>
      <c r="H20" s="54"/>
      <c r="I20" s="54">
        <v>7832.3189967989938</v>
      </c>
      <c r="J20" s="54">
        <v>3683.0227235971142</v>
      </c>
      <c r="K20" s="54"/>
      <c r="L20" s="54">
        <v>774.00282431686958</v>
      </c>
      <c r="M20" s="54">
        <v>548.26279610733479</v>
      </c>
      <c r="N20" s="54"/>
      <c r="O20" s="54">
        <v>234.60990566846482</v>
      </c>
      <c r="P20" s="54">
        <v>83.801334542320944</v>
      </c>
    </row>
    <row r="21" spans="1:16">
      <c r="A21" s="83" t="s">
        <v>10</v>
      </c>
      <c r="B21" s="83"/>
      <c r="C21" s="84">
        <v>922.22101597333642</v>
      </c>
      <c r="D21" s="84">
        <v>376.94985891666317</v>
      </c>
      <c r="E21" s="84"/>
      <c r="F21" s="84">
        <v>523.85131139786427</v>
      </c>
      <c r="G21" s="84">
        <v>242.51836105014075</v>
      </c>
      <c r="H21" s="84"/>
      <c r="I21" s="84">
        <v>1400.4961851709159</v>
      </c>
      <c r="J21" s="84">
        <v>619.46821996680353</v>
      </c>
      <c r="K21" s="84"/>
      <c r="L21" s="84">
        <v>117.7310799088999</v>
      </c>
      <c r="M21" s="84">
        <v>87.294692221413968</v>
      </c>
      <c r="N21" s="84"/>
      <c r="O21" s="84">
        <v>38.286866031530195</v>
      </c>
      <c r="P21" s="84">
        <v>16.068330471814313</v>
      </c>
    </row>
    <row r="22" spans="1:16">
      <c r="A22" s="43" t="s">
        <v>11</v>
      </c>
      <c r="B22" s="43"/>
      <c r="C22" s="54">
        <v>2135.5391827051085</v>
      </c>
      <c r="D22" s="54">
        <v>1294.7414783246302</v>
      </c>
      <c r="E22" s="54"/>
      <c r="F22" s="54">
        <v>3029.0065900343752</v>
      </c>
      <c r="G22" s="54">
        <v>993.49493354506274</v>
      </c>
      <c r="H22" s="54"/>
      <c r="I22" s="54">
        <v>5004.1426478763606</v>
      </c>
      <c r="J22" s="54">
        <v>2288.2364118696928</v>
      </c>
      <c r="K22" s="54"/>
      <c r="L22" s="54">
        <v>295.8768608922947</v>
      </c>
      <c r="M22" s="54">
        <v>178.56900264200559</v>
      </c>
      <c r="N22" s="54"/>
      <c r="O22" s="54">
        <v>138.12057605699442</v>
      </c>
      <c r="P22" s="54">
        <v>37.626504072426044</v>
      </c>
    </row>
    <row r="23" spans="1:16">
      <c r="A23" s="43" t="s">
        <v>12</v>
      </c>
      <c r="B23" s="43"/>
      <c r="C23" s="54">
        <v>2503.0345418762568</v>
      </c>
      <c r="D23" s="54">
        <v>818.89203033156139</v>
      </c>
      <c r="E23" s="84"/>
      <c r="F23" s="54">
        <v>3699.6504013921144</v>
      </c>
      <c r="G23" s="54">
        <v>1081.2484134587437</v>
      </c>
      <c r="H23" s="84"/>
      <c r="I23" s="54">
        <v>5986.2614168114305</v>
      </c>
      <c r="J23" s="54">
        <v>1900.1404437903052</v>
      </c>
      <c r="K23" s="84"/>
      <c r="L23" s="54">
        <v>430.28224028157405</v>
      </c>
      <c r="M23" s="54">
        <v>151.44023647391742</v>
      </c>
      <c r="N23" s="84"/>
      <c r="O23" s="54">
        <v>197.04627251747377</v>
      </c>
      <c r="P23" s="54">
        <v>45.984629840307242</v>
      </c>
    </row>
    <row r="24" spans="1:16">
      <c r="A24" s="43" t="s">
        <v>13</v>
      </c>
      <c r="B24" s="43"/>
      <c r="C24" s="54">
        <v>750.83007585414566</v>
      </c>
      <c r="D24" s="54">
        <v>602.1932676487188</v>
      </c>
      <c r="E24" s="54"/>
      <c r="F24" s="54">
        <v>951.17266641177093</v>
      </c>
      <c r="G24" s="54">
        <v>854.15216759526891</v>
      </c>
      <c r="H24" s="54"/>
      <c r="I24" s="54">
        <v>1657.1047688065403</v>
      </c>
      <c r="J24" s="54">
        <v>1456.3454352439892</v>
      </c>
      <c r="K24" s="54"/>
      <c r="L24" s="54">
        <v>74.605037373222345</v>
      </c>
      <c r="M24" s="54">
        <v>51.389124318103562</v>
      </c>
      <c r="N24" s="54"/>
      <c r="O24" s="54">
        <v>34.218871596269047</v>
      </c>
      <c r="P24" s="54">
        <v>17.723510292234167</v>
      </c>
    </row>
    <row r="25" spans="1:16">
      <c r="A25" s="43" t="s">
        <v>14</v>
      </c>
      <c r="B25" s="43"/>
      <c r="C25" s="54">
        <v>10977.845740233854</v>
      </c>
      <c r="D25" s="54">
        <v>5292.8327966866409</v>
      </c>
      <c r="E25" s="54"/>
      <c r="F25" s="54">
        <v>10280.834408324761</v>
      </c>
      <c r="G25" s="54">
        <v>4034.9122178144544</v>
      </c>
      <c r="H25" s="54"/>
      <c r="I25" s="54">
        <v>20479.827830293307</v>
      </c>
      <c r="J25" s="54">
        <v>9327.7450145010971</v>
      </c>
      <c r="K25" s="54"/>
      <c r="L25" s="54">
        <v>1574.7669628639596</v>
      </c>
      <c r="M25" s="54">
        <v>929.66115954136126</v>
      </c>
      <c r="N25" s="54"/>
      <c r="O25" s="54">
        <v>603.99562583920249</v>
      </c>
      <c r="P25" s="54">
        <v>185.13597874728839</v>
      </c>
    </row>
    <row r="26" spans="1:16">
      <c r="A26" s="43"/>
      <c r="B26" s="43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>
      <c r="A27" s="86" t="s">
        <v>261</v>
      </c>
      <c r="B27" s="87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</row>
    <row r="28" spans="1:16">
      <c r="A28" s="43" t="s">
        <v>9</v>
      </c>
      <c r="B28" s="43"/>
      <c r="C28" s="84">
        <v>4955.1602041282895</v>
      </c>
      <c r="D28" s="84">
        <v>2129.2721659692279</v>
      </c>
      <c r="E28" s="84"/>
      <c r="F28" s="84">
        <v>2393.1585018087917</v>
      </c>
      <c r="G28" s="84">
        <v>987.00263401759946</v>
      </c>
      <c r="H28" s="84"/>
      <c r="I28" s="84">
        <v>7034.4493142785004</v>
      </c>
      <c r="J28" s="84">
        <v>3116.274799986827</v>
      </c>
      <c r="K28" s="84"/>
      <c r="L28" s="84">
        <v>668.73266765429958</v>
      </c>
      <c r="M28" s="84">
        <v>474.83981282972888</v>
      </c>
      <c r="N28" s="84"/>
      <c r="O28" s="84">
        <v>225.55066004908835</v>
      </c>
      <c r="P28" s="84">
        <v>79.282494557855856</v>
      </c>
    </row>
    <row r="29" spans="1:16">
      <c r="A29" s="83" t="s">
        <v>10</v>
      </c>
      <c r="B29" s="83"/>
      <c r="C29" s="84">
        <v>873.85124366752643</v>
      </c>
      <c r="D29" s="84">
        <v>344.6267449351306</v>
      </c>
      <c r="E29" s="84"/>
      <c r="F29" s="84">
        <v>500.46486229919105</v>
      </c>
      <c r="G29" s="84">
        <v>225.19240223653179</v>
      </c>
      <c r="H29" s="84"/>
      <c r="I29" s="84">
        <v>1331.6970785806766</v>
      </c>
      <c r="J29" s="84">
        <v>569.81914717166205</v>
      </c>
      <c r="K29" s="84"/>
      <c r="L29" s="84">
        <v>104.3206120946555</v>
      </c>
      <c r="M29" s="84">
        <v>74.259975628721463</v>
      </c>
      <c r="N29" s="84"/>
      <c r="O29" s="84">
        <v>38.077996031530205</v>
      </c>
      <c r="P29" s="84">
        <v>15.912308817100028</v>
      </c>
    </row>
    <row r="30" spans="1:16">
      <c r="A30" s="43" t="s">
        <v>11</v>
      </c>
      <c r="B30" s="43"/>
      <c r="C30" s="84">
        <v>1830.663847770222</v>
      </c>
      <c r="D30" s="84">
        <v>1038.4037923672038</v>
      </c>
      <c r="E30" s="84"/>
      <c r="F30" s="84">
        <v>2840.1723733668177</v>
      </c>
      <c r="G30" s="84">
        <v>892.22837242763319</v>
      </c>
      <c r="H30" s="84"/>
      <c r="I30" s="84">
        <v>4536.5485978753713</v>
      </c>
      <c r="J30" s="84">
        <v>1930.6321647948369</v>
      </c>
      <c r="K30" s="84"/>
      <c r="L30" s="84">
        <v>236.30884846231822</v>
      </c>
      <c r="M30" s="84">
        <v>116.74755079113048</v>
      </c>
      <c r="N30" s="84"/>
      <c r="O30" s="84">
        <v>128.20033615601216</v>
      </c>
      <c r="P30" s="84">
        <v>34.292316849204482</v>
      </c>
    </row>
    <row r="31" spans="1:16">
      <c r="A31" s="43" t="s">
        <v>12</v>
      </c>
      <c r="B31" s="43"/>
      <c r="C31" s="84">
        <v>2273.0782662648057</v>
      </c>
      <c r="D31" s="84">
        <v>687.96195831115574</v>
      </c>
      <c r="E31" s="84"/>
      <c r="F31" s="84">
        <v>3438.5789289591044</v>
      </c>
      <c r="G31" s="84">
        <v>973.79468938443176</v>
      </c>
      <c r="H31" s="84"/>
      <c r="I31" s="84">
        <v>5517.6527832550792</v>
      </c>
      <c r="J31" s="84">
        <v>1661.7566476955878</v>
      </c>
      <c r="K31" s="84"/>
      <c r="L31" s="84">
        <v>375.41421378549978</v>
      </c>
      <c r="M31" s="84">
        <v>127.08156692299481</v>
      </c>
      <c r="N31" s="84"/>
      <c r="O31" s="84">
        <v>185.29788823721623</v>
      </c>
      <c r="P31" s="84">
        <v>42.132473879716947</v>
      </c>
    </row>
    <row r="32" spans="1:16">
      <c r="A32" s="43" t="s">
        <v>13</v>
      </c>
      <c r="B32" s="43"/>
      <c r="C32" s="84">
        <v>592.90456853969954</v>
      </c>
      <c r="D32" s="84">
        <v>447.65810033423378</v>
      </c>
      <c r="E32" s="84"/>
      <c r="F32" s="84">
        <v>813.73549371030344</v>
      </c>
      <c r="G32" s="84">
        <v>706.90810674820443</v>
      </c>
      <c r="H32" s="84"/>
      <c r="I32" s="84">
        <v>1372.9895055225556</v>
      </c>
      <c r="J32" s="84">
        <v>1154.5662070824385</v>
      </c>
      <c r="K32" s="84"/>
      <c r="L32" s="84">
        <v>65.218167970215632</v>
      </c>
      <c r="M32" s="84">
        <v>44.839720389288225</v>
      </c>
      <c r="N32" s="84"/>
      <c r="O32" s="84">
        <v>33.643762954455475</v>
      </c>
      <c r="P32" s="84">
        <v>15.299872260208536</v>
      </c>
    </row>
    <row r="33" spans="1:16">
      <c r="A33" s="43" t="s">
        <v>14</v>
      </c>
      <c r="B33" s="43"/>
      <c r="C33" s="84">
        <v>9651.8068867030051</v>
      </c>
      <c r="D33" s="84">
        <v>4303.2960169818161</v>
      </c>
      <c r="E33" s="84"/>
      <c r="F33" s="84">
        <v>9485.6452978450252</v>
      </c>
      <c r="G33" s="84">
        <v>3559.9338025778661</v>
      </c>
      <c r="H33" s="84"/>
      <c r="I33" s="84">
        <v>18461.640200931513</v>
      </c>
      <c r="J33" s="84">
        <v>7863.2298195596868</v>
      </c>
      <c r="K33" s="84"/>
      <c r="L33" s="84">
        <v>1345.6738978723333</v>
      </c>
      <c r="M33" s="84">
        <v>763.50865093314269</v>
      </c>
      <c r="N33" s="84"/>
      <c r="O33" s="84">
        <v>572.69264739677237</v>
      </c>
      <c r="P33" s="84">
        <v>171.00715754698589</v>
      </c>
    </row>
    <row r="34" spans="1:16">
      <c r="A34" s="83"/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</row>
    <row r="35" spans="1:16">
      <c r="A35" s="87" t="s">
        <v>16</v>
      </c>
      <c r="B35" s="8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>
      <c r="A36" s="43" t="s">
        <v>9</v>
      </c>
      <c r="B36" s="43"/>
      <c r="C36" s="84">
        <v>4556.1795222407591</v>
      </c>
      <c r="D36" s="84">
        <v>1941.7199511886874</v>
      </c>
      <c r="E36" s="84"/>
      <c r="F36" s="84">
        <v>2193.9098842496896</v>
      </c>
      <c r="G36" s="84">
        <v>906.10424624992424</v>
      </c>
      <c r="H36" s="84"/>
      <c r="I36" s="84">
        <v>6458.3668284236146</v>
      </c>
      <c r="J36" s="84">
        <v>2847.824197438611</v>
      </c>
      <c r="K36" s="84"/>
      <c r="L36" s="84">
        <v>628.73338561255423</v>
      </c>
      <c r="M36" s="84">
        <v>458.64246444185864</v>
      </c>
      <c r="N36" s="84"/>
      <c r="O36" s="84">
        <v>215.46608238649119</v>
      </c>
      <c r="P36" s="84">
        <v>74.732606218511407</v>
      </c>
    </row>
    <row r="37" spans="1:16">
      <c r="A37" s="83" t="s">
        <v>10</v>
      </c>
      <c r="B37" s="83"/>
      <c r="C37" s="84">
        <v>806.62254097156074</v>
      </c>
      <c r="D37" s="84">
        <v>321.33161952637533</v>
      </c>
      <c r="E37" s="84"/>
      <c r="F37" s="84">
        <v>462.51479383972372</v>
      </c>
      <c r="G37" s="84">
        <v>210.16437399478599</v>
      </c>
      <c r="H37" s="84"/>
      <c r="I37" s="84">
        <v>1227.5192114252443</v>
      </c>
      <c r="J37" s="84">
        <v>531.49599352116115</v>
      </c>
      <c r="K37" s="84"/>
      <c r="L37" s="84">
        <v>92.571219094655532</v>
      </c>
      <c r="M37" s="84">
        <v>68.849606281064311</v>
      </c>
      <c r="N37" s="84"/>
      <c r="O37" s="84">
        <v>37.510316031530209</v>
      </c>
      <c r="P37" s="84">
        <v>15.222577617100026</v>
      </c>
    </row>
    <row r="38" spans="1:16">
      <c r="A38" s="43" t="s">
        <v>11</v>
      </c>
      <c r="B38" s="43"/>
      <c r="C38" s="84">
        <v>1558.9031120349969</v>
      </c>
      <c r="D38" s="84">
        <v>900.33005135086034</v>
      </c>
      <c r="E38" s="84"/>
      <c r="F38" s="84">
        <v>1860.1150298047705</v>
      </c>
      <c r="G38" s="84">
        <v>733.07970064659719</v>
      </c>
      <c r="H38" s="84"/>
      <c r="I38" s="84">
        <v>3321.819030546495</v>
      </c>
      <c r="J38" s="84">
        <v>1633.4097519974575</v>
      </c>
      <c r="K38" s="84"/>
      <c r="L38" s="84">
        <v>184.45428364685407</v>
      </c>
      <c r="M38" s="84">
        <v>107.36825698028437</v>
      </c>
      <c r="N38" s="84"/>
      <c r="O38" s="84">
        <v>88.024311890137554</v>
      </c>
      <c r="P38" s="84">
        <v>28.974014706402279</v>
      </c>
    </row>
    <row r="39" spans="1:16">
      <c r="A39" s="43" t="s">
        <v>12</v>
      </c>
      <c r="B39" s="43"/>
      <c r="C39" s="84">
        <v>1841.5882835151983</v>
      </c>
      <c r="D39" s="84">
        <v>523.79848332630149</v>
      </c>
      <c r="E39" s="84"/>
      <c r="F39" s="84">
        <v>2802.1256175768331</v>
      </c>
      <c r="G39" s="84">
        <v>779.57032188896142</v>
      </c>
      <c r="H39" s="84"/>
      <c r="I39" s="84">
        <v>4469.4649595695382</v>
      </c>
      <c r="J39" s="84">
        <v>1303.3688052152625</v>
      </c>
      <c r="K39" s="84"/>
      <c r="L39" s="84">
        <v>313.00883679925209</v>
      </c>
      <c r="M39" s="84">
        <v>104.34706795835727</v>
      </c>
      <c r="N39" s="84"/>
      <c r="O39" s="84">
        <v>169.26306154544625</v>
      </c>
      <c r="P39" s="84">
        <v>37.641333076893858</v>
      </c>
    </row>
    <row r="40" spans="1:16">
      <c r="A40" s="43" t="s">
        <v>13</v>
      </c>
      <c r="B40" s="43"/>
      <c r="C40" s="84">
        <v>519.57914132280325</v>
      </c>
      <c r="D40" s="84">
        <v>374.8930691078898</v>
      </c>
      <c r="E40" s="84"/>
      <c r="F40" s="84">
        <v>702.0277837597439</v>
      </c>
      <c r="G40" s="84">
        <v>540.15144174901161</v>
      </c>
      <c r="H40" s="84"/>
      <c r="I40" s="84">
        <v>1194.4627004506883</v>
      </c>
      <c r="J40" s="84">
        <v>915.04451085690152</v>
      </c>
      <c r="K40" s="84"/>
      <c r="L40" s="84">
        <v>57.622351015059735</v>
      </c>
      <c r="M40" s="84">
        <v>35.011637146980647</v>
      </c>
      <c r="N40" s="84"/>
      <c r="O40" s="84">
        <v>28.743165410522543</v>
      </c>
      <c r="P40" s="84">
        <v>7.2292768779485801</v>
      </c>
    </row>
    <row r="41" spans="1:16">
      <c r="A41" s="43" t="s">
        <v>14</v>
      </c>
      <c r="B41" s="43"/>
      <c r="C41" s="84">
        <v>8476.2500591137559</v>
      </c>
      <c r="D41" s="84">
        <v>3740.741554973737</v>
      </c>
      <c r="E41" s="84"/>
      <c r="F41" s="84">
        <v>7558.1783153910374</v>
      </c>
      <c r="G41" s="84">
        <v>2958.9057105344918</v>
      </c>
      <c r="H41" s="84"/>
      <c r="I41" s="84">
        <v>15444.113518990336</v>
      </c>
      <c r="J41" s="84">
        <v>6699.6472655082316</v>
      </c>
      <c r="K41" s="84"/>
      <c r="L41" s="84">
        <v>1183.8188570737195</v>
      </c>
      <c r="M41" s="84">
        <v>705.3694265274811</v>
      </c>
      <c r="N41" s="84"/>
      <c r="O41" s="84">
        <v>501.49662123259759</v>
      </c>
      <c r="P41" s="84">
        <v>148.57723087975612</v>
      </c>
    </row>
    <row r="42" spans="1:16">
      <c r="A42" s="83"/>
      <c r="B42" s="83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</row>
    <row r="43" spans="1:16">
      <c r="A43" s="86" t="s">
        <v>274</v>
      </c>
      <c r="B43" s="87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</row>
    <row r="44" spans="1:16">
      <c r="A44" s="43" t="s">
        <v>9</v>
      </c>
      <c r="B44" s="43"/>
      <c r="C44" s="84">
        <v>398.9806818875295</v>
      </c>
      <c r="D44" s="84">
        <v>187.55221478053997</v>
      </c>
      <c r="E44" s="84"/>
      <c r="F44" s="84">
        <v>199.24861755910337</v>
      </c>
      <c r="G44" s="84">
        <v>80.89838776767543</v>
      </c>
      <c r="H44" s="84"/>
      <c r="I44" s="84">
        <v>576.08248585488707</v>
      </c>
      <c r="J44" s="84">
        <v>268.45060254821544</v>
      </c>
      <c r="K44" s="84"/>
      <c r="L44" s="84">
        <v>39.999282041745495</v>
      </c>
      <c r="M44" s="84">
        <v>16.197348387870203</v>
      </c>
      <c r="N44" s="84"/>
      <c r="O44" s="84">
        <v>10.084577662597143</v>
      </c>
      <c r="P44" s="84">
        <v>4.5498883393444549</v>
      </c>
    </row>
    <row r="45" spans="1:16">
      <c r="A45" s="83" t="s">
        <v>10</v>
      </c>
      <c r="B45" s="83"/>
      <c r="C45" s="84">
        <v>67.228702695965438</v>
      </c>
      <c r="D45" s="84">
        <v>23.295125408755311</v>
      </c>
      <c r="E45" s="84"/>
      <c r="F45" s="84">
        <v>37.950068459467289</v>
      </c>
      <c r="G45" s="84">
        <v>15.028028241745769</v>
      </c>
      <c r="H45" s="84"/>
      <c r="I45" s="84">
        <v>104.17786715543274</v>
      </c>
      <c r="J45" s="84">
        <v>38.323153650501084</v>
      </c>
      <c r="K45" s="84"/>
      <c r="L45" s="84">
        <v>11.749392999999968</v>
      </c>
      <c r="M45" s="84">
        <v>5.4103693476571619</v>
      </c>
      <c r="N45" s="84"/>
      <c r="O45" s="84">
        <v>0.56767999999999486</v>
      </c>
      <c r="P45" s="84">
        <v>0.68973120000000276</v>
      </c>
    </row>
    <row r="46" spans="1:16">
      <c r="A46" s="43" t="s">
        <v>11</v>
      </c>
      <c r="B46" s="43"/>
      <c r="C46" s="84">
        <v>271.76073573522478</v>
      </c>
      <c r="D46" s="84">
        <v>138.07374101634358</v>
      </c>
      <c r="E46" s="84"/>
      <c r="F46" s="84">
        <v>980.05734356204709</v>
      </c>
      <c r="G46" s="84">
        <v>159.14867178103577</v>
      </c>
      <c r="H46" s="84"/>
      <c r="I46" s="84">
        <v>1214.7295673288784</v>
      </c>
      <c r="J46" s="84">
        <v>297.22241279737926</v>
      </c>
      <c r="K46" s="84"/>
      <c r="L46" s="84">
        <v>51.854564815464187</v>
      </c>
      <c r="M46" s="84">
        <v>9.3792938108461055</v>
      </c>
      <c r="N46" s="84"/>
      <c r="O46" s="84">
        <v>40.176024265874595</v>
      </c>
      <c r="P46" s="84">
        <v>5.3183021428021995</v>
      </c>
    </row>
    <row r="47" spans="1:16">
      <c r="A47" s="43" t="s">
        <v>12</v>
      </c>
      <c r="B47" s="43"/>
      <c r="C47" s="84">
        <v>431.48998274960809</v>
      </c>
      <c r="D47" s="84">
        <v>164.16347498485422</v>
      </c>
      <c r="E47" s="84"/>
      <c r="F47" s="84">
        <v>636.45331138227084</v>
      </c>
      <c r="G47" s="84">
        <v>194.2243674954708</v>
      </c>
      <c r="H47" s="84"/>
      <c r="I47" s="84">
        <v>1048.18782368554</v>
      </c>
      <c r="J47" s="84">
        <v>358.38784248032493</v>
      </c>
      <c r="K47" s="84"/>
      <c r="L47" s="84">
        <v>62.40537698624761</v>
      </c>
      <c r="M47" s="84">
        <v>22.734498964637556</v>
      </c>
      <c r="N47" s="84"/>
      <c r="O47" s="84">
        <v>16.03482669176999</v>
      </c>
      <c r="P47" s="84">
        <v>4.4911408028230841</v>
      </c>
    </row>
    <row r="48" spans="1:16">
      <c r="A48" s="43" t="s">
        <v>13</v>
      </c>
      <c r="B48" s="43"/>
      <c r="C48" s="84">
        <v>73.325427216896742</v>
      </c>
      <c r="D48" s="84">
        <v>72.765031226344078</v>
      </c>
      <c r="E48" s="84"/>
      <c r="F48" s="84">
        <v>111.70770995055945</v>
      </c>
      <c r="G48" s="84">
        <v>166.75666499919282</v>
      </c>
      <c r="H48" s="84"/>
      <c r="I48" s="84">
        <v>178.52680507186744</v>
      </c>
      <c r="J48" s="84">
        <v>239.52169622553686</v>
      </c>
      <c r="K48" s="84"/>
      <c r="L48" s="84">
        <v>7.5958169551558772</v>
      </c>
      <c r="M48" s="84">
        <v>9.8280832423075761</v>
      </c>
      <c r="N48" s="84"/>
      <c r="O48" s="84">
        <v>4.9005975439329355</v>
      </c>
      <c r="P48" s="84">
        <v>8.0705953822599525</v>
      </c>
    </row>
    <row r="49" spans="1:16">
      <c r="A49" s="43" t="s">
        <v>14</v>
      </c>
      <c r="B49" s="43"/>
      <c r="C49" s="84">
        <v>1175.5568275892588</v>
      </c>
      <c r="D49" s="84">
        <v>562.55446200808194</v>
      </c>
      <c r="E49" s="84"/>
      <c r="F49" s="84">
        <v>1927.4669824539812</v>
      </c>
      <c r="G49" s="84">
        <v>601.02809204337484</v>
      </c>
      <c r="H49" s="84"/>
      <c r="I49" s="84">
        <v>3017.5266819411736</v>
      </c>
      <c r="J49" s="84">
        <v>1163.5825540514561</v>
      </c>
      <c r="K49" s="84"/>
      <c r="L49" s="84">
        <v>161.85504079861317</v>
      </c>
      <c r="M49" s="84">
        <v>58.139224405661437</v>
      </c>
      <c r="N49" s="84"/>
      <c r="O49" s="84">
        <v>71.196026164174668</v>
      </c>
      <c r="P49" s="84">
        <v>22.42992666722969</v>
      </c>
    </row>
    <row r="50" spans="1:16">
      <c r="A50" s="43"/>
      <c r="B50" s="43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>
      <c r="A51" s="53" t="s">
        <v>17</v>
      </c>
      <c r="B51" s="53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</row>
    <row r="52" spans="1:16">
      <c r="A52" s="43" t="s">
        <v>9</v>
      </c>
      <c r="B52" s="43"/>
      <c r="C52" s="54">
        <v>1851.3442404531368</v>
      </c>
      <c r="D52" s="54">
        <v>2123.1779885363144</v>
      </c>
      <c r="E52" s="54"/>
      <c r="F52" s="54">
        <v>614.97766939552957</v>
      </c>
      <c r="G52" s="54">
        <v>455.18164704252479</v>
      </c>
      <c r="H52" s="54"/>
      <c r="I52" s="54">
        <v>2158.044029839994</v>
      </c>
      <c r="J52" s="54">
        <v>2578.3596355788413</v>
      </c>
      <c r="K52" s="54"/>
      <c r="L52" s="54">
        <v>213.33898925892382</v>
      </c>
      <c r="M52" s="54">
        <v>119.92307297362652</v>
      </c>
      <c r="N52" s="54"/>
      <c r="O52" s="54">
        <v>69.131218625851943</v>
      </c>
      <c r="P52" s="54">
        <v>42.025624236475721</v>
      </c>
    </row>
    <row r="53" spans="1:16">
      <c r="A53" s="83" t="s">
        <v>10</v>
      </c>
      <c r="B53" s="83"/>
      <c r="C53" s="84">
        <v>368.61526438562123</v>
      </c>
      <c r="D53" s="84">
        <v>182.11886040137506</v>
      </c>
      <c r="E53" s="84"/>
      <c r="F53" s="84">
        <v>69.886340064726241</v>
      </c>
      <c r="G53" s="84">
        <v>34.090935833182272</v>
      </c>
      <c r="H53" s="84"/>
      <c r="I53" s="84">
        <v>400.09621926726004</v>
      </c>
      <c r="J53" s="84">
        <v>216.20979623455739</v>
      </c>
      <c r="K53" s="84"/>
      <c r="L53" s="84">
        <v>29.250920396127494</v>
      </c>
      <c r="M53" s="84">
        <v>16.901195297110089</v>
      </c>
      <c r="N53" s="84"/>
      <c r="O53" s="84">
        <v>12.273777610502403</v>
      </c>
      <c r="P53" s="84">
        <v>4.754170741589431</v>
      </c>
    </row>
    <row r="54" spans="1:16">
      <c r="A54" s="43" t="s">
        <v>11</v>
      </c>
      <c r="B54" s="43"/>
      <c r="C54" s="54">
        <v>548.37349322661453</v>
      </c>
      <c r="D54" s="54">
        <v>932.93705654333041</v>
      </c>
      <c r="E54" s="54"/>
      <c r="F54" s="54">
        <v>303.66817340154807</v>
      </c>
      <c r="G54" s="54">
        <v>369.43206432648361</v>
      </c>
      <c r="H54" s="54"/>
      <c r="I54" s="54">
        <v>782.64715763409345</v>
      </c>
      <c r="J54" s="54">
        <v>1302.3691208698144</v>
      </c>
      <c r="K54" s="54"/>
      <c r="L54" s="54">
        <v>47.611408636156618</v>
      </c>
      <c r="M54" s="54">
        <v>67.924758775928495</v>
      </c>
      <c r="N54" s="54"/>
      <c r="O54" s="54">
        <v>11.851998540198743</v>
      </c>
      <c r="P54" s="54">
        <v>9.9381331293697723</v>
      </c>
    </row>
    <row r="55" spans="1:16">
      <c r="A55" s="43" t="s">
        <v>12</v>
      </c>
      <c r="B55" s="43"/>
      <c r="C55" s="54">
        <v>810.90667311558161</v>
      </c>
      <c r="D55" s="54">
        <v>718.05618939595058</v>
      </c>
      <c r="E55" s="54"/>
      <c r="F55" s="54">
        <v>920.27348991396389</v>
      </c>
      <c r="G55" s="54">
        <v>836.74428384338455</v>
      </c>
      <c r="H55" s="54"/>
      <c r="I55" s="54">
        <v>1529.5737534463001</v>
      </c>
      <c r="J55" s="54">
        <v>1554.8004732393338</v>
      </c>
      <c r="K55" s="54"/>
      <c r="L55" s="54">
        <v>162.27211023661027</v>
      </c>
      <c r="M55" s="54">
        <v>163.14038615745952</v>
      </c>
      <c r="N55" s="54"/>
      <c r="O55" s="54">
        <v>69.297457352335854</v>
      </c>
      <c r="P55" s="54">
        <v>50.877139633266012</v>
      </c>
    </row>
    <row r="56" spans="1:16">
      <c r="A56" s="43" t="s">
        <v>13</v>
      </c>
      <c r="B56" s="43"/>
      <c r="C56" s="54">
        <v>269.34506275186499</v>
      </c>
      <c r="D56" s="54">
        <v>390.61940288672247</v>
      </c>
      <c r="E56" s="54"/>
      <c r="F56" s="54">
        <v>214.02779895698342</v>
      </c>
      <c r="G56" s="54">
        <v>636.59088346937551</v>
      </c>
      <c r="H56" s="54"/>
      <c r="I56" s="54">
        <v>448.93579124072107</v>
      </c>
      <c r="J56" s="54">
        <v>1027.2102863560985</v>
      </c>
      <c r="K56" s="54"/>
      <c r="L56" s="54">
        <v>18.374269495140346</v>
      </c>
      <c r="M56" s="54">
        <v>40.353776068318069</v>
      </c>
      <c r="N56" s="54"/>
      <c r="O56" s="54">
        <v>9.2459998763620348</v>
      </c>
      <c r="P56" s="54">
        <v>7.0912511070973974</v>
      </c>
    </row>
    <row r="57" spans="1:16">
      <c r="A57" s="43" t="s">
        <v>14</v>
      </c>
      <c r="B57" s="43"/>
      <c r="C57" s="54">
        <v>3479.9694695471994</v>
      </c>
      <c r="D57" s="54">
        <v>4164.7906373623164</v>
      </c>
      <c r="E57" s="54"/>
      <c r="F57" s="54">
        <v>2052.947131668026</v>
      </c>
      <c r="G57" s="54">
        <v>2297.9488786817687</v>
      </c>
      <c r="H57" s="54"/>
      <c r="I57" s="54">
        <v>4919.20073216111</v>
      </c>
      <c r="J57" s="54">
        <v>6462.7395160440919</v>
      </c>
      <c r="K57" s="54"/>
      <c r="L57" s="54">
        <v>441.59677762683094</v>
      </c>
      <c r="M57" s="54">
        <v>391.34199397533263</v>
      </c>
      <c r="N57" s="54"/>
      <c r="O57" s="54">
        <v>159.52667439474857</v>
      </c>
      <c r="P57" s="54">
        <v>109.93214810620886</v>
      </c>
    </row>
    <row r="58" spans="1:16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</row>
    <row r="59" spans="1:16">
      <c r="A59" s="53" t="s">
        <v>18</v>
      </c>
      <c r="B59" s="53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</row>
    <row r="60" spans="1:16">
      <c r="A60" s="43" t="s">
        <v>9</v>
      </c>
      <c r="B60" s="43"/>
      <c r="C60" s="54">
        <v>8501.4663783140804</v>
      </c>
      <c r="D60" s="54">
        <v>5388.1978831045453</v>
      </c>
      <c r="E60" s="54"/>
      <c r="F60" s="54">
        <v>3619.2847647972972</v>
      </c>
      <c r="G60" s="54">
        <v>1806.7448717112861</v>
      </c>
      <c r="H60" s="54"/>
      <c r="I60" s="54">
        <v>11242.160769357395</v>
      </c>
      <c r="J60" s="54">
        <v>7194.942754815831</v>
      </c>
      <c r="K60" s="54"/>
      <c r="L60" s="54">
        <v>1220.1911880597515</v>
      </c>
      <c r="M60" s="54">
        <v>894.26603272062664</v>
      </c>
      <c r="N60" s="54"/>
      <c r="O60" s="54">
        <v>368.86481790932328</v>
      </c>
      <c r="P60" s="54">
        <v>150.26878779387192</v>
      </c>
    </row>
    <row r="61" spans="1:16">
      <c r="A61" s="83" t="s">
        <v>10</v>
      </c>
      <c r="B61" s="83"/>
      <c r="C61" s="84">
        <v>1483.2614374501784</v>
      </c>
      <c r="D61" s="84">
        <v>632.49023410433517</v>
      </c>
      <c r="E61" s="84"/>
      <c r="F61" s="84">
        <v>653.50817124455421</v>
      </c>
      <c r="G61" s="84">
        <v>314.34903806478707</v>
      </c>
      <c r="H61" s="84"/>
      <c r="I61" s="84">
        <v>2015.5887081863484</v>
      </c>
      <c r="J61" s="84">
        <v>946.83927216912161</v>
      </c>
      <c r="K61" s="84"/>
      <c r="L61" s="84">
        <v>195.17537797726689</v>
      </c>
      <c r="M61" s="84">
        <v>150.18769632010901</v>
      </c>
      <c r="N61" s="84"/>
      <c r="O61" s="84">
        <v>66.371566116005113</v>
      </c>
      <c r="P61" s="84">
        <v>24.85718681297304</v>
      </c>
    </row>
    <row r="62" spans="1:16">
      <c r="A62" s="43" t="s">
        <v>11</v>
      </c>
      <c r="B62" s="43"/>
      <c r="C62" s="54">
        <v>3239.4212602912166</v>
      </c>
      <c r="D62" s="54">
        <v>2931.3742140876589</v>
      </c>
      <c r="E62" s="54"/>
      <c r="F62" s="54">
        <v>3614.1360670566978</v>
      </c>
      <c r="G62" s="54">
        <v>1605.3560316280989</v>
      </c>
      <c r="H62" s="54"/>
      <c r="I62" s="54">
        <v>6539.7092119722538</v>
      </c>
      <c r="J62" s="54">
        <v>4536.7302457157521</v>
      </c>
      <c r="K62" s="54"/>
      <c r="L62" s="54">
        <v>402.72450656464594</v>
      </c>
      <c r="M62" s="54">
        <v>296.64975853990006</v>
      </c>
      <c r="N62" s="54"/>
      <c r="O62" s="54">
        <v>163.55701444929426</v>
      </c>
      <c r="P62" s="54">
        <v>57.859650108239002</v>
      </c>
    </row>
    <row r="63" spans="1:16">
      <c r="A63" s="43" t="s">
        <v>12</v>
      </c>
      <c r="B63" s="43"/>
      <c r="C63" s="54">
        <v>3773.3528200072387</v>
      </c>
      <c r="D63" s="54">
        <v>1764.8146425453644</v>
      </c>
      <c r="E63" s="54"/>
      <c r="F63" s="54">
        <v>5145.8485481082844</v>
      </c>
      <c r="G63" s="54">
        <v>2152.3939412299796</v>
      </c>
      <c r="H63" s="54"/>
      <c r="I63" s="54">
        <v>8387.0297864562544</v>
      </c>
      <c r="J63" s="54">
        <v>3917.2085837753484</v>
      </c>
      <c r="K63" s="54"/>
      <c r="L63" s="54">
        <v>721.48483493609604</v>
      </c>
      <c r="M63" s="54">
        <v>393.06666647324795</v>
      </c>
      <c r="N63" s="54"/>
      <c r="O63" s="54">
        <v>302.44437185312239</v>
      </c>
      <c r="P63" s="54">
        <v>115.350770503856</v>
      </c>
    </row>
    <row r="64" spans="1:16">
      <c r="A64" s="43" t="s">
        <v>13</v>
      </c>
      <c r="B64" s="43"/>
      <c r="C64" s="54">
        <v>1269.9082313004703</v>
      </c>
      <c r="D64" s="54">
        <v>1172.0705554723206</v>
      </c>
      <c r="E64" s="54"/>
      <c r="F64" s="54">
        <v>1250.0321269020919</v>
      </c>
      <c r="G64" s="54">
        <v>1576.1047321624769</v>
      </c>
      <c r="H64" s="54"/>
      <c r="I64" s="54">
        <v>2432.6136461269907</v>
      </c>
      <c r="J64" s="54">
        <v>2748.1752876347982</v>
      </c>
      <c r="K64" s="54"/>
      <c r="L64" s="54">
        <v>99.008946962750599</v>
      </c>
      <c r="M64" s="54">
        <v>96.257194731642528</v>
      </c>
      <c r="N64" s="54"/>
      <c r="O64" s="54">
        <v>49.302438607383301</v>
      </c>
      <c r="P64" s="54">
        <v>29.531545437318975</v>
      </c>
    </row>
    <row r="65" spans="1:16">
      <c r="A65" s="43" t="s">
        <v>14</v>
      </c>
      <c r="B65" s="43"/>
      <c r="C65" s="54">
        <v>16784.148689912974</v>
      </c>
      <c r="D65" s="54">
        <v>11256.457295209872</v>
      </c>
      <c r="E65" s="54"/>
      <c r="F65" s="54">
        <v>13629.301506864378</v>
      </c>
      <c r="G65" s="54">
        <v>7140.5995767318354</v>
      </c>
      <c r="H65" s="54"/>
      <c r="I65" s="54">
        <v>28601.513413912911</v>
      </c>
      <c r="J65" s="54">
        <v>18397.056871941728</v>
      </c>
      <c r="K65" s="54"/>
      <c r="L65" s="54">
        <v>2443.4094765232421</v>
      </c>
      <c r="M65" s="54">
        <v>1680.2396524654175</v>
      </c>
      <c r="N65" s="54"/>
      <c r="O65" s="54">
        <v>884.16864281912353</v>
      </c>
      <c r="P65" s="54">
        <v>353.01075384328618</v>
      </c>
    </row>
    <row r="66" spans="1:16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</row>
    <row r="67" spans="1:16" ht="9" customHeight="1">
      <c r="A67" s="63"/>
      <c r="B67" s="9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</row>
    <row r="68" spans="1:16">
      <c r="A68" s="63"/>
    </row>
    <row r="69" spans="1:16">
      <c r="A69" s="63"/>
    </row>
  </sheetData>
  <sheetProtection algorithmName="SHA-512" hashValue="oZc92JDcBTLciGWDlKUvi7o4FPmEczy6OdKDoVoc+SEDwRnDrjs+4W4js+wGnrBPgh/90mN9w85NgTg5GRH1KA==" saltValue="LI0D14E5FhcvcKkT6R2VlA==" spinCount="100000" sheet="1" objects="1" scenarios="1" formatColumns="0" formatRows="0"/>
  <customSheetViews>
    <customSheetView guid="{23C48C76-85D5-4072-9DFE-6357FCE87462}" fitToPage="1" state="hidden">
      <pageMargins left="0.7" right="0.7" top="0.75" bottom="0.75" header="0.3" footer="0.3"/>
      <pageSetup paperSize="9" scale="63" orientation="portrait" r:id="rId1"/>
    </customSheetView>
    <customSheetView guid="{1F563044-BFFD-4E88-8A76-C2F5E7AFE3A5}" fitToPage="1">
      <pageMargins left="0.7" right="0.7" top="0.75" bottom="0.75" header="0.3" footer="0.3"/>
      <pageSetup paperSize="9" scale="63" orientation="portrait" r:id="rId2"/>
    </customSheetView>
  </customSheetViews>
  <mergeCells count="5">
    <mergeCell ref="C4:D4"/>
    <mergeCell ref="F4:G4"/>
    <mergeCell ref="I4:J4"/>
    <mergeCell ref="L4:M4"/>
    <mergeCell ref="O4:P4"/>
  </mergeCells>
  <pageMargins left="0.7" right="0.7" top="0.75" bottom="0.75" header="0.3" footer="0.3"/>
  <pageSetup paperSize="9" scale="63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6"/>
  <sheetViews>
    <sheetView workbookViewId="0"/>
  </sheetViews>
  <sheetFormatPr defaultRowHeight="14.25"/>
  <cols>
    <col min="1" max="1" width="13.28515625" style="27" customWidth="1"/>
    <col min="2" max="2" width="12.140625" style="27" customWidth="1"/>
    <col min="3" max="3" width="10" style="27" customWidth="1"/>
    <col min="4" max="5" width="10.42578125" style="27" customWidth="1"/>
    <col min="6" max="6" width="2.28515625" style="27" customWidth="1"/>
    <col min="7" max="7" width="9.85546875" style="27" customWidth="1"/>
    <col min="8" max="9" width="10.42578125" style="27" customWidth="1"/>
    <col min="10" max="10" width="2.28515625" style="27" customWidth="1"/>
    <col min="11" max="11" width="10" style="27" customWidth="1"/>
    <col min="12" max="13" width="10.42578125" style="27" customWidth="1"/>
    <col min="14" max="14" width="9.140625" style="27"/>
    <col min="15" max="15" width="13.28515625" style="27" customWidth="1"/>
    <col min="16" max="16" width="12.140625" style="27" customWidth="1"/>
    <col min="17" max="17" width="10" style="27" customWidth="1"/>
    <col min="18" max="19" width="10.42578125" style="27" customWidth="1"/>
    <col min="20" max="20" width="2.28515625" style="27" customWidth="1"/>
    <col min="21" max="21" width="10" style="27" customWidth="1"/>
    <col min="22" max="23" width="10.42578125" style="27" customWidth="1"/>
    <col min="24" max="24" width="2.28515625" style="27" customWidth="1"/>
    <col min="25" max="25" width="9.85546875" style="27" customWidth="1"/>
    <col min="26" max="27" width="10.42578125" style="27" customWidth="1"/>
    <col min="28" max="16384" width="9.140625" style="27"/>
  </cols>
  <sheetData>
    <row r="1" spans="1:27">
      <c r="E1" s="67" t="s">
        <v>277</v>
      </c>
      <c r="F1" s="67"/>
      <c r="G1" s="67"/>
      <c r="H1" s="67"/>
    </row>
    <row r="2" spans="1:27" s="28" customFormat="1">
      <c r="A2" s="64">
        <v>4.05</v>
      </c>
      <c r="B2" s="64" t="s">
        <v>264</v>
      </c>
      <c r="D2" s="56"/>
      <c r="E2" s="91"/>
      <c r="F2" s="91"/>
      <c r="G2" s="91"/>
      <c r="H2" s="92"/>
      <c r="I2" s="38"/>
      <c r="K2" s="68"/>
      <c r="L2" s="36"/>
      <c r="M2" s="36"/>
      <c r="O2" s="64">
        <v>4.05</v>
      </c>
      <c r="P2" s="64" t="s">
        <v>264</v>
      </c>
      <c r="R2" s="56"/>
      <c r="S2" s="56"/>
      <c r="T2" s="56"/>
      <c r="U2" s="56"/>
      <c r="V2" s="57"/>
      <c r="W2" s="38"/>
      <c r="Y2" s="68"/>
      <c r="Z2" s="36"/>
      <c r="AA2" s="36"/>
    </row>
    <row r="3" spans="1:27" s="41" customFormat="1" ht="4.5" customHeight="1" thickBo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spans="1:27" s="41" customFormat="1" ht="4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27" ht="12.75" customHeight="1">
      <c r="A5" s="39"/>
      <c r="B5" s="39"/>
      <c r="C5" s="240" t="s">
        <v>87</v>
      </c>
      <c r="D5" s="240"/>
      <c r="E5" s="240"/>
      <c r="F5" s="240"/>
      <c r="G5" s="240"/>
      <c r="H5" s="240"/>
      <c r="I5" s="240"/>
      <c r="J5" s="81"/>
      <c r="K5" s="242" t="s">
        <v>88</v>
      </c>
      <c r="L5" s="242"/>
      <c r="M5" s="242"/>
      <c r="N5" s="93"/>
      <c r="O5" s="39"/>
      <c r="P5" s="39"/>
      <c r="Q5" s="240" t="s">
        <v>12</v>
      </c>
      <c r="R5" s="240"/>
      <c r="S5" s="240"/>
      <c r="T5" s="41"/>
      <c r="U5" s="240" t="s">
        <v>13</v>
      </c>
      <c r="V5" s="240"/>
      <c r="W5" s="240"/>
      <c r="X5" s="41"/>
      <c r="Y5" s="240" t="s">
        <v>14</v>
      </c>
      <c r="Z5" s="240"/>
      <c r="AA5" s="240"/>
    </row>
    <row r="6" spans="1:27" ht="8.25" customHeight="1">
      <c r="A6" s="41"/>
      <c r="B6" s="41"/>
      <c r="C6" s="80"/>
      <c r="D6" s="80"/>
      <c r="E6" s="80"/>
      <c r="F6" s="80"/>
      <c r="G6" s="80"/>
      <c r="H6" s="80"/>
      <c r="I6" s="80"/>
      <c r="J6" s="81"/>
      <c r="K6" s="80"/>
      <c r="L6" s="80"/>
      <c r="M6" s="80"/>
      <c r="N6" s="47"/>
      <c r="O6" s="41"/>
      <c r="P6" s="41"/>
      <c r="Q6" s="80"/>
      <c r="R6" s="80"/>
      <c r="S6" s="80"/>
      <c r="T6" s="41"/>
      <c r="U6" s="80"/>
      <c r="V6" s="80"/>
      <c r="W6" s="80"/>
      <c r="X6" s="41"/>
      <c r="Y6" s="80"/>
      <c r="Z6" s="80"/>
      <c r="AA6" s="80"/>
    </row>
    <row r="7" spans="1:27" ht="8.25" customHeight="1">
      <c r="A7" s="41"/>
      <c r="B7" s="41"/>
      <c r="C7" s="94"/>
      <c r="D7" s="94"/>
      <c r="E7" s="94"/>
      <c r="F7" s="94"/>
      <c r="G7" s="94"/>
      <c r="H7" s="94"/>
      <c r="I7" s="94"/>
      <c r="J7" s="94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27">
      <c r="A8" s="41"/>
      <c r="B8" s="41"/>
      <c r="C8" s="240" t="s">
        <v>89</v>
      </c>
      <c r="D8" s="240"/>
      <c r="E8" s="240"/>
      <c r="F8" s="81"/>
      <c r="G8" s="243" t="s">
        <v>10</v>
      </c>
      <c r="H8" s="243"/>
      <c r="I8" s="243"/>
      <c r="J8" s="8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spans="1:27" ht="9" customHeight="1">
      <c r="A9" s="41"/>
      <c r="B9" s="41"/>
      <c r="C9" s="80"/>
      <c r="D9" s="80"/>
      <c r="E9" s="80"/>
      <c r="F9" s="81"/>
      <c r="G9" s="95"/>
      <c r="H9" s="95"/>
      <c r="I9" s="95"/>
      <c r="J9" s="8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spans="1:27" ht="6.75" customHeight="1">
      <c r="A10" s="41"/>
      <c r="B10" s="41"/>
      <c r="C10" s="47"/>
      <c r="D10" s="47"/>
      <c r="E10" s="47"/>
      <c r="F10" s="81"/>
      <c r="G10" s="96"/>
      <c r="H10" s="96"/>
      <c r="I10" s="96"/>
      <c r="J10" s="8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>
      <c r="A11" s="41"/>
      <c r="B11" s="41"/>
      <c r="C11" s="241" t="s">
        <v>90</v>
      </c>
      <c r="D11" s="241"/>
      <c r="E11" s="241"/>
      <c r="F11" s="81"/>
      <c r="G11" s="244" t="s">
        <v>90</v>
      </c>
      <c r="H11" s="244"/>
      <c r="I11" s="244"/>
      <c r="J11" s="81"/>
      <c r="K11" s="241" t="s">
        <v>90</v>
      </c>
      <c r="L11" s="241"/>
      <c r="M11" s="241"/>
      <c r="N11" s="41"/>
      <c r="O11" s="41"/>
      <c r="P11" s="41"/>
      <c r="Q11" s="241" t="s">
        <v>90</v>
      </c>
      <c r="R11" s="241"/>
      <c r="S11" s="241"/>
      <c r="T11" s="41"/>
      <c r="U11" s="241" t="s">
        <v>90</v>
      </c>
      <c r="V11" s="241"/>
      <c r="W11" s="241"/>
      <c r="X11" s="41"/>
      <c r="Y11" s="241" t="s">
        <v>90</v>
      </c>
      <c r="Z11" s="241"/>
      <c r="AA11" s="241"/>
    </row>
    <row r="12" spans="1:27" ht="6.75" customHeight="1">
      <c r="A12" s="41"/>
      <c r="B12" s="41"/>
      <c r="C12" s="80"/>
      <c r="D12" s="80"/>
      <c r="E12" s="80"/>
      <c r="F12" s="81"/>
      <c r="G12" s="95"/>
      <c r="H12" s="95"/>
      <c r="I12" s="95"/>
      <c r="J12" s="81"/>
      <c r="K12" s="80"/>
      <c r="L12" s="80"/>
      <c r="M12" s="80"/>
      <c r="N12" s="41"/>
      <c r="O12" s="41"/>
      <c r="P12" s="41"/>
      <c r="Q12" s="80"/>
      <c r="R12" s="80"/>
      <c r="S12" s="80"/>
      <c r="T12" s="41"/>
      <c r="U12" s="80"/>
      <c r="V12" s="80"/>
      <c r="W12" s="80"/>
      <c r="X12" s="41"/>
      <c r="Y12" s="80"/>
      <c r="Z12" s="80"/>
      <c r="AA12" s="80"/>
    </row>
    <row r="13" spans="1:27" ht="7.5" customHeight="1">
      <c r="A13" s="41"/>
      <c r="B13" s="41"/>
      <c r="C13" s="81"/>
      <c r="D13" s="81"/>
      <c r="E13" s="81"/>
      <c r="F13" s="81"/>
      <c r="G13" s="97"/>
      <c r="H13" s="97"/>
      <c r="I13" s="97"/>
      <c r="J13" s="8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>
      <c r="A14" s="41"/>
      <c r="B14" s="41"/>
      <c r="C14" s="42" t="s">
        <v>91</v>
      </c>
      <c r="D14" s="42" t="s">
        <v>92</v>
      </c>
      <c r="E14" s="42" t="s">
        <v>92</v>
      </c>
      <c r="F14" s="42"/>
      <c r="G14" s="98" t="s">
        <v>91</v>
      </c>
      <c r="H14" s="98" t="s">
        <v>92</v>
      </c>
      <c r="I14" s="98" t="s">
        <v>92</v>
      </c>
      <c r="J14" s="42"/>
      <c r="K14" s="42" t="s">
        <v>91</v>
      </c>
      <c r="L14" s="42" t="s">
        <v>92</v>
      </c>
      <c r="M14" s="42" t="s">
        <v>92</v>
      </c>
      <c r="N14" s="42"/>
      <c r="O14" s="41"/>
      <c r="P14" s="41"/>
      <c r="Q14" s="42" t="s">
        <v>91</v>
      </c>
      <c r="R14" s="42" t="s">
        <v>92</v>
      </c>
      <c r="S14" s="42" t="s">
        <v>92</v>
      </c>
      <c r="T14" s="42"/>
      <c r="U14" s="42" t="s">
        <v>91</v>
      </c>
      <c r="V14" s="42" t="s">
        <v>92</v>
      </c>
      <c r="W14" s="42" t="s">
        <v>92</v>
      </c>
      <c r="X14" s="42"/>
      <c r="Y14" s="42" t="s">
        <v>91</v>
      </c>
      <c r="Z14" s="42" t="s">
        <v>92</v>
      </c>
      <c r="AA14" s="42" t="s">
        <v>92</v>
      </c>
    </row>
    <row r="15" spans="1:27">
      <c r="A15" s="41"/>
      <c r="B15" s="41"/>
      <c r="C15" s="42" t="s">
        <v>93</v>
      </c>
      <c r="D15" s="42" t="s">
        <v>94</v>
      </c>
      <c r="E15" s="42" t="s">
        <v>95</v>
      </c>
      <c r="F15" s="42"/>
      <c r="G15" s="98" t="s">
        <v>93</v>
      </c>
      <c r="H15" s="98" t="s">
        <v>94</v>
      </c>
      <c r="I15" s="98" t="s">
        <v>95</v>
      </c>
      <c r="J15" s="42"/>
      <c r="K15" s="42" t="s">
        <v>93</v>
      </c>
      <c r="L15" s="42" t="s">
        <v>94</v>
      </c>
      <c r="M15" s="42" t="s">
        <v>95</v>
      </c>
      <c r="N15" s="42"/>
      <c r="O15" s="41"/>
      <c r="P15" s="41"/>
      <c r="Q15" s="42" t="s">
        <v>93</v>
      </c>
      <c r="R15" s="42" t="s">
        <v>94</v>
      </c>
      <c r="S15" s="42" t="s">
        <v>95</v>
      </c>
      <c r="T15" s="42"/>
      <c r="U15" s="42" t="s">
        <v>93</v>
      </c>
      <c r="V15" s="42" t="s">
        <v>94</v>
      </c>
      <c r="W15" s="42" t="s">
        <v>95</v>
      </c>
      <c r="X15" s="42"/>
      <c r="Y15" s="42" t="s">
        <v>93</v>
      </c>
      <c r="Z15" s="42" t="s">
        <v>94</v>
      </c>
      <c r="AA15" s="42" t="s">
        <v>95</v>
      </c>
    </row>
    <row r="16" spans="1:27" ht="7.5" customHeight="1">
      <c r="A16" s="80"/>
      <c r="B16" s="80"/>
      <c r="C16" s="80"/>
      <c r="D16" s="80"/>
      <c r="E16" s="80"/>
      <c r="F16" s="80"/>
      <c r="G16" s="95"/>
      <c r="H16" s="95"/>
      <c r="I16" s="95"/>
      <c r="J16" s="80"/>
      <c r="K16" s="80"/>
      <c r="L16" s="80"/>
      <c r="M16" s="80"/>
      <c r="N16" s="47"/>
      <c r="O16" s="80"/>
      <c r="P16" s="80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</row>
    <row r="17" spans="1:27" ht="7.5" customHeight="1">
      <c r="A17" s="41"/>
      <c r="B17" s="41"/>
      <c r="C17" s="42"/>
      <c r="D17" s="42"/>
      <c r="E17" s="42"/>
      <c r="F17" s="42"/>
      <c r="G17" s="98"/>
      <c r="H17" s="98"/>
      <c r="I17" s="98"/>
      <c r="J17" s="42"/>
      <c r="K17" s="42"/>
      <c r="L17" s="42"/>
      <c r="M17" s="42"/>
      <c r="N17" s="42"/>
      <c r="O17" s="41"/>
      <c r="P17" s="41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spans="1:27">
      <c r="A18" s="43" t="s">
        <v>29</v>
      </c>
      <c r="B18" s="43"/>
      <c r="C18" s="54">
        <v>8.9062725837898249</v>
      </c>
      <c r="D18" s="54">
        <v>784.24772779537329</v>
      </c>
      <c r="E18" s="54">
        <v>88.05566194131211</v>
      </c>
      <c r="F18" s="54"/>
      <c r="G18" s="84">
        <v>7.1903587776677345</v>
      </c>
      <c r="H18" s="84">
        <v>756.21804346495344</v>
      </c>
      <c r="I18" s="84">
        <v>105.17111410541331</v>
      </c>
      <c r="J18" s="54"/>
      <c r="K18" s="54">
        <v>6.4752996538336172</v>
      </c>
      <c r="L18" s="54">
        <v>1195.0225208681636</v>
      </c>
      <c r="M18" s="54">
        <v>184.55092192693601</v>
      </c>
      <c r="N18" s="88"/>
      <c r="O18" s="88" t="s">
        <v>29</v>
      </c>
      <c r="P18" s="88"/>
      <c r="Q18" s="54">
        <v>11.922138210630871</v>
      </c>
      <c r="R18" s="54">
        <v>551.80221797136585</v>
      </c>
      <c r="S18" s="54">
        <v>46.283829982723098</v>
      </c>
      <c r="T18" s="82"/>
      <c r="U18" s="54">
        <v>9.5055951065405448</v>
      </c>
      <c r="V18" s="54">
        <v>479.04622984641168</v>
      </c>
      <c r="W18" s="54">
        <v>50.396237634484642</v>
      </c>
      <c r="X18" s="82"/>
      <c r="Y18" s="54">
        <v>9.8815545896554209</v>
      </c>
      <c r="Z18" s="54">
        <v>713.36873274186928</v>
      </c>
      <c r="AA18" s="54">
        <v>72.191953833728221</v>
      </c>
    </row>
    <row r="19" spans="1:27">
      <c r="A19" s="43" t="s">
        <v>30</v>
      </c>
      <c r="B19" s="43"/>
      <c r="C19" s="54">
        <v>7.2833907277533774</v>
      </c>
      <c r="D19" s="54">
        <v>873.08271080601253</v>
      </c>
      <c r="E19" s="54">
        <v>119.87311177459269</v>
      </c>
      <c r="F19" s="54"/>
      <c r="G19" s="84">
        <v>6.7356514456374965</v>
      </c>
      <c r="H19" s="84">
        <v>687.81773578495529</v>
      </c>
      <c r="I19" s="84">
        <v>102.11599298690503</v>
      </c>
      <c r="J19" s="54"/>
      <c r="K19" s="54">
        <v>5.2900803297071324</v>
      </c>
      <c r="L19" s="54">
        <v>1258.6224455943136</v>
      </c>
      <c r="M19" s="54">
        <v>237.92123505693402</v>
      </c>
      <c r="N19" s="82"/>
      <c r="O19" s="88" t="s">
        <v>30</v>
      </c>
      <c r="P19" s="88"/>
      <c r="Q19" s="54">
        <v>11.002002130099058</v>
      </c>
      <c r="R19" s="54">
        <v>596.18536466679029</v>
      </c>
      <c r="S19" s="54">
        <v>54.188806511476514</v>
      </c>
      <c r="T19" s="82"/>
      <c r="U19" s="54">
        <v>9.5718606455194966</v>
      </c>
      <c r="V19" s="54">
        <v>937.03374479817592</v>
      </c>
      <c r="W19" s="54">
        <v>97.894628797880912</v>
      </c>
      <c r="X19" s="82"/>
      <c r="Y19" s="54">
        <v>7.8960585959319465</v>
      </c>
      <c r="Z19" s="54">
        <v>911.05631870984939</v>
      </c>
      <c r="AA19" s="54">
        <v>115.38114967627342</v>
      </c>
    </row>
    <row r="20" spans="1:27">
      <c r="A20" s="53" t="s">
        <v>8</v>
      </c>
      <c r="B20" s="53"/>
      <c r="C20" s="54">
        <v>7.6068917321566056</v>
      </c>
      <c r="D20" s="54">
        <v>855.37457874255267</v>
      </c>
      <c r="E20" s="54">
        <v>112.44731867638245</v>
      </c>
      <c r="F20" s="54"/>
      <c r="G20" s="84">
        <v>6.8081843093643357</v>
      </c>
      <c r="H20" s="84">
        <v>698.72864450876068</v>
      </c>
      <c r="I20" s="84">
        <v>102.6306887061933</v>
      </c>
      <c r="J20" s="54"/>
      <c r="K20" s="54">
        <v>5.426482541736001</v>
      </c>
      <c r="L20" s="54">
        <v>1251.3029813897381</v>
      </c>
      <c r="M20" s="54">
        <v>230.59191138380228</v>
      </c>
      <c r="N20" s="100"/>
      <c r="O20" s="101" t="s">
        <v>8</v>
      </c>
      <c r="P20" s="101"/>
      <c r="Q20" s="54">
        <v>11.285079259620678</v>
      </c>
      <c r="R20" s="54">
        <v>582.53102154135149</v>
      </c>
      <c r="S20" s="54">
        <v>51.619577332142896</v>
      </c>
      <c r="T20" s="82"/>
      <c r="U20" s="54">
        <v>9.5583857155052776</v>
      </c>
      <c r="V20" s="54">
        <v>843.9031401664638</v>
      </c>
      <c r="W20" s="54">
        <v>88.28929541915366</v>
      </c>
      <c r="X20" s="82"/>
      <c r="Y20" s="54">
        <v>8.3139349756098824</v>
      </c>
      <c r="Z20" s="54">
        <v>869.45010394400992</v>
      </c>
      <c r="AA20" s="54">
        <v>104.57744816319422</v>
      </c>
    </row>
    <row r="21" spans="1:27">
      <c r="A21" s="43" t="s">
        <v>31</v>
      </c>
      <c r="B21" s="43"/>
      <c r="C21" s="54">
        <v>6.1596895013611634</v>
      </c>
      <c r="D21" s="54">
        <v>632.18010075832535</v>
      </c>
      <c r="E21" s="54">
        <v>102.63181295398522</v>
      </c>
      <c r="F21" s="54"/>
      <c r="G21" s="84">
        <v>5.0921320350554096</v>
      </c>
      <c r="H21" s="84">
        <v>662.93159894148368</v>
      </c>
      <c r="I21" s="84">
        <v>130.18743315721389</v>
      </c>
      <c r="J21" s="54"/>
      <c r="K21" s="54">
        <v>2.9102525866093822</v>
      </c>
      <c r="L21" s="54">
        <v>465.72849977990575</v>
      </c>
      <c r="M21" s="54">
        <v>160.03026744922758</v>
      </c>
      <c r="N21" s="82"/>
      <c r="O21" s="88" t="s">
        <v>31</v>
      </c>
      <c r="P21" s="88"/>
      <c r="Q21" s="54">
        <v>5.5675792677552343</v>
      </c>
      <c r="R21" s="54">
        <v>269.04133064291398</v>
      </c>
      <c r="S21" s="54">
        <v>48.32285589557263</v>
      </c>
      <c r="T21" s="82"/>
      <c r="U21" s="54">
        <v>7.0636778242818021</v>
      </c>
      <c r="V21" s="54">
        <v>674.63178730719358</v>
      </c>
      <c r="W21" s="54">
        <v>95.507157048996149</v>
      </c>
      <c r="X21" s="82"/>
      <c r="Y21" s="54">
        <v>5.2829146382077683</v>
      </c>
      <c r="Z21" s="54">
        <v>514.34973520879475</v>
      </c>
      <c r="AA21" s="54">
        <v>97.360977875517634</v>
      </c>
    </row>
    <row r="22" spans="1:27">
      <c r="A22" s="43" t="s">
        <v>32</v>
      </c>
      <c r="B22" s="43"/>
      <c r="C22" s="54">
        <v>3.3501612081292169</v>
      </c>
      <c r="D22" s="54">
        <v>406.26996811144386</v>
      </c>
      <c r="E22" s="54">
        <v>121.26878167105023</v>
      </c>
      <c r="F22" s="54"/>
      <c r="G22" s="84">
        <v>2.8462412130242938</v>
      </c>
      <c r="H22" s="84">
        <v>361.55172640564297</v>
      </c>
      <c r="I22" s="84">
        <v>127.02778835159708</v>
      </c>
      <c r="J22" s="54"/>
      <c r="K22" s="54">
        <v>2.1333793724668024</v>
      </c>
      <c r="L22" s="54">
        <v>239.62001171610572</v>
      </c>
      <c r="M22" s="54">
        <v>112.31945654327566</v>
      </c>
      <c r="N22" s="82"/>
      <c r="O22" s="88" t="s">
        <v>32</v>
      </c>
      <c r="P22" s="88"/>
      <c r="Q22" s="54">
        <v>4.6236673672945718</v>
      </c>
      <c r="R22" s="54">
        <v>253.55841775289377</v>
      </c>
      <c r="S22" s="54">
        <v>54.839242880323674</v>
      </c>
      <c r="T22" s="82"/>
      <c r="U22" s="54">
        <v>1.7675854782764029</v>
      </c>
      <c r="V22" s="54">
        <v>311.6999124820091</v>
      </c>
      <c r="W22" s="54">
        <v>176.34220031381565</v>
      </c>
      <c r="X22" s="82"/>
      <c r="Y22" s="54">
        <v>3.1252716166157075</v>
      </c>
      <c r="Z22" s="54">
        <v>324.611177498188</v>
      </c>
      <c r="AA22" s="54">
        <v>103.8665489976525</v>
      </c>
    </row>
    <row r="23" spans="1:27">
      <c r="A23" s="43" t="s">
        <v>33</v>
      </c>
      <c r="B23" s="43"/>
      <c r="C23" s="54">
        <v>8.301719171345594</v>
      </c>
      <c r="D23" s="54">
        <v>629.46158288097342</v>
      </c>
      <c r="E23" s="54">
        <v>75.823039769116448</v>
      </c>
      <c r="F23" s="54"/>
      <c r="G23" s="84">
        <v>5</v>
      </c>
      <c r="H23" s="84">
        <v>786</v>
      </c>
      <c r="I23" s="84">
        <v>157.19999999999999</v>
      </c>
      <c r="J23" s="54"/>
      <c r="K23" s="54">
        <v>3.217471629994999</v>
      </c>
      <c r="L23" s="54">
        <v>266.05734298732648</v>
      </c>
      <c r="M23" s="54">
        <v>82.69143401514313</v>
      </c>
      <c r="N23" s="82"/>
      <c r="O23" s="88" t="s">
        <v>33</v>
      </c>
      <c r="P23" s="88"/>
      <c r="Q23" s="54">
        <v>16.080776791126329</v>
      </c>
      <c r="R23" s="54">
        <v>367.32167285630328</v>
      </c>
      <c r="S23" s="54">
        <v>22.842284152529139</v>
      </c>
      <c r="T23" s="82"/>
      <c r="U23" s="54">
        <v>9.3936964795071489</v>
      </c>
      <c r="V23" s="54">
        <v>788.55014372703079</v>
      </c>
      <c r="W23" s="54">
        <v>83.944605347564192</v>
      </c>
      <c r="X23" s="82"/>
      <c r="Y23" s="54">
        <v>8.4685576788247747</v>
      </c>
      <c r="Z23" s="54">
        <v>397.73054776052589</v>
      </c>
      <c r="AA23" s="54">
        <v>46.965559289397312</v>
      </c>
    </row>
    <row r="24" spans="1:27">
      <c r="A24" s="43" t="s">
        <v>34</v>
      </c>
      <c r="B24" s="43"/>
      <c r="C24" s="54">
        <v>6.9697732516038897</v>
      </c>
      <c r="D24" s="54">
        <v>356.161993615678</v>
      </c>
      <c r="E24" s="54">
        <v>51.10094414243931</v>
      </c>
      <c r="F24" s="54"/>
      <c r="G24" s="84">
        <v>5.3460112349233873</v>
      </c>
      <c r="H24" s="84">
        <v>307.40079210628249</v>
      </c>
      <c r="I24" s="84">
        <v>57.500962605195085</v>
      </c>
      <c r="J24" s="54"/>
      <c r="K24" s="54">
        <v>6.7435272871576286</v>
      </c>
      <c r="L24" s="54">
        <v>259.88220550948023</v>
      </c>
      <c r="M24" s="54">
        <v>38.538022379534198</v>
      </c>
      <c r="N24" s="82"/>
      <c r="O24" s="88" t="s">
        <v>34</v>
      </c>
      <c r="P24" s="88"/>
      <c r="Q24" s="54">
        <v>9.9454222605727836</v>
      </c>
      <c r="R24" s="54">
        <v>251.15684740364628</v>
      </c>
      <c r="S24" s="54">
        <v>25.253512703962503</v>
      </c>
      <c r="T24" s="82"/>
      <c r="U24" s="54">
        <v>14.845061682984543</v>
      </c>
      <c r="V24" s="54">
        <v>907.66651910496466</v>
      </c>
      <c r="W24" s="54">
        <v>61.142657301675946</v>
      </c>
      <c r="X24" s="82"/>
      <c r="Y24" s="54">
        <v>8.2172248094773916</v>
      </c>
      <c r="Z24" s="54">
        <v>340.9932708212221</v>
      </c>
      <c r="AA24" s="54">
        <v>41.497376392566892</v>
      </c>
    </row>
    <row r="25" spans="1:27">
      <c r="A25" s="43" t="s">
        <v>35</v>
      </c>
      <c r="B25" s="43"/>
      <c r="C25" s="54">
        <v>9.0304862420846685</v>
      </c>
      <c r="D25" s="54">
        <v>752.30439103302911</v>
      </c>
      <c r="E25" s="54">
        <v>83.307185334835452</v>
      </c>
      <c r="F25" s="54"/>
      <c r="G25" s="84">
        <v>4</v>
      </c>
      <c r="H25" s="84">
        <v>512</v>
      </c>
      <c r="I25" s="84">
        <v>128</v>
      </c>
      <c r="J25" s="54"/>
      <c r="K25" s="54">
        <v>6.2122039804527178</v>
      </c>
      <c r="L25" s="54">
        <v>1379.6553894225017</v>
      </c>
      <c r="M25" s="54">
        <v>222.08790853676354</v>
      </c>
      <c r="N25" s="82"/>
      <c r="O25" s="88" t="s">
        <v>35</v>
      </c>
      <c r="P25" s="88"/>
      <c r="Q25" s="54">
        <v>10.897753272938512</v>
      </c>
      <c r="R25" s="54">
        <v>900.94779507137605</v>
      </c>
      <c r="S25" s="54">
        <v>82.672801678179397</v>
      </c>
      <c r="T25" s="82"/>
      <c r="U25" s="54">
        <v>29.443378479544574</v>
      </c>
      <c r="V25" s="54">
        <v>2000.8544415613226</v>
      </c>
      <c r="W25" s="54">
        <v>67.956007254785376</v>
      </c>
      <c r="X25" s="82"/>
      <c r="Y25" s="54">
        <v>11.888355102600528</v>
      </c>
      <c r="Z25" s="54">
        <v>995.1598189075803</v>
      </c>
      <c r="AA25" s="54">
        <v>83.708789846788235</v>
      </c>
    </row>
    <row r="26" spans="1:27">
      <c r="A26" s="43" t="s">
        <v>36</v>
      </c>
      <c r="B26" s="43"/>
      <c r="C26" s="54">
        <v>4.7459082063642226</v>
      </c>
      <c r="D26" s="54">
        <v>683.60419358337379</v>
      </c>
      <c r="E26" s="54">
        <v>144.04075339397974</v>
      </c>
      <c r="F26" s="54"/>
      <c r="G26" s="84">
        <v>4.0867390043212968</v>
      </c>
      <c r="H26" s="84">
        <v>497.80428472944408</v>
      </c>
      <c r="I26" s="84">
        <v>121.80965904675301</v>
      </c>
      <c r="J26" s="54"/>
      <c r="K26" s="54">
        <v>2.5981612777004619</v>
      </c>
      <c r="L26" s="54">
        <v>560.84252256027594</v>
      </c>
      <c r="M26" s="54">
        <v>215.86131983948945</v>
      </c>
      <c r="N26" s="82"/>
      <c r="O26" s="88" t="s">
        <v>36</v>
      </c>
      <c r="P26" s="88"/>
      <c r="Q26" s="54">
        <v>5.2723686759019426</v>
      </c>
      <c r="R26" s="54">
        <v>344.17801346377996</v>
      </c>
      <c r="S26" s="54">
        <v>65.279580131960614</v>
      </c>
      <c r="T26" s="82"/>
      <c r="U26" s="54">
        <v>6.7126269042213149</v>
      </c>
      <c r="V26" s="54">
        <v>1001.4946554114383</v>
      </c>
      <c r="W26" s="54">
        <v>149.19563826519786</v>
      </c>
      <c r="X26" s="82"/>
      <c r="Y26" s="54">
        <v>4.4713437937704743</v>
      </c>
      <c r="Z26" s="54">
        <v>625.63694330417309</v>
      </c>
      <c r="AA26" s="54">
        <v>139.9214581030019</v>
      </c>
    </row>
    <row r="27" spans="1:27">
      <c r="A27" s="43" t="s">
        <v>37</v>
      </c>
      <c r="B27" s="43"/>
      <c r="C27" s="54">
        <v>4.997907269527607</v>
      </c>
      <c r="D27" s="54">
        <v>580.5532397360887</v>
      </c>
      <c r="E27" s="54">
        <v>116.15926595432043</v>
      </c>
      <c r="F27" s="54"/>
      <c r="G27" s="84">
        <v>4.7940066681337825</v>
      </c>
      <c r="H27" s="84">
        <v>622.93724987994233</v>
      </c>
      <c r="I27" s="84">
        <v>129.94083926096002</v>
      </c>
      <c r="J27" s="54"/>
      <c r="K27" s="54">
        <v>3.0880082367658566</v>
      </c>
      <c r="L27" s="54">
        <v>662.02007228911327</v>
      </c>
      <c r="M27" s="54">
        <v>214.38416659874667</v>
      </c>
      <c r="N27" s="82"/>
      <c r="O27" s="88" t="s">
        <v>37</v>
      </c>
      <c r="P27" s="88"/>
      <c r="Q27" s="54">
        <v>6.970470087578132</v>
      </c>
      <c r="R27" s="54">
        <v>333.27833734465997</v>
      </c>
      <c r="S27" s="54">
        <v>47.812892553485803</v>
      </c>
      <c r="T27" s="82"/>
      <c r="U27" s="54">
        <v>21.477712716409762</v>
      </c>
      <c r="V27" s="54">
        <v>701.88289610000584</v>
      </c>
      <c r="W27" s="54">
        <v>32.679592346150599</v>
      </c>
      <c r="X27" s="82"/>
      <c r="Y27" s="54">
        <v>6.2607776464610181</v>
      </c>
      <c r="Z27" s="54">
        <v>555.07423000692654</v>
      </c>
      <c r="AA27" s="54">
        <v>88.65899115913966</v>
      </c>
    </row>
    <row r="28" spans="1:27">
      <c r="A28" s="43" t="s">
        <v>38</v>
      </c>
      <c r="B28" s="43"/>
      <c r="C28" s="54">
        <v>4.1689249808657918</v>
      </c>
      <c r="D28" s="54">
        <v>355.99720425892991</v>
      </c>
      <c r="E28" s="54">
        <v>85.393046383146313</v>
      </c>
      <c r="F28" s="54"/>
      <c r="G28" s="84">
        <v>4.1849307300824101</v>
      </c>
      <c r="H28" s="84">
        <v>379.43457689288948</v>
      </c>
      <c r="I28" s="84">
        <v>90.666871536346221</v>
      </c>
      <c r="J28" s="54"/>
      <c r="K28" s="54">
        <v>2.8471828817888127</v>
      </c>
      <c r="L28" s="54">
        <v>310.01065193085338</v>
      </c>
      <c r="M28" s="54">
        <v>108.88329440084351</v>
      </c>
      <c r="N28" s="82"/>
      <c r="O28" s="88" t="s">
        <v>38</v>
      </c>
      <c r="P28" s="88"/>
      <c r="Q28" s="54">
        <v>6.8926583345038104</v>
      </c>
      <c r="R28" s="54">
        <v>305.01466806358957</v>
      </c>
      <c r="S28" s="54">
        <v>44.252109021090341</v>
      </c>
      <c r="T28" s="82"/>
      <c r="U28" s="54">
        <v>6.891181501715077</v>
      </c>
      <c r="V28" s="54">
        <v>519.93122960142296</v>
      </c>
      <c r="W28" s="54">
        <v>75.448778917232474</v>
      </c>
      <c r="X28" s="82"/>
      <c r="Y28" s="54">
        <v>4.848140549854171</v>
      </c>
      <c r="Z28" s="54">
        <v>343.02966983373602</v>
      </c>
      <c r="AA28" s="54">
        <v>70.754893820900904</v>
      </c>
    </row>
    <row r="29" spans="1:27">
      <c r="A29" s="43" t="s">
        <v>39</v>
      </c>
      <c r="B29" s="43"/>
      <c r="C29" s="54">
        <v>6.1191428998381081</v>
      </c>
      <c r="D29" s="54">
        <v>486.88510834145819</v>
      </c>
      <c r="E29" s="54">
        <v>79.567533609051608</v>
      </c>
      <c r="F29" s="54"/>
      <c r="G29" s="84">
        <v>4.997547138492858</v>
      </c>
      <c r="H29" s="84">
        <v>508.62096026267068</v>
      </c>
      <c r="I29" s="84">
        <v>101.77411961662031</v>
      </c>
      <c r="J29" s="54"/>
      <c r="K29" s="54">
        <v>3.5569894245350571</v>
      </c>
      <c r="L29" s="54">
        <v>425.01468504453828</v>
      </c>
      <c r="M29" s="54">
        <v>119.48719389293463</v>
      </c>
      <c r="N29" s="82"/>
      <c r="O29" s="88" t="s">
        <v>39</v>
      </c>
      <c r="P29" s="88"/>
      <c r="Q29" s="54">
        <v>6.8886561304673641</v>
      </c>
      <c r="R29" s="54">
        <v>266.32970312761648</v>
      </c>
      <c r="S29" s="54">
        <v>38.662069652407986</v>
      </c>
      <c r="T29" s="82"/>
      <c r="U29" s="54">
        <v>11.523485066930952</v>
      </c>
      <c r="V29" s="54">
        <v>854.36542441027416</v>
      </c>
      <c r="W29" s="54">
        <v>74.141235871607464</v>
      </c>
      <c r="X29" s="82"/>
      <c r="Y29" s="54">
        <v>5.976230594021553</v>
      </c>
      <c r="Z29" s="54">
        <v>445.00506887178597</v>
      </c>
      <c r="AA29" s="54">
        <v>74.462499709592208</v>
      </c>
    </row>
    <row r="30" spans="1:27">
      <c r="A30" s="43" t="s">
        <v>40</v>
      </c>
      <c r="B30" s="43"/>
      <c r="C30" s="54">
        <v>6.1044992047552711</v>
      </c>
      <c r="D30" s="54">
        <v>676.83386266878972</v>
      </c>
      <c r="E30" s="54">
        <v>110.87459265152349</v>
      </c>
      <c r="F30" s="54"/>
      <c r="G30" s="84">
        <v>4.8828620490982031</v>
      </c>
      <c r="H30" s="84">
        <v>1208.2800632153385</v>
      </c>
      <c r="I30" s="84">
        <v>247.45324587625637</v>
      </c>
      <c r="J30" s="54"/>
      <c r="K30" s="54">
        <v>4.1274775740017535</v>
      </c>
      <c r="L30" s="54">
        <v>891.3469254786844</v>
      </c>
      <c r="M30" s="54">
        <v>215.954395753261</v>
      </c>
      <c r="N30" s="82"/>
      <c r="O30" s="88" t="s">
        <v>40</v>
      </c>
      <c r="P30" s="88"/>
      <c r="Q30" s="54">
        <v>11.740063743771072</v>
      </c>
      <c r="R30" s="54">
        <v>504.64712296051732</v>
      </c>
      <c r="S30" s="54">
        <v>42.985041135595878</v>
      </c>
      <c r="T30" s="82"/>
      <c r="U30" s="54">
        <v>22.590089733572924</v>
      </c>
      <c r="V30" s="54">
        <v>3307.8106475574973</v>
      </c>
      <c r="W30" s="54">
        <v>146.42751253181157</v>
      </c>
      <c r="X30" s="82"/>
      <c r="Y30" s="54">
        <v>8.9842450092708326</v>
      </c>
      <c r="Z30" s="54">
        <v>824.00106457163884</v>
      </c>
      <c r="AA30" s="54">
        <v>91.716228099451101</v>
      </c>
    </row>
    <row r="31" spans="1:27">
      <c r="A31" s="43" t="s">
        <v>41</v>
      </c>
      <c r="B31" s="43"/>
      <c r="C31" s="54">
        <v>5.1712700829306666</v>
      </c>
      <c r="D31" s="54">
        <v>363.92861831701958</v>
      </c>
      <c r="E31" s="54">
        <v>70.375094025406923</v>
      </c>
      <c r="F31" s="54"/>
      <c r="G31" s="84">
        <v>4.4252820368871459</v>
      </c>
      <c r="H31" s="84">
        <v>368.65940172619867</v>
      </c>
      <c r="I31" s="84">
        <v>83.307549361423952</v>
      </c>
      <c r="J31" s="54"/>
      <c r="K31" s="54">
        <v>4.096551758779496</v>
      </c>
      <c r="L31" s="54">
        <v>158.67374557262798</v>
      </c>
      <c r="M31" s="54">
        <v>38.733489753319354</v>
      </c>
      <c r="N31" s="82"/>
      <c r="O31" s="88" t="s">
        <v>41</v>
      </c>
      <c r="P31" s="88"/>
      <c r="Q31" s="54">
        <v>7.0963930840391001</v>
      </c>
      <c r="R31" s="54">
        <v>206.42966310947818</v>
      </c>
      <c r="S31" s="54">
        <v>29.089378317242719</v>
      </c>
      <c r="T31" s="82"/>
      <c r="U31" s="54">
        <v>27.661468230990589</v>
      </c>
      <c r="V31" s="54">
        <v>1288.2814665934657</v>
      </c>
      <c r="W31" s="54">
        <v>46.57314123153219</v>
      </c>
      <c r="X31" s="82"/>
      <c r="Y31" s="54">
        <v>6.2658458382671274</v>
      </c>
      <c r="Z31" s="54">
        <v>268.98985820113944</v>
      </c>
      <c r="AA31" s="54">
        <v>42.929536593184181</v>
      </c>
    </row>
    <row r="32" spans="1:27">
      <c r="A32" s="43" t="s">
        <v>42</v>
      </c>
      <c r="B32" s="43"/>
      <c r="C32" s="54">
        <v>3.9467792104838684</v>
      </c>
      <c r="D32" s="54">
        <v>385.46781610362223</v>
      </c>
      <c r="E32" s="54">
        <v>97.666425089019498</v>
      </c>
      <c r="F32" s="54"/>
      <c r="G32" s="84">
        <v>3.6741440803699041</v>
      </c>
      <c r="H32" s="84">
        <v>406.07475131838225</v>
      </c>
      <c r="I32" s="84">
        <v>110.52227197293242</v>
      </c>
      <c r="J32" s="54"/>
      <c r="K32" s="54">
        <v>2.95305682636313</v>
      </c>
      <c r="L32" s="54">
        <v>390.44140694683665</v>
      </c>
      <c r="M32" s="54">
        <v>132.21601543905578</v>
      </c>
      <c r="N32" s="82"/>
      <c r="O32" s="88" t="s">
        <v>42</v>
      </c>
      <c r="P32" s="88"/>
      <c r="Q32" s="54">
        <v>5.1120293667762029</v>
      </c>
      <c r="R32" s="54">
        <v>273.38976916433353</v>
      </c>
      <c r="S32" s="54">
        <v>53.479694569270677</v>
      </c>
      <c r="T32" s="82"/>
      <c r="U32" s="54">
        <v>2.151316294689313</v>
      </c>
      <c r="V32" s="54">
        <v>277.77779510657246</v>
      </c>
      <c r="W32" s="54">
        <v>129.11992336612147</v>
      </c>
      <c r="X32" s="82"/>
      <c r="Y32" s="54">
        <v>3.9642548205189194</v>
      </c>
      <c r="Z32" s="54">
        <v>327.56595721431296</v>
      </c>
      <c r="AA32" s="54">
        <v>82.629894405081316</v>
      </c>
    </row>
    <row r="33" spans="1:27">
      <c r="A33" s="43" t="s">
        <v>43</v>
      </c>
      <c r="B33" s="43"/>
      <c r="C33" s="54">
        <v>5.796934721569392</v>
      </c>
      <c r="D33" s="54">
        <v>477.56683258419008</v>
      </c>
      <c r="E33" s="54">
        <v>82.38264798933244</v>
      </c>
      <c r="F33" s="54"/>
      <c r="G33" s="84">
        <v>5.4987528962041443</v>
      </c>
      <c r="H33" s="84">
        <v>613.49927275831612</v>
      </c>
      <c r="I33" s="84">
        <v>111.57062052776041</v>
      </c>
      <c r="J33" s="54"/>
      <c r="K33" s="54">
        <v>4.3160911979168324</v>
      </c>
      <c r="L33" s="54">
        <v>545.84833523777047</v>
      </c>
      <c r="M33" s="54">
        <v>126.46821167755326</v>
      </c>
      <c r="N33" s="82"/>
      <c r="O33" s="88" t="s">
        <v>43</v>
      </c>
      <c r="P33" s="88"/>
      <c r="Q33" s="54">
        <v>7.0254343104842913</v>
      </c>
      <c r="R33" s="54">
        <v>301.70900429684269</v>
      </c>
      <c r="S33" s="54">
        <v>42.945245939684071</v>
      </c>
      <c r="T33" s="82"/>
      <c r="U33" s="54">
        <v>16.835271544713972</v>
      </c>
      <c r="V33" s="54">
        <v>1014.6351085240025</v>
      </c>
      <c r="W33" s="54">
        <v>60.26841359993287</v>
      </c>
      <c r="X33" s="82"/>
      <c r="Y33" s="54">
        <v>6.8848127582488283</v>
      </c>
      <c r="Z33" s="54">
        <v>498.29673205360734</v>
      </c>
      <c r="AA33" s="54">
        <v>72.376221336824059</v>
      </c>
    </row>
    <row r="34" spans="1:27">
      <c r="A34" s="43" t="s">
        <v>44</v>
      </c>
      <c r="B34" s="43"/>
      <c r="C34" s="54">
        <v>7.8996295804983037</v>
      </c>
      <c r="D34" s="54">
        <v>477.04323710348723</v>
      </c>
      <c r="E34" s="54">
        <v>60.38805139435356</v>
      </c>
      <c r="F34" s="54"/>
      <c r="G34" s="84">
        <v>6</v>
      </c>
      <c r="H34" s="84">
        <v>576</v>
      </c>
      <c r="I34" s="84">
        <v>96</v>
      </c>
      <c r="J34" s="54"/>
      <c r="K34" s="54">
        <v>2.0365365218764131</v>
      </c>
      <c r="L34" s="54">
        <v>93.911990252915459</v>
      </c>
      <c r="M34" s="54">
        <v>46.113580210379602</v>
      </c>
      <c r="N34" s="82"/>
      <c r="O34" s="88" t="s">
        <v>44</v>
      </c>
      <c r="P34" s="88"/>
      <c r="Q34" s="54">
        <v>8.2404546664644585</v>
      </c>
      <c r="R34" s="54">
        <v>304.32565642531625</v>
      </c>
      <c r="S34" s="54">
        <v>36.930687534003049</v>
      </c>
      <c r="T34" s="82"/>
      <c r="U34" s="54">
        <v>42.978624866737768</v>
      </c>
      <c r="V34" s="54">
        <v>1783.7168394245825</v>
      </c>
      <c r="W34" s="54">
        <v>41.502417654247601</v>
      </c>
      <c r="X34" s="82"/>
      <c r="Y34" s="54">
        <v>7.5191264177609325</v>
      </c>
      <c r="Z34" s="54">
        <v>321.74516410434904</v>
      </c>
      <c r="AA34" s="54">
        <v>42.790232033385507</v>
      </c>
    </row>
    <row r="35" spans="1:27">
      <c r="A35" s="43" t="s">
        <v>45</v>
      </c>
      <c r="B35" s="43"/>
      <c r="C35" s="54">
        <v>4.4583055849249975</v>
      </c>
      <c r="D35" s="54">
        <v>584.9992234504482</v>
      </c>
      <c r="E35" s="54">
        <v>131.21559576995432</v>
      </c>
      <c r="F35" s="54"/>
      <c r="G35" s="84">
        <v>5.4147664033482199</v>
      </c>
      <c r="H35" s="84">
        <v>814.6116790854162</v>
      </c>
      <c r="I35" s="84">
        <v>150.4426264042898</v>
      </c>
      <c r="J35" s="54"/>
      <c r="K35" s="54">
        <v>1.9251707624601782</v>
      </c>
      <c r="L35" s="54">
        <v>361.49437180438537</v>
      </c>
      <c r="M35" s="54">
        <v>187.77262716291787</v>
      </c>
      <c r="N35" s="82"/>
      <c r="O35" s="88" t="s">
        <v>45</v>
      </c>
      <c r="P35" s="88"/>
      <c r="Q35" s="54">
        <v>5.5569851873088663</v>
      </c>
      <c r="R35" s="54">
        <v>440.48729728817437</v>
      </c>
      <c r="S35" s="54">
        <v>79.267315359084719</v>
      </c>
      <c r="T35" s="82"/>
      <c r="U35" s="54">
        <v>2.7300993695445301</v>
      </c>
      <c r="V35" s="54">
        <v>457.26761620844792</v>
      </c>
      <c r="W35" s="54">
        <v>167.49119878546222</v>
      </c>
      <c r="X35" s="82"/>
      <c r="Y35" s="54">
        <v>3.8281363060495828</v>
      </c>
      <c r="Z35" s="54">
        <v>478.37199564296861</v>
      </c>
      <c r="AA35" s="54">
        <v>124.96211142926127</v>
      </c>
    </row>
    <row r="36" spans="1:27">
      <c r="A36" s="43" t="s">
        <v>46</v>
      </c>
      <c r="B36" s="43"/>
      <c r="C36" s="54">
        <v>6.0363590118504638</v>
      </c>
      <c r="D36" s="54">
        <v>641.62377778568487</v>
      </c>
      <c r="E36" s="54">
        <v>106.29317714967937</v>
      </c>
      <c r="F36" s="54"/>
      <c r="G36" s="84">
        <v>4.5284216267707338</v>
      </c>
      <c r="H36" s="84">
        <v>652.18613373075618</v>
      </c>
      <c r="I36" s="84">
        <v>144.02062958873313</v>
      </c>
      <c r="J36" s="54"/>
      <c r="K36" s="54">
        <v>9.2042393150532096</v>
      </c>
      <c r="L36" s="54">
        <v>907.8315051280025</v>
      </c>
      <c r="M36" s="54">
        <v>98.631888421596784</v>
      </c>
      <c r="N36" s="102"/>
      <c r="O36" s="88" t="s">
        <v>46</v>
      </c>
      <c r="P36" s="88"/>
      <c r="Q36" s="54">
        <v>8.1876052748194361</v>
      </c>
      <c r="R36" s="54">
        <v>410.41706672668795</v>
      </c>
      <c r="S36" s="54">
        <v>50.126630797518388</v>
      </c>
      <c r="T36" s="82"/>
      <c r="U36" s="54">
        <v>14.526926789626515</v>
      </c>
      <c r="V36" s="54">
        <v>784.9249595311959</v>
      </c>
      <c r="W36" s="54">
        <v>54.032416552942244</v>
      </c>
      <c r="X36" s="82"/>
      <c r="Y36" s="54">
        <v>8.4263680842416875</v>
      </c>
      <c r="Z36" s="54">
        <v>624.19960979847224</v>
      </c>
      <c r="AA36" s="54">
        <v>74.076945554491019</v>
      </c>
    </row>
    <row r="37" spans="1:27">
      <c r="A37" s="43" t="s">
        <v>47</v>
      </c>
      <c r="B37" s="43"/>
      <c r="C37" s="54">
        <v>5.4987586869163287</v>
      </c>
      <c r="D37" s="54">
        <v>441.09186062342906</v>
      </c>
      <c r="E37" s="54">
        <v>80.216624467074169</v>
      </c>
      <c r="F37" s="54"/>
      <c r="G37" s="84">
        <v>3.8799920295186543</v>
      </c>
      <c r="H37" s="84">
        <v>456.39802950877959</v>
      </c>
      <c r="I37" s="84">
        <v>117.62859975910817</v>
      </c>
      <c r="J37" s="54"/>
      <c r="K37" s="54">
        <v>2.4890417889181911</v>
      </c>
      <c r="L37" s="54">
        <v>365.91986268036271</v>
      </c>
      <c r="M37" s="54">
        <v>147.01234198217378</v>
      </c>
      <c r="N37" s="102"/>
      <c r="O37" s="88" t="s">
        <v>47</v>
      </c>
      <c r="P37" s="88"/>
      <c r="Q37" s="54">
        <v>5.7186846740437396</v>
      </c>
      <c r="R37" s="54">
        <v>261.90626918843782</v>
      </c>
      <c r="S37" s="54">
        <v>45.798340722857382</v>
      </c>
      <c r="T37" s="82"/>
      <c r="U37" s="54">
        <v>6.1306912576058732</v>
      </c>
      <c r="V37" s="54">
        <v>476.51675648796299</v>
      </c>
      <c r="W37" s="54">
        <v>77.726431892453505</v>
      </c>
      <c r="X37" s="82"/>
      <c r="Y37" s="54">
        <v>4.5947613302808232</v>
      </c>
      <c r="Z37" s="54">
        <v>374.58555082229162</v>
      </c>
      <c r="AA37" s="54">
        <v>81.524484928882629</v>
      </c>
    </row>
    <row r="38" spans="1:27">
      <c r="A38" s="43" t="s">
        <v>48</v>
      </c>
      <c r="B38" s="43"/>
      <c r="C38" s="54">
        <v>4.2682754736600046</v>
      </c>
      <c r="D38" s="54">
        <v>616.61159722060665</v>
      </c>
      <c r="E38" s="54">
        <v>144.46387095345284</v>
      </c>
      <c r="F38" s="54"/>
      <c r="G38" s="84">
        <v>4.1342346213735484</v>
      </c>
      <c r="H38" s="84">
        <v>805.46377947374742</v>
      </c>
      <c r="I38" s="84">
        <v>194.82778633548912</v>
      </c>
      <c r="J38" s="54"/>
      <c r="K38" s="54">
        <v>2.7026721655170651</v>
      </c>
      <c r="L38" s="54">
        <v>787.1996195331476</v>
      </c>
      <c r="M38" s="54">
        <v>291.26715018450767</v>
      </c>
      <c r="N38" s="82"/>
      <c r="O38" s="88" t="s">
        <v>48</v>
      </c>
      <c r="P38" s="88"/>
      <c r="Q38" s="54">
        <v>6.5596398702072554</v>
      </c>
      <c r="R38" s="54">
        <v>457.80092299289942</v>
      </c>
      <c r="S38" s="54">
        <v>69.790557416444713</v>
      </c>
      <c r="T38" s="82"/>
      <c r="U38" s="54">
        <v>4.7516594916428119</v>
      </c>
      <c r="V38" s="54">
        <v>654.93176377937482</v>
      </c>
      <c r="W38" s="54">
        <v>137.83221734033438</v>
      </c>
      <c r="X38" s="82"/>
      <c r="Y38" s="54">
        <v>4.4265107834641748</v>
      </c>
      <c r="Z38" s="54">
        <v>630.4115011331437</v>
      </c>
      <c r="AA38" s="54">
        <v>142.41725186531355</v>
      </c>
    </row>
    <row r="39" spans="1:27">
      <c r="A39" s="43" t="s">
        <v>49</v>
      </c>
      <c r="B39" s="43"/>
      <c r="C39" s="54">
        <v>7.5365995233338818</v>
      </c>
      <c r="D39" s="54">
        <v>374.70974669143897</v>
      </c>
      <c r="E39" s="54">
        <v>49.718675581913203</v>
      </c>
      <c r="F39" s="54"/>
      <c r="G39" s="84">
        <v>4.6479443236422693</v>
      </c>
      <c r="H39" s="84">
        <v>304.03438712841495</v>
      </c>
      <c r="I39" s="84">
        <v>65.412656856045217</v>
      </c>
      <c r="J39" s="54"/>
      <c r="K39" s="54">
        <v>3.6525677615983487</v>
      </c>
      <c r="L39" s="54">
        <v>237.63449774660984</v>
      </c>
      <c r="M39" s="54">
        <v>65.05957267788564</v>
      </c>
      <c r="N39" s="82"/>
      <c r="O39" s="88" t="s">
        <v>49</v>
      </c>
      <c r="P39" s="88"/>
      <c r="Q39" s="54">
        <v>12.135527148707391</v>
      </c>
      <c r="R39" s="54">
        <v>275.43509587877793</v>
      </c>
      <c r="S39" s="54">
        <v>22.696590968288984</v>
      </c>
      <c r="T39" s="82"/>
      <c r="U39" s="54">
        <v>31.369583185437438</v>
      </c>
      <c r="V39" s="54">
        <v>1566.2953287163641</v>
      </c>
      <c r="W39" s="54">
        <v>49.930383819810473</v>
      </c>
      <c r="X39" s="82"/>
      <c r="Y39" s="54">
        <v>8.7804131849959948</v>
      </c>
      <c r="Z39" s="54">
        <v>330.89526958520059</v>
      </c>
      <c r="AA39" s="54">
        <v>37.685614858152206</v>
      </c>
    </row>
    <row r="40" spans="1:27">
      <c r="A40" s="43" t="s">
        <v>50</v>
      </c>
      <c r="B40" s="43"/>
      <c r="C40" s="54">
        <v>5.7292289608420788</v>
      </c>
      <c r="D40" s="54">
        <v>433.09821361922087</v>
      </c>
      <c r="E40" s="54">
        <v>75.594502607479029</v>
      </c>
      <c r="F40" s="54"/>
      <c r="G40" s="84">
        <v>3.3663672574981613</v>
      </c>
      <c r="H40" s="84">
        <v>361.46397728706677</v>
      </c>
      <c r="I40" s="84">
        <v>107.37508704136515</v>
      </c>
      <c r="J40" s="54"/>
      <c r="K40" s="54">
        <v>4.3804065742028415</v>
      </c>
      <c r="L40" s="54">
        <v>474.07296525717379</v>
      </c>
      <c r="M40" s="54">
        <v>108.22579074031431</v>
      </c>
      <c r="N40" s="82"/>
      <c r="O40" s="88" t="s">
        <v>50</v>
      </c>
      <c r="P40" s="88"/>
      <c r="Q40" s="54">
        <v>9.836255554400342</v>
      </c>
      <c r="R40" s="54">
        <v>263.93037092485872</v>
      </c>
      <c r="S40" s="54">
        <v>26.832402784287865</v>
      </c>
      <c r="T40" s="82"/>
      <c r="U40" s="54">
        <v>9.1529094584363673</v>
      </c>
      <c r="V40" s="54">
        <v>624.21389593829338</v>
      </c>
      <c r="W40" s="54">
        <v>68.198412622004753</v>
      </c>
      <c r="X40" s="82"/>
      <c r="Y40" s="54">
        <v>7.2563907852208009</v>
      </c>
      <c r="Z40" s="54">
        <v>401.405871174244</v>
      </c>
      <c r="AA40" s="54">
        <v>55.317565309712002</v>
      </c>
    </row>
    <row r="41" spans="1:27">
      <c r="A41" s="43" t="s">
        <v>51</v>
      </c>
      <c r="B41" s="43"/>
      <c r="C41" s="54">
        <v>9.3679411173696039</v>
      </c>
      <c r="D41" s="54">
        <v>662.69030048212312</v>
      </c>
      <c r="E41" s="54">
        <v>70.740229062007373</v>
      </c>
      <c r="F41" s="54"/>
      <c r="G41" s="84">
        <v>4.671977976305925</v>
      </c>
      <c r="H41" s="84">
        <v>1017.4803519146706</v>
      </c>
      <c r="I41" s="84">
        <v>217.78363619752756</v>
      </c>
      <c r="J41" s="54"/>
      <c r="K41" s="54">
        <v>3.8007812761619415</v>
      </c>
      <c r="L41" s="54">
        <v>223.98037263838481</v>
      </c>
      <c r="M41" s="54">
        <v>58.930087359449928</v>
      </c>
      <c r="N41" s="82"/>
      <c r="O41" s="88" t="s">
        <v>51</v>
      </c>
      <c r="P41" s="88"/>
      <c r="Q41" s="54">
        <v>20.302757896863824</v>
      </c>
      <c r="R41" s="54">
        <v>479.42326065308123</v>
      </c>
      <c r="S41" s="54">
        <v>23.613701305433878</v>
      </c>
      <c r="T41" s="82"/>
      <c r="U41" s="54">
        <v>17.864672319936858</v>
      </c>
      <c r="V41" s="54">
        <v>1406.7288202515144</v>
      </c>
      <c r="W41" s="54">
        <v>78.743611696790779</v>
      </c>
      <c r="X41" s="82"/>
      <c r="Y41" s="54">
        <v>9.7111053122525757</v>
      </c>
      <c r="Z41" s="54">
        <v>410.42860102704191</v>
      </c>
      <c r="AA41" s="54">
        <v>42.263839988348295</v>
      </c>
    </row>
    <row r="42" spans="1:27">
      <c r="A42" s="43" t="s">
        <v>52</v>
      </c>
      <c r="B42" s="43"/>
      <c r="C42" s="54">
        <v>7.9588306782908589</v>
      </c>
      <c r="D42" s="54">
        <v>1080.5584120985109</v>
      </c>
      <c r="E42" s="54">
        <v>135.76848858538079</v>
      </c>
      <c r="F42" s="54"/>
      <c r="G42" s="84">
        <v>7.6932716175402946</v>
      </c>
      <c r="H42" s="84">
        <v>921.18993574274577</v>
      </c>
      <c r="I42" s="84">
        <v>119.73968703281922</v>
      </c>
      <c r="J42" s="54"/>
      <c r="K42" s="54">
        <v>4.1417217445349657</v>
      </c>
      <c r="L42" s="54">
        <v>888.72604293617178</v>
      </c>
      <c r="M42" s="54">
        <v>214.57888717629396</v>
      </c>
      <c r="N42" s="82"/>
      <c r="O42" s="88" t="s">
        <v>52</v>
      </c>
      <c r="P42" s="88"/>
      <c r="Q42" s="54">
        <v>11.749273221431281</v>
      </c>
      <c r="R42" s="54">
        <v>1297.1463419431966</v>
      </c>
      <c r="S42" s="54">
        <v>110.40226212265918</v>
      </c>
      <c r="T42" s="82"/>
      <c r="U42" s="54">
        <v>17.962194299398472</v>
      </c>
      <c r="V42" s="54">
        <v>1898.9736180935126</v>
      </c>
      <c r="W42" s="54">
        <v>105.72058104043037</v>
      </c>
      <c r="X42" s="82"/>
      <c r="Y42" s="54">
        <v>9.2949451925930084</v>
      </c>
      <c r="Z42" s="54">
        <v>1203.3791267427293</v>
      </c>
      <c r="AA42" s="54">
        <v>129.46597336600573</v>
      </c>
    </row>
    <row r="43" spans="1:27">
      <c r="A43" s="43" t="s">
        <v>53</v>
      </c>
      <c r="B43" s="43"/>
      <c r="C43" s="54">
        <v>4.8184308172542938</v>
      </c>
      <c r="D43" s="54">
        <v>324.01089794722867</v>
      </c>
      <c r="E43" s="54">
        <v>67.244069747142532</v>
      </c>
      <c r="F43" s="54"/>
      <c r="G43" s="84">
        <v>3.9799010393430607</v>
      </c>
      <c r="H43" s="84">
        <v>307.30170146860939</v>
      </c>
      <c r="I43" s="84">
        <v>77.213402652678496</v>
      </c>
      <c r="J43" s="54"/>
      <c r="K43" s="54">
        <v>2.5091319999299024</v>
      </c>
      <c r="L43" s="54">
        <v>121.21721346477455</v>
      </c>
      <c r="M43" s="54">
        <v>48.310417095697233</v>
      </c>
      <c r="N43" s="82"/>
      <c r="O43" s="88" t="s">
        <v>53</v>
      </c>
      <c r="P43" s="88"/>
      <c r="Q43" s="54">
        <v>17.60961660629949</v>
      </c>
      <c r="R43" s="54">
        <v>317.66704183807718</v>
      </c>
      <c r="S43" s="54">
        <v>18.039407043333249</v>
      </c>
      <c r="T43" s="82"/>
      <c r="U43" s="54">
        <v>10.344705399468417</v>
      </c>
      <c r="V43" s="54">
        <v>366.62611627476838</v>
      </c>
      <c r="W43" s="54">
        <v>35.440943179842336</v>
      </c>
      <c r="X43" s="82"/>
      <c r="Y43" s="54">
        <v>7.4159252963944873</v>
      </c>
      <c r="Z43" s="54">
        <v>240.25269686338945</v>
      </c>
      <c r="AA43" s="54">
        <v>32.396860440354857</v>
      </c>
    </row>
    <row r="44" spans="1:27">
      <c r="A44" s="43" t="s">
        <v>54</v>
      </c>
      <c r="B44" s="43"/>
      <c r="C44" s="54">
        <v>6.4552281817384927</v>
      </c>
      <c r="D44" s="54">
        <v>483.65306826307142</v>
      </c>
      <c r="E44" s="54">
        <v>74.924240421322523</v>
      </c>
      <c r="F44" s="54"/>
      <c r="G44" s="84">
        <v>5.5495896213014371</v>
      </c>
      <c r="H44" s="84">
        <v>508.71443571842724</v>
      </c>
      <c r="I44" s="84">
        <v>91.667036741921891</v>
      </c>
      <c r="J44" s="54"/>
      <c r="K44" s="54">
        <v>4.191553212309385</v>
      </c>
      <c r="L44" s="54">
        <v>649.03381052537782</v>
      </c>
      <c r="M44" s="54">
        <v>154.8432711338013</v>
      </c>
      <c r="N44" s="82"/>
      <c r="O44" s="88" t="s">
        <v>54</v>
      </c>
      <c r="P44" s="88"/>
      <c r="Q44" s="54">
        <v>10.299513637620809</v>
      </c>
      <c r="R44" s="54">
        <v>362.66483980039686</v>
      </c>
      <c r="S44" s="54">
        <v>35.211841312166321</v>
      </c>
      <c r="T44" s="82"/>
      <c r="U44" s="54">
        <v>21.445731218243402</v>
      </c>
      <c r="V44" s="54">
        <v>1195.3022146800813</v>
      </c>
      <c r="W44" s="54">
        <v>55.736137066907958</v>
      </c>
      <c r="X44" s="82"/>
      <c r="Y44" s="54">
        <v>8.5244249438961095</v>
      </c>
      <c r="Z44" s="54">
        <v>530.69759351099458</v>
      </c>
      <c r="AA44" s="54">
        <v>62.25611663001375</v>
      </c>
    </row>
    <row r="45" spans="1:27">
      <c r="A45" s="43" t="s">
        <v>55</v>
      </c>
      <c r="B45" s="43"/>
      <c r="C45" s="54">
        <v>4.4014463758069189</v>
      </c>
      <c r="D45" s="54">
        <v>567.38710223724024</v>
      </c>
      <c r="E45" s="54">
        <v>128.90923887110199</v>
      </c>
      <c r="F45" s="54"/>
      <c r="G45" s="84">
        <v>4.7223082133843279</v>
      </c>
      <c r="H45" s="84">
        <v>769.64644610424136</v>
      </c>
      <c r="I45" s="84">
        <v>162.9809854263325</v>
      </c>
      <c r="J45" s="54"/>
      <c r="K45" s="54">
        <v>4.7012502587692007</v>
      </c>
      <c r="L45" s="54">
        <v>656.76508289271669</v>
      </c>
      <c r="M45" s="54">
        <v>139.7000897086171</v>
      </c>
      <c r="N45" s="82"/>
      <c r="O45" s="88" t="s">
        <v>55</v>
      </c>
      <c r="P45" s="88"/>
      <c r="Q45" s="54">
        <v>6.5606454388248512</v>
      </c>
      <c r="R45" s="54">
        <v>377.55640878203275</v>
      </c>
      <c r="S45" s="54">
        <v>57.548668389807247</v>
      </c>
      <c r="T45" s="82"/>
      <c r="U45" s="54">
        <v>8.9760280901972092</v>
      </c>
      <c r="V45" s="54">
        <v>650.47539171033418</v>
      </c>
      <c r="W45" s="54">
        <v>72.468065515606341</v>
      </c>
      <c r="X45" s="82"/>
      <c r="Y45" s="54">
        <v>5.3571880672191252</v>
      </c>
      <c r="Z45" s="54">
        <v>562.08638734828583</v>
      </c>
      <c r="AA45" s="54">
        <v>104.92190684656337</v>
      </c>
    </row>
    <row r="46" spans="1:27">
      <c r="A46" s="43" t="s">
        <v>56</v>
      </c>
      <c r="B46" s="43"/>
      <c r="C46" s="54">
        <v>5.5085531949903253</v>
      </c>
      <c r="D46" s="54">
        <v>725.03571332565343</v>
      </c>
      <c r="E46" s="54">
        <v>131.61998943479875</v>
      </c>
      <c r="F46" s="54"/>
      <c r="G46" s="84">
        <v>5.875967995880675</v>
      </c>
      <c r="H46" s="84">
        <v>697.88781497105867</v>
      </c>
      <c r="I46" s="84">
        <v>118.76984617007959</v>
      </c>
      <c r="J46" s="54"/>
      <c r="K46" s="54">
        <v>2.6263097409817799</v>
      </c>
      <c r="L46" s="54">
        <v>600.62452247122724</v>
      </c>
      <c r="M46" s="54">
        <v>228.69523464764626</v>
      </c>
      <c r="N46" s="82"/>
      <c r="O46" s="88" t="s">
        <v>56</v>
      </c>
      <c r="P46" s="88"/>
      <c r="Q46" s="54">
        <v>5.219961799085362</v>
      </c>
      <c r="R46" s="54">
        <v>390.37203625490656</v>
      </c>
      <c r="S46" s="54">
        <v>74.784462277733013</v>
      </c>
      <c r="T46" s="82"/>
      <c r="U46" s="54">
        <v>9.8889175368026851</v>
      </c>
      <c r="V46" s="54">
        <v>951.25638836763187</v>
      </c>
      <c r="W46" s="54">
        <v>96.194187566781437</v>
      </c>
      <c r="X46" s="82"/>
      <c r="Y46" s="54">
        <v>4.9896205113380638</v>
      </c>
      <c r="Z46" s="54">
        <v>616.92293109018715</v>
      </c>
      <c r="AA46" s="54">
        <v>123.64125281438432</v>
      </c>
    </row>
    <row r="47" spans="1:27">
      <c r="A47" s="43" t="s">
        <v>57</v>
      </c>
      <c r="B47" s="43"/>
      <c r="C47" s="54">
        <v>7.6393409441240303</v>
      </c>
      <c r="D47" s="54">
        <v>915.18640634890198</v>
      </c>
      <c r="E47" s="54">
        <v>119.79913097776294</v>
      </c>
      <c r="F47" s="54"/>
      <c r="G47" s="84">
        <v>5.2504620769063122</v>
      </c>
      <c r="H47" s="84">
        <v>1021.5451186356341</v>
      </c>
      <c r="I47" s="84">
        <v>194.56289821210385</v>
      </c>
      <c r="J47" s="54"/>
      <c r="K47" s="54">
        <v>4.5445511078372922</v>
      </c>
      <c r="L47" s="54">
        <v>775.53389184231685</v>
      </c>
      <c r="M47" s="54">
        <v>170.65137423691246</v>
      </c>
      <c r="N47" s="82"/>
      <c r="O47" s="88" t="s">
        <v>57</v>
      </c>
      <c r="P47" s="88"/>
      <c r="Q47" s="54">
        <v>11.693016345058776</v>
      </c>
      <c r="R47" s="54">
        <v>616.72909590935944</v>
      </c>
      <c r="S47" s="54">
        <v>52.743370718880101</v>
      </c>
      <c r="T47" s="82"/>
      <c r="U47" s="54">
        <v>23.315909804649088</v>
      </c>
      <c r="V47" s="54">
        <v>2088.2965541680155</v>
      </c>
      <c r="W47" s="54">
        <v>89.565304192059386</v>
      </c>
      <c r="X47" s="82"/>
      <c r="Y47" s="54">
        <v>9.398559213558066</v>
      </c>
      <c r="Z47" s="54">
        <v>913.70165228552128</v>
      </c>
      <c r="AA47" s="54">
        <v>97.217204416549706</v>
      </c>
    </row>
    <row r="48" spans="1:27">
      <c r="A48" s="43" t="s">
        <v>58</v>
      </c>
      <c r="B48" s="43"/>
      <c r="C48" s="54">
        <v>7.6357042656975471</v>
      </c>
      <c r="D48" s="54">
        <v>729.25366080673371</v>
      </c>
      <c r="E48" s="54">
        <v>95.505749755502606</v>
      </c>
      <c r="F48" s="54"/>
      <c r="G48" s="84">
        <v>4.7594783900659792</v>
      </c>
      <c r="H48" s="84">
        <v>761.21793165852898</v>
      </c>
      <c r="I48" s="84">
        <v>159.9372597735393</v>
      </c>
      <c r="J48" s="54"/>
      <c r="K48" s="54">
        <v>5.0230310326904712</v>
      </c>
      <c r="L48" s="54">
        <v>590.83672677160018</v>
      </c>
      <c r="M48" s="54">
        <v>117.62553783290724</v>
      </c>
      <c r="N48" s="82"/>
      <c r="O48" s="88" t="s">
        <v>58</v>
      </c>
      <c r="P48" s="88"/>
      <c r="Q48" s="54">
        <v>12.103503025795662</v>
      </c>
      <c r="R48" s="54">
        <v>506.44651288187617</v>
      </c>
      <c r="S48" s="54">
        <v>41.842969907349058</v>
      </c>
      <c r="T48" s="82"/>
      <c r="U48" s="54">
        <v>21.206640284587753</v>
      </c>
      <c r="V48" s="54">
        <v>1550.2842510022376</v>
      </c>
      <c r="W48" s="54">
        <v>73.103717995769955</v>
      </c>
      <c r="X48" s="82"/>
      <c r="Y48" s="54">
        <v>9.8733237222685677</v>
      </c>
      <c r="Z48" s="54">
        <v>732.50327713420393</v>
      </c>
      <c r="AA48" s="54">
        <v>74.190140801531285</v>
      </c>
    </row>
    <row r="49" spans="1:27">
      <c r="A49" s="53" t="s">
        <v>15</v>
      </c>
      <c r="B49" s="43"/>
      <c r="C49" s="54">
        <v>5.2563671336209161</v>
      </c>
      <c r="D49" s="54">
        <v>482.91134359268881</v>
      </c>
      <c r="E49" s="54">
        <v>91.87169223851933</v>
      </c>
      <c r="F49" s="54"/>
      <c r="G49" s="84">
        <v>4.4291588271360292</v>
      </c>
      <c r="H49" s="84">
        <v>473.2458953042032</v>
      </c>
      <c r="I49" s="84">
        <v>106.8478042387593</v>
      </c>
      <c r="J49" s="54"/>
      <c r="K49" s="54">
        <v>3.3712991411335365</v>
      </c>
      <c r="L49" s="54">
        <v>413.53374464982284</v>
      </c>
      <c r="M49" s="54">
        <v>122.6630231664283</v>
      </c>
      <c r="N49" s="82"/>
      <c r="O49" s="101" t="s">
        <v>15</v>
      </c>
      <c r="P49" s="88"/>
      <c r="Q49" s="54">
        <v>7.7805035553113235</v>
      </c>
      <c r="R49" s="54">
        <v>323.44261167854387</v>
      </c>
      <c r="S49" s="54">
        <v>41.570909823406915</v>
      </c>
      <c r="T49" s="82"/>
      <c r="U49" s="54">
        <v>10.656884976906719</v>
      </c>
      <c r="V49" s="54">
        <v>793.51337162425955</v>
      </c>
      <c r="W49" s="54">
        <v>74.46016104553901</v>
      </c>
      <c r="X49" s="82"/>
      <c r="Y49" s="54">
        <v>5.9135745684058758</v>
      </c>
      <c r="Z49" s="54">
        <v>446.356421628058</v>
      </c>
      <c r="AA49" s="54">
        <v>75.479968412469418</v>
      </c>
    </row>
    <row r="50" spans="1:27" s="63" customFormat="1">
      <c r="A50" s="83" t="s">
        <v>261</v>
      </c>
      <c r="B50" s="83"/>
      <c r="C50" s="84">
        <v>5.2311964977055743</v>
      </c>
      <c r="D50" s="84">
        <v>455.88456603804514</v>
      </c>
      <c r="E50" s="84">
        <v>87.147283845674337</v>
      </c>
      <c r="F50" s="84"/>
      <c r="G50" s="84">
        <v>4.384206777392726</v>
      </c>
      <c r="H50" s="84">
        <v>455.51941595790487</v>
      </c>
      <c r="I50" s="84">
        <v>103.90007567772632</v>
      </c>
      <c r="J50" s="84"/>
      <c r="K50" s="84">
        <v>3.3844247708805693</v>
      </c>
      <c r="L50" s="84">
        <v>381.57448437592643</v>
      </c>
      <c r="M50" s="84">
        <v>112.74426533541985</v>
      </c>
      <c r="N50" s="103"/>
      <c r="O50" s="104" t="s">
        <v>261</v>
      </c>
      <c r="P50" s="104"/>
      <c r="Q50" s="84">
        <v>7.7783864709607116</v>
      </c>
      <c r="R50" s="84">
        <v>306.87512120364988</v>
      </c>
      <c r="S50" s="84">
        <v>39.452285168564998</v>
      </c>
      <c r="T50" s="103"/>
      <c r="U50" s="84">
        <v>10.897612765613912</v>
      </c>
      <c r="V50" s="84">
        <v>751.97866740197207</v>
      </c>
      <c r="W50" s="84">
        <v>69.003981291641139</v>
      </c>
      <c r="X50" s="103"/>
      <c r="Y50" s="84">
        <v>5.91184068030035</v>
      </c>
      <c r="Z50" s="84">
        <v>417.48764582724073</v>
      </c>
      <c r="AA50" s="84">
        <v>70.618893235470338</v>
      </c>
    </row>
    <row r="51" spans="1:27" s="63" customFormat="1">
      <c r="A51" s="83" t="s">
        <v>16</v>
      </c>
      <c r="B51" s="83"/>
      <c r="C51" s="84">
        <v>5.0547052479182817</v>
      </c>
      <c r="D51" s="84">
        <v>455.24052028239504</v>
      </c>
      <c r="E51" s="84">
        <v>90.062723334833478</v>
      </c>
      <c r="F51" s="84"/>
      <c r="G51" s="84">
        <v>4.3414462469786725</v>
      </c>
      <c r="H51" s="84">
        <v>461.82340411598494</v>
      </c>
      <c r="I51" s="84">
        <v>106.37547440265557</v>
      </c>
      <c r="J51" s="84"/>
      <c r="K51" s="84">
        <v>3.1945005263696502</v>
      </c>
      <c r="L51" s="84">
        <v>425.84069866891429</v>
      </c>
      <c r="M51" s="84">
        <v>133.30431319504447</v>
      </c>
      <c r="N51" s="103"/>
      <c r="O51" s="104" t="s">
        <v>16</v>
      </c>
      <c r="P51" s="104"/>
      <c r="Q51" s="84">
        <v>6.8195254424057037</v>
      </c>
      <c r="R51" s="84">
        <v>299.0617874431004</v>
      </c>
      <c r="S51" s="84">
        <v>43.853753456721655</v>
      </c>
      <c r="T51" s="103"/>
      <c r="U51" s="84">
        <v>8.9337195486147145</v>
      </c>
      <c r="V51" s="84">
        <v>667.69710207289893</v>
      </c>
      <c r="W51" s="84">
        <v>74.73898172418383</v>
      </c>
      <c r="X51" s="103"/>
      <c r="Y51" s="84">
        <v>5.4136522480617666</v>
      </c>
      <c r="Z51" s="84">
        <v>423.12915435680623</v>
      </c>
      <c r="AA51" s="84">
        <v>78.15964804689807</v>
      </c>
    </row>
    <row r="52" spans="1:27" s="63" customFormat="1">
      <c r="A52" s="105" t="s">
        <v>274</v>
      </c>
      <c r="B52" s="83"/>
      <c r="C52" s="84">
        <v>7.34253367732763</v>
      </c>
      <c r="D52" s="84">
        <v>463.58918454416539</v>
      </c>
      <c r="E52" s="84">
        <v>63.137495164052439</v>
      </c>
      <c r="F52" s="84"/>
      <c r="G52" s="84">
        <v>4.8775504728127377</v>
      </c>
      <c r="H52" s="84">
        <v>382.78802596636547</v>
      </c>
      <c r="I52" s="84">
        <v>78.479562251587126</v>
      </c>
      <c r="J52" s="84"/>
      <c r="K52" s="84">
        <v>4.0032556922654967</v>
      </c>
      <c r="L52" s="84">
        <v>237.34170225959326</v>
      </c>
      <c r="M52" s="84">
        <v>59.287170369394609</v>
      </c>
      <c r="N52" s="103"/>
      <c r="O52" s="105" t="s">
        <v>274</v>
      </c>
      <c r="P52" s="104"/>
      <c r="Q52" s="84">
        <v>12.093237662240378</v>
      </c>
      <c r="R52" s="84">
        <v>342.03493214662365</v>
      </c>
      <c r="S52" s="84">
        <v>28.283156396949423</v>
      </c>
      <c r="T52" s="103"/>
      <c r="U52" s="84">
        <v>26.185155734287942</v>
      </c>
      <c r="V52" s="84">
        <v>1408.0520426153391</v>
      </c>
      <c r="W52" s="84">
        <v>53.772910763008241</v>
      </c>
      <c r="X52" s="103"/>
      <c r="Y52" s="84">
        <v>8.7128156252852413</v>
      </c>
      <c r="Z52" s="84">
        <v>385.76927779482816</v>
      </c>
      <c r="AA52" s="84">
        <v>44.276074966546624</v>
      </c>
    </row>
    <row r="53" spans="1:27">
      <c r="A53" s="43" t="s">
        <v>59</v>
      </c>
      <c r="B53" s="53"/>
      <c r="C53" s="54">
        <v>9.9016819366739064</v>
      </c>
      <c r="D53" s="54">
        <v>1884.977072157925</v>
      </c>
      <c r="E53" s="54">
        <v>190.36938211237992</v>
      </c>
      <c r="F53" s="54"/>
      <c r="G53" s="84">
        <v>8.5356805481260611</v>
      </c>
      <c r="H53" s="84">
        <v>1574.6986729339997</v>
      </c>
      <c r="I53" s="84">
        <v>184.48425571405807</v>
      </c>
      <c r="J53" s="54"/>
      <c r="K53" s="54">
        <v>7.9040186642771086</v>
      </c>
      <c r="L53" s="54">
        <v>1973.2411683074486</v>
      </c>
      <c r="M53" s="54">
        <v>249.65036801161435</v>
      </c>
      <c r="N53" s="82"/>
      <c r="O53" s="88" t="s">
        <v>59</v>
      </c>
      <c r="P53" s="101"/>
      <c r="Q53" s="54">
        <v>15.506367629712154</v>
      </c>
      <c r="R53" s="54">
        <v>1375.8399484966524</v>
      </c>
      <c r="S53" s="54">
        <v>88.727417107045085</v>
      </c>
      <c r="T53" s="82"/>
      <c r="U53" s="54">
        <v>8.7672275097379355</v>
      </c>
      <c r="V53" s="54">
        <v>997.64184510789005</v>
      </c>
      <c r="W53" s="54">
        <v>113.79217021570265</v>
      </c>
      <c r="X53" s="82"/>
      <c r="Y53" s="54">
        <v>11.176439641010468</v>
      </c>
      <c r="Z53" s="54">
        <v>1666.0761353704486</v>
      </c>
      <c r="AA53" s="54">
        <v>149.07038277708781</v>
      </c>
    </row>
    <row r="54" spans="1:27" s="28" customFormat="1">
      <c r="A54" s="43" t="s">
        <v>60</v>
      </c>
      <c r="B54" s="43"/>
      <c r="C54" s="54">
        <v>3.8251561406771248</v>
      </c>
      <c r="D54" s="54">
        <v>956.38711483672921</v>
      </c>
      <c r="E54" s="54">
        <v>250.02564069644245</v>
      </c>
      <c r="F54" s="54"/>
      <c r="G54" s="54" t="s">
        <v>86</v>
      </c>
      <c r="H54" s="54" t="s">
        <v>86</v>
      </c>
      <c r="I54" s="54" t="s">
        <v>86</v>
      </c>
      <c r="J54" s="54"/>
      <c r="K54" s="54">
        <v>14.031182122282029</v>
      </c>
      <c r="L54" s="54">
        <v>3004.7170560448249</v>
      </c>
      <c r="M54" s="54">
        <v>214.14568137300597</v>
      </c>
      <c r="N54" s="82"/>
      <c r="O54" s="88" t="s">
        <v>60</v>
      </c>
      <c r="P54" s="88"/>
      <c r="Q54" s="54">
        <v>9.0773004469522931</v>
      </c>
      <c r="R54" s="54">
        <v>1047.813468150573</v>
      </c>
      <c r="S54" s="54">
        <v>115.43227794144204</v>
      </c>
      <c r="T54" s="82"/>
      <c r="U54" s="54">
        <v>24.693537643891574</v>
      </c>
      <c r="V54" s="54">
        <v>2348.2805444671371</v>
      </c>
      <c r="W54" s="54">
        <v>95.096967406289394</v>
      </c>
      <c r="X54" s="82"/>
      <c r="Y54" s="54">
        <v>12.106264370142283</v>
      </c>
      <c r="Z54" s="54">
        <v>1655.5892024726802</v>
      </c>
      <c r="AA54" s="54">
        <v>136.75475372534117</v>
      </c>
    </row>
    <row r="55" spans="1:27" s="28" customFormat="1">
      <c r="A55" s="43" t="s">
        <v>61</v>
      </c>
      <c r="B55" s="43"/>
      <c r="C55" s="54">
        <v>5.7768821561506574</v>
      </c>
      <c r="D55" s="54">
        <v>558.9024857880911</v>
      </c>
      <c r="E55" s="54">
        <v>96.748119605144879</v>
      </c>
      <c r="F55" s="54"/>
      <c r="G55" s="54" t="s">
        <v>86</v>
      </c>
      <c r="H55" s="54" t="s">
        <v>86</v>
      </c>
      <c r="I55" s="54" t="s">
        <v>86</v>
      </c>
      <c r="J55" s="54"/>
      <c r="K55" s="54">
        <v>5.0846363995410151</v>
      </c>
      <c r="L55" s="54">
        <v>1544.6512814880077</v>
      </c>
      <c r="M55" s="54">
        <v>303.78795259134785</v>
      </c>
      <c r="N55" s="82"/>
      <c r="O55" s="88" t="s">
        <v>61</v>
      </c>
      <c r="P55" s="88"/>
      <c r="Q55" s="54">
        <v>15.716221805528562</v>
      </c>
      <c r="R55" s="54">
        <v>2178.2530443733876</v>
      </c>
      <c r="S55" s="54">
        <v>138.59902661892531</v>
      </c>
      <c r="T55" s="82"/>
      <c r="U55" s="54">
        <v>3.452429634614623</v>
      </c>
      <c r="V55" s="54">
        <v>1129.482891611575</v>
      </c>
      <c r="W55" s="54">
        <v>327.15594846226412</v>
      </c>
      <c r="X55" s="82"/>
      <c r="Y55" s="54">
        <v>9.3257194940975303</v>
      </c>
      <c r="Z55" s="54">
        <v>1473.4950304155791</v>
      </c>
      <c r="AA55" s="54">
        <v>158.00336170825096</v>
      </c>
    </row>
    <row r="56" spans="1:27" s="28" customFormat="1">
      <c r="A56" s="43" t="s">
        <v>62</v>
      </c>
      <c r="B56" s="43"/>
      <c r="C56" s="54">
        <v>25.058554136485757</v>
      </c>
      <c r="D56" s="54">
        <v>1145.3724857223101</v>
      </c>
      <c r="E56" s="54">
        <v>45.707844095227536</v>
      </c>
      <c r="F56" s="54"/>
      <c r="G56" s="54" t="s">
        <v>86</v>
      </c>
      <c r="H56" s="54" t="s">
        <v>86</v>
      </c>
      <c r="I56" s="54" t="s">
        <v>86</v>
      </c>
      <c r="J56" s="54"/>
      <c r="K56" s="54">
        <v>7.240596331238156</v>
      </c>
      <c r="L56" s="54">
        <v>1504.5072977759523</v>
      </c>
      <c r="M56" s="54">
        <v>207.78776069659426</v>
      </c>
      <c r="N56" s="82"/>
      <c r="O56" s="88" t="s">
        <v>62</v>
      </c>
      <c r="P56" s="88"/>
      <c r="Q56" s="54">
        <v>32.350414150118212</v>
      </c>
      <c r="R56" s="54">
        <v>753.62106960295398</v>
      </c>
      <c r="S56" s="54">
        <v>23.295561723131765</v>
      </c>
      <c r="T56" s="82"/>
      <c r="U56" s="54">
        <v>28.105927484884869</v>
      </c>
      <c r="V56" s="54">
        <v>1505.5154911877439</v>
      </c>
      <c r="W56" s="54">
        <v>53.565764445859237</v>
      </c>
      <c r="X56" s="82"/>
      <c r="Y56" s="54">
        <v>21.16629117365223</v>
      </c>
      <c r="Z56" s="54">
        <v>1229.5302109600709</v>
      </c>
      <c r="AA56" s="54">
        <v>58.089071952793894</v>
      </c>
    </row>
    <row r="57" spans="1:27">
      <c r="A57" s="43" t="s">
        <v>63</v>
      </c>
      <c r="B57" s="43"/>
      <c r="C57" s="54">
        <v>10.194927257034681</v>
      </c>
      <c r="D57" s="54">
        <v>861.89802467827303</v>
      </c>
      <c r="E57" s="54">
        <v>84.54185134901752</v>
      </c>
      <c r="F57" s="54"/>
      <c r="G57" s="84">
        <v>3.9188882117083144</v>
      </c>
      <c r="H57" s="84">
        <v>327.10492583532493</v>
      </c>
      <c r="I57" s="84">
        <v>83.468807519960876</v>
      </c>
      <c r="J57" s="54"/>
      <c r="K57" s="54">
        <v>5.191604814269601</v>
      </c>
      <c r="L57" s="54">
        <v>1357.4541356876225</v>
      </c>
      <c r="M57" s="54">
        <v>261.47100641338022</v>
      </c>
      <c r="N57" s="82"/>
      <c r="O57" s="88" t="s">
        <v>63</v>
      </c>
      <c r="P57" s="88"/>
      <c r="Q57" s="54">
        <v>19.094056357775809</v>
      </c>
      <c r="R57" s="54">
        <v>795.99569371388577</v>
      </c>
      <c r="S57" s="54">
        <v>41.688139953024006</v>
      </c>
      <c r="T57" s="82"/>
      <c r="U57" s="54">
        <v>7.3614066775945366</v>
      </c>
      <c r="V57" s="54">
        <v>1267.9093699094144</v>
      </c>
      <c r="W57" s="54">
        <v>172.23737601245054</v>
      </c>
      <c r="X57" s="82"/>
      <c r="Y57" s="54">
        <v>12.817628951010583</v>
      </c>
      <c r="Z57" s="54">
        <v>970.61558490291759</v>
      </c>
      <c r="AA57" s="54">
        <v>75.725049352937546</v>
      </c>
    </row>
    <row r="58" spans="1:27">
      <c r="A58" s="43" t="s">
        <v>64</v>
      </c>
      <c r="B58" s="43"/>
      <c r="C58" s="54">
        <v>11.654739741215073</v>
      </c>
      <c r="D58" s="54">
        <v>1586.1528023659764</v>
      </c>
      <c r="E58" s="54">
        <v>136.09508556907605</v>
      </c>
      <c r="F58" s="54"/>
      <c r="G58" s="84">
        <v>17</v>
      </c>
      <c r="H58" s="84">
        <v>2241</v>
      </c>
      <c r="I58" s="84">
        <v>131.8235294117647</v>
      </c>
      <c r="J58" s="54"/>
      <c r="K58" s="54">
        <v>8.1631103872608666</v>
      </c>
      <c r="L58" s="54">
        <v>2868.9586338907347</v>
      </c>
      <c r="M58" s="54">
        <v>351.45410239312156</v>
      </c>
      <c r="N58" s="82"/>
      <c r="O58" s="88" t="s">
        <v>64</v>
      </c>
      <c r="P58" s="88"/>
      <c r="Q58" s="54">
        <v>15.409046725530851</v>
      </c>
      <c r="R58" s="54">
        <v>1263.9304772254679</v>
      </c>
      <c r="S58" s="54">
        <v>82.025221919231001</v>
      </c>
      <c r="T58" s="82"/>
      <c r="U58" s="54">
        <v>11.352005747950082</v>
      </c>
      <c r="V58" s="54">
        <v>2077.2416696057408</v>
      </c>
      <c r="W58" s="54">
        <v>182.98455054789275</v>
      </c>
      <c r="X58" s="82"/>
      <c r="Y58" s="54">
        <v>12.265706334105651</v>
      </c>
      <c r="Z58" s="54">
        <v>1756.8216810416338</v>
      </c>
      <c r="AA58" s="54">
        <v>143.23037199714042</v>
      </c>
    </row>
    <row r="59" spans="1:27">
      <c r="A59" s="43" t="s">
        <v>65</v>
      </c>
      <c r="B59" s="43"/>
      <c r="C59" s="54">
        <v>11.610877319310161</v>
      </c>
      <c r="D59" s="54">
        <v>1400.1246834568703</v>
      </c>
      <c r="E59" s="54">
        <v>120.58732901503572</v>
      </c>
      <c r="F59" s="54"/>
      <c r="G59" s="84">
        <v>2</v>
      </c>
      <c r="H59" s="84">
        <v>78</v>
      </c>
      <c r="I59" s="84">
        <v>39</v>
      </c>
      <c r="J59" s="54"/>
      <c r="K59" s="54">
        <v>7.0971181460938064</v>
      </c>
      <c r="L59" s="54">
        <v>1717.0243732226315</v>
      </c>
      <c r="M59" s="54">
        <v>241.93261798349337</v>
      </c>
      <c r="N59" s="82"/>
      <c r="O59" s="88" t="s">
        <v>65</v>
      </c>
      <c r="P59" s="88"/>
      <c r="Q59" s="54">
        <v>18.438926277970591</v>
      </c>
      <c r="R59" s="54">
        <v>778.47052187793292</v>
      </c>
      <c r="S59" s="54">
        <v>42.218864056525327</v>
      </c>
      <c r="T59" s="82"/>
      <c r="U59" s="54">
        <v>14.222206966805819</v>
      </c>
      <c r="V59" s="54">
        <v>1294.9810919220645</v>
      </c>
      <c r="W59" s="54">
        <v>91.053455693937607</v>
      </c>
      <c r="X59" s="82"/>
      <c r="Y59" s="54">
        <v>14.642478858341518</v>
      </c>
      <c r="Z59" s="54">
        <v>1125.2578034762414</v>
      </c>
      <c r="AA59" s="54">
        <v>76.848859702140203</v>
      </c>
    </row>
    <row r="60" spans="1:27">
      <c r="A60" s="43" t="s">
        <v>66</v>
      </c>
      <c r="B60" s="43"/>
      <c r="C60" s="54">
        <v>6.7236681721794396</v>
      </c>
      <c r="D60" s="54">
        <v>714.94861696651287</v>
      </c>
      <c r="E60" s="54">
        <v>106.33312035307749</v>
      </c>
      <c r="F60" s="54"/>
      <c r="G60" s="84">
        <v>5.9117576915453922</v>
      </c>
      <c r="H60" s="84">
        <v>656.20685158650474</v>
      </c>
      <c r="I60" s="84">
        <v>111.00029565233513</v>
      </c>
      <c r="J60" s="54"/>
      <c r="K60" s="54">
        <v>3.5307701186617195</v>
      </c>
      <c r="L60" s="54">
        <v>693.10238206168435</v>
      </c>
      <c r="M60" s="54">
        <v>196.30345753701843</v>
      </c>
      <c r="N60" s="82"/>
      <c r="O60" s="88" t="s">
        <v>66</v>
      </c>
      <c r="P60" s="88"/>
      <c r="Q60" s="54">
        <v>8.9260240221161915</v>
      </c>
      <c r="R60" s="54">
        <v>441.75788143125385</v>
      </c>
      <c r="S60" s="54">
        <v>49.491002974751289</v>
      </c>
      <c r="T60" s="82"/>
      <c r="U60" s="54">
        <v>2.1493891479351803</v>
      </c>
      <c r="V60" s="54">
        <v>243.69903565081026</v>
      </c>
      <c r="W60" s="54">
        <v>113.38060205845963</v>
      </c>
      <c r="X60" s="82"/>
      <c r="Y60" s="54">
        <v>6.1770446509552182</v>
      </c>
      <c r="Z60" s="54">
        <v>594.94642799588007</v>
      </c>
      <c r="AA60" s="54">
        <v>96.315707852925698</v>
      </c>
    </row>
    <row r="61" spans="1:27">
      <c r="A61" s="43" t="s">
        <v>67</v>
      </c>
      <c r="B61" s="43"/>
      <c r="C61" s="54">
        <v>12.618991676740935</v>
      </c>
      <c r="D61" s="54">
        <v>2559.9535246096325</v>
      </c>
      <c r="E61" s="54">
        <v>202.86514090726331</v>
      </c>
      <c r="F61" s="54"/>
      <c r="G61" s="84">
        <v>6.0999478827086628</v>
      </c>
      <c r="H61" s="84">
        <v>676.77279097590144</v>
      </c>
      <c r="I61" s="84">
        <v>110.94730709000461</v>
      </c>
      <c r="J61" s="54"/>
      <c r="K61" s="54">
        <v>4.9205221773512458</v>
      </c>
      <c r="L61" s="54">
        <v>2412.0987271012773</v>
      </c>
      <c r="M61" s="54">
        <v>490.21194096105637</v>
      </c>
      <c r="N61" s="82"/>
      <c r="O61" s="88" t="s">
        <v>67</v>
      </c>
      <c r="P61" s="88"/>
      <c r="Q61" s="54">
        <v>13.594644559763362</v>
      </c>
      <c r="R61" s="54">
        <v>1193.4047589048992</v>
      </c>
      <c r="S61" s="54">
        <v>87.784918072596696</v>
      </c>
      <c r="T61" s="82"/>
      <c r="U61" s="54">
        <v>24.999114900258537</v>
      </c>
      <c r="V61" s="54">
        <v>3282.3763688162462</v>
      </c>
      <c r="W61" s="54">
        <v>131.29970328598716</v>
      </c>
      <c r="X61" s="82"/>
      <c r="Y61" s="54">
        <v>12.898948210927353</v>
      </c>
      <c r="Z61" s="54">
        <v>2006.799991792232</v>
      </c>
      <c r="AA61" s="54">
        <v>155.57857578590554</v>
      </c>
    </row>
    <row r="62" spans="1:27">
      <c r="A62" s="43" t="s">
        <v>68</v>
      </c>
      <c r="B62" s="43"/>
      <c r="C62" s="54">
        <v>12.103426173114524</v>
      </c>
      <c r="D62" s="54">
        <v>3334.3221211606933</v>
      </c>
      <c r="E62" s="54">
        <v>275.48580653693415</v>
      </c>
      <c r="F62" s="54"/>
      <c r="G62" s="84">
        <v>5.8788496184350523</v>
      </c>
      <c r="H62" s="84">
        <v>1332.8639122106986</v>
      </c>
      <c r="I62" s="84">
        <v>226.72189266945503</v>
      </c>
      <c r="J62" s="54"/>
      <c r="K62" s="54">
        <v>7.3714036387670809</v>
      </c>
      <c r="L62" s="54">
        <v>3673.4578920968456</v>
      </c>
      <c r="M62" s="54">
        <v>498.33899649419516</v>
      </c>
      <c r="N62" s="82"/>
      <c r="O62" s="88" t="s">
        <v>68</v>
      </c>
      <c r="P62" s="88"/>
      <c r="Q62" s="54">
        <v>23.273406530585227</v>
      </c>
      <c r="R62" s="54">
        <v>1758.3886922123102</v>
      </c>
      <c r="S62" s="54">
        <v>75.5535589472683</v>
      </c>
      <c r="T62" s="82"/>
      <c r="U62" s="54">
        <v>33.738109600146906</v>
      </c>
      <c r="V62" s="54">
        <v>3512.5944387141781</v>
      </c>
      <c r="W62" s="54">
        <v>104.11355231055633</v>
      </c>
      <c r="X62" s="82"/>
      <c r="Y62" s="54">
        <v>17.228942534263872</v>
      </c>
      <c r="Z62" s="54">
        <v>2978.8574595148984</v>
      </c>
      <c r="AA62" s="54">
        <v>172.89845001170141</v>
      </c>
    </row>
    <row r="63" spans="1:27">
      <c r="A63" s="43" t="s">
        <v>69</v>
      </c>
      <c r="B63" s="43"/>
      <c r="C63" s="54">
        <v>8.6596615714457847</v>
      </c>
      <c r="D63" s="54">
        <v>1338.855558539211</v>
      </c>
      <c r="E63" s="54">
        <v>154.60830050840897</v>
      </c>
      <c r="F63" s="54"/>
      <c r="G63" s="84">
        <v>4.9270218004687099</v>
      </c>
      <c r="H63" s="84">
        <v>469.98255786377746</v>
      </c>
      <c r="I63" s="84">
        <v>95.38877173611607</v>
      </c>
      <c r="J63" s="54"/>
      <c r="K63" s="54">
        <v>6.1410420247080726</v>
      </c>
      <c r="L63" s="54">
        <v>1820.5232948941903</v>
      </c>
      <c r="M63" s="54">
        <v>296.45185419175385</v>
      </c>
      <c r="N63" s="82"/>
      <c r="O63" s="88" t="s">
        <v>69</v>
      </c>
      <c r="P63" s="88"/>
      <c r="Q63" s="54">
        <v>16.308185632865548</v>
      </c>
      <c r="R63" s="54">
        <v>1626.5585802517542</v>
      </c>
      <c r="S63" s="54">
        <v>99.738782527333029</v>
      </c>
      <c r="T63" s="82"/>
      <c r="U63" s="54">
        <v>13.166962078877271</v>
      </c>
      <c r="V63" s="54">
        <v>1320.3488200162219</v>
      </c>
      <c r="W63" s="54">
        <v>100.27740735536517</v>
      </c>
      <c r="X63" s="82"/>
      <c r="Y63" s="54">
        <v>11.211773743589244</v>
      </c>
      <c r="Z63" s="54">
        <v>1523.8883508675449</v>
      </c>
      <c r="AA63" s="54">
        <v>135.91857860482475</v>
      </c>
    </row>
    <row r="64" spans="1:27">
      <c r="A64" s="43" t="s">
        <v>70</v>
      </c>
      <c r="B64" s="43"/>
      <c r="C64" s="54">
        <v>9.7202087238357322</v>
      </c>
      <c r="D64" s="54">
        <v>1623.8427331286757</v>
      </c>
      <c r="E64" s="54">
        <v>167.05842222777747</v>
      </c>
      <c r="F64" s="54"/>
      <c r="G64" s="84">
        <v>7.4103168304573801</v>
      </c>
      <c r="H64" s="84">
        <v>1311.5986589986935</v>
      </c>
      <c r="I64" s="84">
        <v>176.9962997543978</v>
      </c>
      <c r="J64" s="54"/>
      <c r="K64" s="54">
        <v>9.3836700899903001</v>
      </c>
      <c r="L64" s="54">
        <v>1786.2919444515585</v>
      </c>
      <c r="M64" s="54">
        <v>190.36175902614295</v>
      </c>
      <c r="N64" s="82"/>
      <c r="O64" s="88" t="s">
        <v>70</v>
      </c>
      <c r="P64" s="88"/>
      <c r="Q64" s="54">
        <v>15.822399322601267</v>
      </c>
      <c r="R64" s="54">
        <v>1411.6597535276846</v>
      </c>
      <c r="S64" s="54">
        <v>89.219070050344428</v>
      </c>
      <c r="T64" s="82"/>
      <c r="U64" s="54">
        <v>80.584690215971023</v>
      </c>
      <c r="V64" s="54">
        <v>5917.5163845391799</v>
      </c>
      <c r="W64" s="54">
        <v>73.432265715484391</v>
      </c>
      <c r="X64" s="82"/>
      <c r="Y64" s="54">
        <v>22.357426768025238</v>
      </c>
      <c r="Z64" s="54">
        <v>2299.2213690159047</v>
      </c>
      <c r="AA64" s="54">
        <v>102.83926647158543</v>
      </c>
    </row>
    <row r="65" spans="1:27">
      <c r="A65" s="43" t="s">
        <v>71</v>
      </c>
      <c r="B65" s="43"/>
      <c r="C65" s="54">
        <v>7.9350792073911753</v>
      </c>
      <c r="D65" s="54">
        <v>629.64707556176381</v>
      </c>
      <c r="E65" s="54">
        <v>79.349816064252437</v>
      </c>
      <c r="F65" s="54"/>
      <c r="G65" s="84">
        <v>3.0644998474547527</v>
      </c>
      <c r="H65" s="84">
        <v>148.1183866026324</v>
      </c>
      <c r="I65" s="84">
        <v>48.333625053254103</v>
      </c>
      <c r="J65" s="54"/>
      <c r="K65" s="54">
        <v>29.329108840042398</v>
      </c>
      <c r="L65" s="54">
        <v>1978.475973418846</v>
      </c>
      <c r="M65" s="54">
        <v>67.457759600171542</v>
      </c>
      <c r="N65" s="82"/>
      <c r="O65" s="88" t="s">
        <v>71</v>
      </c>
      <c r="P65" s="88"/>
      <c r="Q65" s="54">
        <v>34.760973351461843</v>
      </c>
      <c r="R65" s="54">
        <v>544.90519272327333</v>
      </c>
      <c r="S65" s="54">
        <v>15.675774875859679</v>
      </c>
      <c r="T65" s="82"/>
      <c r="U65" s="54">
        <v>55.921392783247555</v>
      </c>
      <c r="V65" s="54">
        <v>3116.9247322004235</v>
      </c>
      <c r="W65" s="54">
        <v>55.737609116455424</v>
      </c>
      <c r="X65" s="82"/>
      <c r="Y65" s="54">
        <v>25.533930520610554</v>
      </c>
      <c r="Z65" s="54">
        <v>1173.8927650349997</v>
      </c>
      <c r="AA65" s="54">
        <v>45.973837208002642</v>
      </c>
    </row>
    <row r="66" spans="1:27">
      <c r="A66" s="43" t="s">
        <v>72</v>
      </c>
      <c r="B66" s="43"/>
      <c r="C66" s="54">
        <v>6.345389693899115</v>
      </c>
      <c r="D66" s="54">
        <v>685.18558939018726</v>
      </c>
      <c r="E66" s="54">
        <v>107.98164059946875</v>
      </c>
      <c r="F66" s="54"/>
      <c r="G66" s="84">
        <v>4.8943578151227491</v>
      </c>
      <c r="H66" s="84">
        <v>627.3997818355524</v>
      </c>
      <c r="I66" s="84">
        <v>128.18837639883861</v>
      </c>
      <c r="J66" s="54"/>
      <c r="K66" s="54">
        <v>6.5261740753429747</v>
      </c>
      <c r="L66" s="54">
        <v>1049.4075485897285</v>
      </c>
      <c r="M66" s="54">
        <v>160.79980957826018</v>
      </c>
      <c r="N66" s="82"/>
      <c r="O66" s="88" t="s">
        <v>72</v>
      </c>
      <c r="P66" s="88"/>
      <c r="Q66" s="54">
        <v>10.102720620634789</v>
      </c>
      <c r="R66" s="54">
        <v>573.42300192351809</v>
      </c>
      <c r="S66" s="54">
        <v>56.759265494514665</v>
      </c>
      <c r="T66" s="82"/>
      <c r="U66" s="54">
        <v>37.885916975802211</v>
      </c>
      <c r="V66" s="54">
        <v>2420.4624154355179</v>
      </c>
      <c r="W66" s="54">
        <v>63.888183489961996</v>
      </c>
      <c r="X66" s="82"/>
      <c r="Y66" s="54">
        <v>9.9268430779977734</v>
      </c>
      <c r="Z66" s="54">
        <v>942.55926141273983</v>
      </c>
      <c r="AA66" s="54">
        <v>94.950555177190566</v>
      </c>
    </row>
    <row r="67" spans="1:27">
      <c r="A67" s="43" t="s">
        <v>73</v>
      </c>
      <c r="B67" s="43"/>
      <c r="C67" s="54">
        <v>16.244862103712855</v>
      </c>
      <c r="D67" s="54">
        <v>3139.964566058426</v>
      </c>
      <c r="E67" s="54">
        <v>193.28970267717872</v>
      </c>
      <c r="F67" s="54"/>
      <c r="G67" s="84" t="s">
        <v>86</v>
      </c>
      <c r="H67" s="84" t="s">
        <v>86</v>
      </c>
      <c r="I67" s="84" t="s">
        <v>86</v>
      </c>
      <c r="J67" s="54"/>
      <c r="K67" s="54">
        <v>17.150384666500951</v>
      </c>
      <c r="L67" s="54">
        <v>1733.131194215016</v>
      </c>
      <c r="M67" s="54">
        <v>101.05494587536921</v>
      </c>
      <c r="N67" s="82"/>
      <c r="O67" s="88" t="s">
        <v>73</v>
      </c>
      <c r="P67" s="88"/>
      <c r="Q67" s="54">
        <v>38.74892706733467</v>
      </c>
      <c r="R67" s="54">
        <v>1121.1551506910876</v>
      </c>
      <c r="S67" s="54">
        <v>28.933837283877232</v>
      </c>
      <c r="T67" s="82"/>
      <c r="U67" s="54">
        <v>36.925855610194581</v>
      </c>
      <c r="V67" s="54">
        <v>1599.2222968912833</v>
      </c>
      <c r="W67" s="54">
        <v>43.309011273113633</v>
      </c>
      <c r="X67" s="82"/>
      <c r="Y67" s="54">
        <v>29.160070492717725</v>
      </c>
      <c r="Z67" s="54">
        <v>1827.2542882860846</v>
      </c>
      <c r="AA67" s="54">
        <v>62.662889952286399</v>
      </c>
    </row>
    <row r="68" spans="1:27">
      <c r="A68" s="43" t="s">
        <v>74</v>
      </c>
      <c r="B68" s="43"/>
      <c r="C68" s="54">
        <v>11.41355223035962</v>
      </c>
      <c r="D68" s="54">
        <v>503.57164573117689</v>
      </c>
      <c r="E68" s="54">
        <v>44.120501274940082</v>
      </c>
      <c r="F68" s="54"/>
      <c r="G68" s="84" t="s">
        <v>86</v>
      </c>
      <c r="H68" s="84" t="s">
        <v>86</v>
      </c>
      <c r="I68" s="84" t="s">
        <v>86</v>
      </c>
      <c r="J68" s="54"/>
      <c r="K68" s="54">
        <v>10.607837060221243</v>
      </c>
      <c r="L68" s="54">
        <v>914.26943861735288</v>
      </c>
      <c r="M68" s="54">
        <v>86.188111056664766</v>
      </c>
      <c r="N68" s="82"/>
      <c r="O68" s="88" t="s">
        <v>74</v>
      </c>
      <c r="P68" s="88"/>
      <c r="Q68" s="54">
        <v>28.819496409559463</v>
      </c>
      <c r="R68" s="54">
        <v>663.67854464998038</v>
      </c>
      <c r="S68" s="54">
        <v>23.028804362793704</v>
      </c>
      <c r="T68" s="82"/>
      <c r="U68" s="54">
        <v>5.1862071922748934</v>
      </c>
      <c r="V68" s="54">
        <v>838.54275803255985</v>
      </c>
      <c r="W68" s="54">
        <v>161.68709173085293</v>
      </c>
      <c r="X68" s="82"/>
      <c r="Y68" s="54">
        <v>21.418799601592795</v>
      </c>
      <c r="Z68" s="54">
        <v>722.98308505067052</v>
      </c>
      <c r="AA68" s="54">
        <v>33.754603362408155</v>
      </c>
    </row>
    <row r="69" spans="1:27">
      <c r="A69" s="43" t="s">
        <v>75</v>
      </c>
      <c r="B69" s="43"/>
      <c r="C69" s="54">
        <v>11.050745365742761</v>
      </c>
      <c r="D69" s="54">
        <v>1750.1368507780342</v>
      </c>
      <c r="E69" s="54">
        <v>158.37274254852048</v>
      </c>
      <c r="F69" s="54"/>
      <c r="G69" s="84">
        <v>6.3394698541340642</v>
      </c>
      <c r="H69" s="84">
        <v>1339.3391957273914</v>
      </c>
      <c r="I69" s="84">
        <v>211.26990529878267</v>
      </c>
      <c r="J69" s="54"/>
      <c r="K69" s="54">
        <v>13.068908474836263</v>
      </c>
      <c r="L69" s="54">
        <v>1541.1901319478388</v>
      </c>
      <c r="M69" s="54">
        <v>117.92799183767703</v>
      </c>
      <c r="N69" s="82"/>
      <c r="O69" s="88" t="s">
        <v>75</v>
      </c>
      <c r="P69" s="88"/>
      <c r="Q69" s="54">
        <v>16.716537575428386</v>
      </c>
      <c r="R69" s="54">
        <v>1001.9939076565399</v>
      </c>
      <c r="S69" s="54">
        <v>59.940277891599351</v>
      </c>
      <c r="T69" s="82"/>
      <c r="U69" s="54">
        <v>29.185438473968517</v>
      </c>
      <c r="V69" s="54">
        <v>3161.0423142997129</v>
      </c>
      <c r="W69" s="54">
        <v>108.30888551217599</v>
      </c>
      <c r="X69" s="82"/>
      <c r="Y69" s="54">
        <v>14.936669438477416</v>
      </c>
      <c r="Z69" s="54">
        <v>1566.7238113414035</v>
      </c>
      <c r="AA69" s="54">
        <v>104.89110827514632</v>
      </c>
    </row>
    <row r="70" spans="1:27">
      <c r="A70" s="43" t="s">
        <v>76</v>
      </c>
      <c r="B70" s="43"/>
      <c r="C70" s="54">
        <v>7.1114070134816059</v>
      </c>
      <c r="D70" s="54">
        <v>890.04407092096892</v>
      </c>
      <c r="E70" s="54">
        <v>125.15723952146858</v>
      </c>
      <c r="F70" s="54"/>
      <c r="G70" s="84">
        <v>3.6852637314370122</v>
      </c>
      <c r="H70" s="84">
        <v>521.44403665405343</v>
      </c>
      <c r="I70" s="84">
        <v>141.49436096144041</v>
      </c>
      <c r="J70" s="54"/>
      <c r="K70" s="54">
        <v>5.6505801806941411</v>
      </c>
      <c r="L70" s="54">
        <v>1340.9149578930887</v>
      </c>
      <c r="M70" s="54">
        <v>237.30571286723426</v>
      </c>
      <c r="N70" s="82"/>
      <c r="O70" s="88" t="s">
        <v>76</v>
      </c>
      <c r="P70" s="88"/>
      <c r="Q70" s="54">
        <v>16.66734121697025</v>
      </c>
      <c r="R70" s="54">
        <v>1337.1484681010743</v>
      </c>
      <c r="S70" s="54">
        <v>80.22566111142099</v>
      </c>
      <c r="T70" s="82"/>
      <c r="U70" s="54">
        <v>34.864291683457928</v>
      </c>
      <c r="V70" s="54">
        <v>2879.5766758350242</v>
      </c>
      <c r="W70" s="54">
        <v>82.593867157246677</v>
      </c>
      <c r="X70" s="82"/>
      <c r="Y70" s="54">
        <v>11.923182984675215</v>
      </c>
      <c r="Z70" s="54">
        <v>1280.5779472034269</v>
      </c>
      <c r="AA70" s="54">
        <v>107.40235630446541</v>
      </c>
    </row>
    <row r="71" spans="1:27">
      <c r="A71" s="43" t="s">
        <v>77</v>
      </c>
      <c r="B71" s="43"/>
      <c r="C71" s="54">
        <v>11.793354605397793</v>
      </c>
      <c r="D71" s="54">
        <v>1054.0640118986792</v>
      </c>
      <c r="E71" s="54">
        <v>89.377793441082176</v>
      </c>
      <c r="F71" s="54"/>
      <c r="G71" s="84">
        <v>9.2741318378628552</v>
      </c>
      <c r="H71" s="84">
        <v>999.330255969262</v>
      </c>
      <c r="I71" s="84">
        <v>107.7545880779229</v>
      </c>
      <c r="J71" s="54"/>
      <c r="K71" s="54">
        <v>10.064088045253282</v>
      </c>
      <c r="L71" s="54">
        <v>1550.8805940301775</v>
      </c>
      <c r="M71" s="54">
        <v>154.10045967966755</v>
      </c>
      <c r="N71" s="82"/>
      <c r="O71" s="88" t="s">
        <v>77</v>
      </c>
      <c r="P71" s="88"/>
      <c r="Q71" s="54">
        <v>17.943782003559519</v>
      </c>
      <c r="R71" s="54">
        <v>1161.3662621463932</v>
      </c>
      <c r="S71" s="54">
        <v>64.722490605158512</v>
      </c>
      <c r="T71" s="82"/>
      <c r="U71" s="54">
        <v>9.778876392400548</v>
      </c>
      <c r="V71" s="54">
        <v>760.00989253860303</v>
      </c>
      <c r="W71" s="54">
        <v>77.719552026368703</v>
      </c>
      <c r="X71" s="82"/>
      <c r="Y71" s="54">
        <v>13.984619355582421</v>
      </c>
      <c r="Z71" s="54">
        <v>1112.5511301754013</v>
      </c>
      <c r="AA71" s="54">
        <v>79.555338753735171</v>
      </c>
    </row>
    <row r="72" spans="1:27">
      <c r="A72" s="43" t="s">
        <v>78</v>
      </c>
      <c r="B72" s="43"/>
      <c r="C72" s="54">
        <v>11.366330038948538</v>
      </c>
      <c r="D72" s="54">
        <v>899.83126087448943</v>
      </c>
      <c r="E72" s="54">
        <v>79.166385085693832</v>
      </c>
      <c r="F72" s="54"/>
      <c r="G72" s="84">
        <v>5.9026629362351093</v>
      </c>
      <c r="H72" s="84">
        <v>1074.0907658988831</v>
      </c>
      <c r="I72" s="84">
        <v>181.96715236868488</v>
      </c>
      <c r="J72" s="54"/>
      <c r="K72" s="54">
        <v>8.4871350755970507</v>
      </c>
      <c r="L72" s="54">
        <v>1279.1069254315983</v>
      </c>
      <c r="M72" s="54">
        <v>150.71127230075527</v>
      </c>
      <c r="N72" s="82"/>
      <c r="O72" s="88" t="s">
        <v>78</v>
      </c>
      <c r="P72" s="88"/>
      <c r="Q72" s="54">
        <v>17.134342819927401</v>
      </c>
      <c r="R72" s="54">
        <v>727.44442133044879</v>
      </c>
      <c r="S72" s="54">
        <v>42.455344157374057</v>
      </c>
      <c r="T72" s="82"/>
      <c r="U72" s="54">
        <v>15.047692037381251</v>
      </c>
      <c r="V72" s="54">
        <v>523.90963532133719</v>
      </c>
      <c r="W72" s="54">
        <v>34.816610681548283</v>
      </c>
      <c r="X72" s="82"/>
      <c r="Y72" s="54">
        <v>14.406441097825287</v>
      </c>
      <c r="Z72" s="54">
        <v>819.0514103229026</v>
      </c>
      <c r="AA72" s="54">
        <v>56.853139839411263</v>
      </c>
    </row>
    <row r="73" spans="1:27">
      <c r="A73" s="43" t="s">
        <v>79</v>
      </c>
      <c r="B73" s="43"/>
      <c r="C73" s="54">
        <v>31</v>
      </c>
      <c r="D73" s="54">
        <v>1014.9999999999999</v>
      </c>
      <c r="E73" s="54">
        <v>32.741935483870968</v>
      </c>
      <c r="F73" s="54"/>
      <c r="G73" s="84" t="s">
        <v>86</v>
      </c>
      <c r="H73" s="84" t="s">
        <v>86</v>
      </c>
      <c r="I73" s="84" t="s">
        <v>86</v>
      </c>
      <c r="J73" s="54"/>
      <c r="K73" s="54" t="s">
        <v>86</v>
      </c>
      <c r="L73" s="54" t="s">
        <v>86</v>
      </c>
      <c r="M73" s="54" t="s">
        <v>86</v>
      </c>
      <c r="N73" s="82"/>
      <c r="O73" s="88" t="s">
        <v>79</v>
      </c>
      <c r="P73" s="88"/>
      <c r="Q73" s="54">
        <v>37.844159332012389</v>
      </c>
      <c r="R73" s="54">
        <v>1117.2245304015526</v>
      </c>
      <c r="S73" s="54">
        <v>29.521716167611949</v>
      </c>
      <c r="T73" s="82"/>
      <c r="U73" s="54">
        <v>10.738507717430537</v>
      </c>
      <c r="V73" s="54">
        <v>153.81788505413982</v>
      </c>
      <c r="W73" s="54">
        <v>14.323953486057064</v>
      </c>
      <c r="X73" s="82"/>
      <c r="Y73" s="54">
        <v>25.000921612595043</v>
      </c>
      <c r="Z73" s="54">
        <v>678.89537506020383</v>
      </c>
      <c r="AA73" s="54">
        <v>27.154813953665922</v>
      </c>
    </row>
    <row r="74" spans="1:27">
      <c r="A74" s="43" t="s">
        <v>80</v>
      </c>
      <c r="B74" s="43"/>
      <c r="C74" s="54">
        <v>60</v>
      </c>
      <c r="D74" s="54">
        <v>715</v>
      </c>
      <c r="E74" s="54">
        <v>11.916666666666668</v>
      </c>
      <c r="F74" s="54"/>
      <c r="G74" s="84" t="s">
        <v>86</v>
      </c>
      <c r="H74" s="84" t="s">
        <v>86</v>
      </c>
      <c r="I74" s="84" t="s">
        <v>86</v>
      </c>
      <c r="J74" s="54"/>
      <c r="K74" s="54">
        <v>7</v>
      </c>
      <c r="L74" s="54">
        <v>996.99999999999989</v>
      </c>
      <c r="M74" s="54">
        <v>142.42857142857142</v>
      </c>
      <c r="N74" s="82"/>
      <c r="O74" s="88" t="s">
        <v>80</v>
      </c>
      <c r="P74" s="88"/>
      <c r="Q74" s="54">
        <v>53.385385467165058</v>
      </c>
      <c r="R74" s="54">
        <v>447.90503138352943</v>
      </c>
      <c r="S74" s="54">
        <v>8.3900308570220137</v>
      </c>
      <c r="T74" s="82"/>
      <c r="U74" s="54" t="s">
        <v>86</v>
      </c>
      <c r="V74" s="54" t="s">
        <v>86</v>
      </c>
      <c r="W74" s="54" t="s">
        <v>86</v>
      </c>
      <c r="X74" s="82"/>
      <c r="Y74" s="54">
        <v>48.692996394135839</v>
      </c>
      <c r="Z74" s="54">
        <v>539.91856363859392</v>
      </c>
      <c r="AA74" s="54">
        <v>11.088218093385128</v>
      </c>
    </row>
    <row r="75" spans="1:27">
      <c r="A75" s="43" t="s">
        <v>81</v>
      </c>
      <c r="B75" s="43"/>
      <c r="C75" s="54">
        <v>12.053424556174983</v>
      </c>
      <c r="D75" s="54">
        <v>1073.0641292939081</v>
      </c>
      <c r="E75" s="54">
        <v>89.025664390472002</v>
      </c>
      <c r="F75" s="54"/>
      <c r="G75" s="84" t="s">
        <v>86</v>
      </c>
      <c r="H75" s="84" t="s">
        <v>86</v>
      </c>
      <c r="I75" s="84" t="s">
        <v>86</v>
      </c>
      <c r="J75" s="54"/>
      <c r="K75" s="54">
        <v>4.9855929547723994</v>
      </c>
      <c r="L75" s="54">
        <v>1573.7424813485902</v>
      </c>
      <c r="M75" s="54">
        <v>315.65803619048847</v>
      </c>
      <c r="N75" s="82"/>
      <c r="O75" s="88" t="s">
        <v>81</v>
      </c>
      <c r="P75" s="88"/>
      <c r="Q75" s="54">
        <v>20.655910396660484</v>
      </c>
      <c r="R75" s="54">
        <v>947.88971779162921</v>
      </c>
      <c r="S75" s="54">
        <v>45.889515377878382</v>
      </c>
      <c r="T75" s="82"/>
      <c r="U75" s="54">
        <v>6.0266669350463893</v>
      </c>
      <c r="V75" s="54">
        <v>289.5584352021362</v>
      </c>
      <c r="W75" s="54">
        <v>48.046198391732986</v>
      </c>
      <c r="X75" s="82"/>
      <c r="Y75" s="54">
        <v>13.994278550582159</v>
      </c>
      <c r="Z75" s="54">
        <v>951.66853375782011</v>
      </c>
      <c r="AA75" s="54">
        <v>68.00411541888532</v>
      </c>
    </row>
    <row r="76" spans="1:27">
      <c r="A76" s="43" t="s">
        <v>82</v>
      </c>
      <c r="B76" s="43"/>
      <c r="C76" s="54">
        <v>6.7648310467347619</v>
      </c>
      <c r="D76" s="54">
        <v>864.4390697119992</v>
      </c>
      <c r="E76" s="54">
        <v>127.78428075143803</v>
      </c>
      <c r="F76" s="54"/>
      <c r="G76" s="84">
        <v>5.058808395630976</v>
      </c>
      <c r="H76" s="84">
        <v>584.67610883292798</v>
      </c>
      <c r="I76" s="84">
        <v>115.57585563783789</v>
      </c>
      <c r="J76" s="54"/>
      <c r="K76" s="54">
        <v>5.7557220577526804</v>
      </c>
      <c r="L76" s="54">
        <v>1504.2509584275924</v>
      </c>
      <c r="M76" s="54">
        <v>261.3487835816253</v>
      </c>
      <c r="N76" s="82"/>
      <c r="O76" s="88" t="s">
        <v>82</v>
      </c>
      <c r="P76" s="88"/>
      <c r="Q76" s="54">
        <v>10.763809161155818</v>
      </c>
      <c r="R76" s="54">
        <v>772.83523479214909</v>
      </c>
      <c r="S76" s="54">
        <v>71.799418144752948</v>
      </c>
      <c r="T76" s="82"/>
      <c r="U76" s="54">
        <v>28.60427231016201</v>
      </c>
      <c r="V76" s="54">
        <v>2822.4550777319396</v>
      </c>
      <c r="W76" s="54">
        <v>98.672500636530046</v>
      </c>
      <c r="X76" s="82"/>
      <c r="Y76" s="54">
        <v>8.8705460510602556</v>
      </c>
      <c r="Z76" s="54">
        <v>1074.8319953607026</v>
      </c>
      <c r="AA76" s="54">
        <v>121.16863935701376</v>
      </c>
    </row>
    <row r="77" spans="1:27">
      <c r="A77" s="43" t="s">
        <v>83</v>
      </c>
      <c r="B77" s="43"/>
      <c r="C77" s="54">
        <v>6.0465629474000844</v>
      </c>
      <c r="D77" s="54">
        <v>559.65411114085464</v>
      </c>
      <c r="E77" s="54">
        <v>92.557394342763942</v>
      </c>
      <c r="F77" s="54"/>
      <c r="G77" s="84">
        <v>3.5748035868115786</v>
      </c>
      <c r="H77" s="84">
        <v>260.60280973468696</v>
      </c>
      <c r="I77" s="84">
        <v>72.899896009985412</v>
      </c>
      <c r="J77" s="54"/>
      <c r="K77" s="54">
        <v>5.77277551167104</v>
      </c>
      <c r="L77" s="54">
        <v>865.21266327611193</v>
      </c>
      <c r="M77" s="54">
        <v>149.87810655842731</v>
      </c>
      <c r="N77" s="82"/>
      <c r="O77" s="88" t="s">
        <v>83</v>
      </c>
      <c r="P77" s="88"/>
      <c r="Q77" s="54">
        <v>15.636812348798824</v>
      </c>
      <c r="R77" s="54">
        <v>562.22301224718058</v>
      </c>
      <c r="S77" s="54">
        <v>35.955091082893823</v>
      </c>
      <c r="T77" s="82"/>
      <c r="U77" s="54">
        <v>3.3105339110248742</v>
      </c>
      <c r="V77" s="54">
        <v>433.2427207722688</v>
      </c>
      <c r="W77" s="54">
        <v>130.86793019381747</v>
      </c>
      <c r="X77" s="82"/>
      <c r="Y77" s="54">
        <v>6.8784297134657519</v>
      </c>
      <c r="Z77" s="54">
        <v>567.86015351101958</v>
      </c>
      <c r="AA77" s="54">
        <v>82.556655685429504</v>
      </c>
    </row>
    <row r="78" spans="1:27">
      <c r="A78" s="43" t="s">
        <v>84</v>
      </c>
      <c r="B78" s="43"/>
      <c r="C78" s="54">
        <v>4.7070461512739969</v>
      </c>
      <c r="D78" s="54">
        <v>548.18364360728344</v>
      </c>
      <c r="E78" s="54">
        <v>116.46022282125138</v>
      </c>
      <c r="F78" s="54"/>
      <c r="G78" s="84">
        <v>3.4966723279239411</v>
      </c>
      <c r="H78" s="84">
        <v>365.02970704251618</v>
      </c>
      <c r="I78" s="84">
        <v>104.39345549408203</v>
      </c>
      <c r="J78" s="54"/>
      <c r="K78" s="54">
        <v>4.5924652288531655</v>
      </c>
      <c r="L78" s="54">
        <v>1110.0464095494108</v>
      </c>
      <c r="M78" s="54">
        <v>241.71035690707072</v>
      </c>
      <c r="N78" s="82"/>
      <c r="O78" s="88" t="s">
        <v>84</v>
      </c>
      <c r="P78" s="88"/>
      <c r="Q78" s="54">
        <v>15.755775740272568</v>
      </c>
      <c r="R78" s="54">
        <v>1014.1946462530539</v>
      </c>
      <c r="S78" s="54">
        <v>64.369705622346515</v>
      </c>
      <c r="T78" s="82"/>
      <c r="U78" s="54">
        <v>23.444939787276315</v>
      </c>
      <c r="V78" s="54">
        <v>1534.0167513071026</v>
      </c>
      <c r="W78" s="54">
        <v>65.430611689590307</v>
      </c>
      <c r="X78" s="82"/>
      <c r="Y78" s="54">
        <v>7.9334776679642705</v>
      </c>
      <c r="Z78" s="54">
        <v>758.87078954760909</v>
      </c>
      <c r="AA78" s="54">
        <v>95.654241595960187</v>
      </c>
    </row>
    <row r="79" spans="1:27">
      <c r="A79" s="43" t="s">
        <v>85</v>
      </c>
      <c r="B79" s="43"/>
      <c r="C79" s="54">
        <v>5.1153553194750678</v>
      </c>
      <c r="D79" s="54">
        <v>640.05000235818466</v>
      </c>
      <c r="E79" s="54">
        <v>125.12327343545431</v>
      </c>
      <c r="F79" s="54"/>
      <c r="G79" s="84">
        <v>5</v>
      </c>
      <c r="H79" s="84">
        <v>714</v>
      </c>
      <c r="I79" s="84">
        <v>142.80000000000001</v>
      </c>
      <c r="J79" s="54"/>
      <c r="K79" s="54">
        <v>4</v>
      </c>
      <c r="L79" s="54">
        <v>65</v>
      </c>
      <c r="M79" s="54">
        <v>16.25</v>
      </c>
      <c r="N79" s="82"/>
      <c r="O79" s="88" t="s">
        <v>85</v>
      </c>
      <c r="P79" s="88"/>
      <c r="Q79" s="54">
        <v>19.965491470402796</v>
      </c>
      <c r="R79" s="54">
        <v>1176.2228378874452</v>
      </c>
      <c r="S79" s="54">
        <v>58.912791584975459</v>
      </c>
      <c r="T79" s="82"/>
      <c r="U79" s="54">
        <v>13.549246886822839</v>
      </c>
      <c r="V79" s="54">
        <v>1343.3563625643515</v>
      </c>
      <c r="W79" s="54">
        <v>99.146201540604963</v>
      </c>
      <c r="X79" s="82"/>
      <c r="Y79" s="54">
        <v>9.6205693979122078</v>
      </c>
      <c r="Z79" s="54">
        <v>852.22251881969964</v>
      </c>
      <c r="AA79" s="54">
        <v>88.583376260935594</v>
      </c>
    </row>
    <row r="80" spans="1:27">
      <c r="A80" s="53" t="s">
        <v>17</v>
      </c>
      <c r="B80" s="43"/>
      <c r="C80" s="54">
        <v>9.3118379247386187</v>
      </c>
      <c r="D80" s="54">
        <v>1229.1192868887306</v>
      </c>
      <c r="E80" s="54">
        <v>131.99534794558099</v>
      </c>
      <c r="F80" s="54"/>
      <c r="G80" s="84">
        <v>5.1442218241206819</v>
      </c>
      <c r="H80" s="84">
        <v>579.11497282717994</v>
      </c>
      <c r="I80" s="84">
        <v>112.57581663989964</v>
      </c>
      <c r="J80" s="54"/>
      <c r="K80" s="54">
        <v>9.8232805793659885</v>
      </c>
      <c r="L80" s="54">
        <v>1696.2735985050854</v>
      </c>
      <c r="M80" s="54">
        <v>172.67893193116609</v>
      </c>
      <c r="N80" s="82"/>
      <c r="O80" s="101" t="s">
        <v>17</v>
      </c>
      <c r="P80" s="88"/>
      <c r="Q80" s="54">
        <v>18.920085297463292</v>
      </c>
      <c r="R80" s="54">
        <v>1080.9854838023823</v>
      </c>
      <c r="S80" s="54">
        <v>57.134281733249665</v>
      </c>
      <c r="T80" s="82"/>
      <c r="U80" s="54">
        <v>28.168963024874667</v>
      </c>
      <c r="V80" s="54">
        <v>2311.5427613953898</v>
      </c>
      <c r="W80" s="54">
        <v>82.059916772732336</v>
      </c>
      <c r="X80" s="82"/>
      <c r="Y80" s="54">
        <v>14.163290192155994</v>
      </c>
      <c r="Z80" s="54">
        <v>1353.3711004193933</v>
      </c>
      <c r="AA80" s="54">
        <v>95.554852160617742</v>
      </c>
    </row>
    <row r="81" spans="1:27">
      <c r="A81" s="53" t="s">
        <v>18</v>
      </c>
      <c r="B81" s="53"/>
      <c r="C81" s="54">
        <v>6.2307803450524384</v>
      </c>
      <c r="D81" s="54">
        <v>655.58630579854025</v>
      </c>
      <c r="E81" s="54">
        <v>105.21736756762894</v>
      </c>
      <c r="F81" s="54"/>
      <c r="G81" s="84">
        <v>4.8222582624778951</v>
      </c>
      <c r="H81" s="84">
        <v>517.55012432640626</v>
      </c>
      <c r="I81" s="84">
        <v>107.3252605223316</v>
      </c>
      <c r="J81" s="54"/>
      <c r="K81" s="54">
        <v>4.2447657592613206</v>
      </c>
      <c r="L81" s="54">
        <v>631.08681648735637</v>
      </c>
      <c r="M81" s="54">
        <v>148.67412061794877</v>
      </c>
      <c r="N81" s="82"/>
      <c r="O81" s="101" t="s">
        <v>18</v>
      </c>
      <c r="P81" s="101"/>
      <c r="Q81" s="54">
        <v>10.125115825913529</v>
      </c>
      <c r="R81" s="54">
        <v>485.07473635369024</v>
      </c>
      <c r="S81" s="54">
        <v>47.908067887206109</v>
      </c>
      <c r="T81" s="82"/>
      <c r="U81" s="54">
        <v>13.443047742262172</v>
      </c>
      <c r="V81" s="54">
        <v>1052.4184283526456</v>
      </c>
      <c r="W81" s="54">
        <v>78.287189670840704</v>
      </c>
      <c r="X81" s="82"/>
      <c r="Y81" s="54">
        <v>7.475522951841282</v>
      </c>
      <c r="Z81" s="54">
        <v>635.23095187575314</v>
      </c>
      <c r="AA81" s="54">
        <v>84.974784502439462</v>
      </c>
    </row>
    <row r="82" spans="1:27">
      <c r="A82" s="71"/>
      <c r="B82" s="71"/>
      <c r="C82" s="106"/>
      <c r="D82" s="106"/>
      <c r="E82" s="106"/>
      <c r="F82" s="106"/>
      <c r="G82" s="107"/>
      <c r="H82" s="107"/>
      <c r="I82" s="107"/>
      <c r="J82" s="106"/>
      <c r="K82" s="106"/>
      <c r="L82" s="106"/>
      <c r="M82" s="106"/>
      <c r="N82" s="42"/>
      <c r="O82" s="39"/>
      <c r="P82" s="39"/>
      <c r="Q82" s="106"/>
      <c r="R82" s="106"/>
      <c r="S82" s="106"/>
      <c r="T82" s="42"/>
      <c r="U82" s="106"/>
      <c r="V82" s="106"/>
      <c r="W82" s="106"/>
      <c r="X82" s="42"/>
      <c r="Y82" s="106"/>
      <c r="Z82" s="106"/>
      <c r="AA82" s="106"/>
    </row>
    <row r="83" spans="1:27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42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</row>
    <row r="84" spans="1:27" ht="9" customHeight="1">
      <c r="A84" s="28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2"/>
      <c r="O84" s="28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9" customHeight="1">
      <c r="A85" s="28"/>
      <c r="O85" s="28"/>
    </row>
    <row r="86" spans="1:27" ht="9" customHeight="1">
      <c r="A86" s="28"/>
      <c r="O86" s="28"/>
    </row>
  </sheetData>
  <sheetProtection algorithmName="SHA-512" hashValue="zTIRicQIbQf6g7ymfXhg06omwhNgFkYep8iI34CsNgCfTXkJpNxcX+3ch46sPbBfhjxIFNp1p6oHIgg84s7PXw==" saltValue="9TLiCfGjMzp+NxyxahYkfw==" spinCount="100000" sheet="1" objects="1" scenarios="1" formatColumns="0" formatRows="0"/>
  <customSheetViews>
    <customSheetView guid="{23C48C76-85D5-4072-9DFE-6357FCE87462}" fitToPage="1" state="hidden">
      <pageMargins left="0.7" right="0.7" top="0.75" bottom="0.75" header="0.3" footer="0.3"/>
      <pageSetup paperSize="9" scale="65" fitToWidth="2" orientation="portrait" r:id="rId1"/>
    </customSheetView>
    <customSheetView guid="{1F563044-BFFD-4E88-8A76-C2F5E7AFE3A5}" fitToPage="1">
      <pageMargins left="0.7" right="0.7" top="0.75" bottom="0.75" header="0.3" footer="0.3"/>
      <pageSetup paperSize="9" scale="65" fitToWidth="2" orientation="portrait" r:id="rId2"/>
    </customSheetView>
  </customSheetViews>
  <mergeCells count="13">
    <mergeCell ref="Y11:AA11"/>
    <mergeCell ref="C5:I5"/>
    <mergeCell ref="K5:M5"/>
    <mergeCell ref="Q5:S5"/>
    <mergeCell ref="U5:W5"/>
    <mergeCell ref="Y5:AA5"/>
    <mergeCell ref="C8:E8"/>
    <mergeCell ref="G8:I8"/>
    <mergeCell ref="C11:E11"/>
    <mergeCell ref="G11:I11"/>
    <mergeCell ref="K11:M11"/>
    <mergeCell ref="Q11:S11"/>
    <mergeCell ref="U11:W11"/>
  </mergeCells>
  <pageMargins left="0.7" right="0.7" top="0.75" bottom="0.75" header="0.3" footer="0.3"/>
  <pageSetup paperSize="9" scale="65" fitToWidth="2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75"/>
  <sheetViews>
    <sheetView workbookViewId="0"/>
  </sheetViews>
  <sheetFormatPr defaultRowHeight="14.25"/>
  <cols>
    <col min="1" max="1" width="12.42578125" style="27" customWidth="1"/>
    <col min="2" max="2" width="7.28515625" style="27" customWidth="1"/>
    <col min="3" max="5" width="6.85546875" style="27" customWidth="1"/>
    <col min="6" max="6" width="3.7109375" style="27" customWidth="1"/>
    <col min="7" max="9" width="6.85546875" style="27" customWidth="1"/>
    <col min="10" max="10" width="4.140625" style="27" customWidth="1"/>
    <col min="11" max="13" width="6.85546875" style="27" customWidth="1"/>
    <col min="14" max="14" width="3.42578125" style="27" customWidth="1"/>
    <col min="15" max="16" width="7" style="27" customWidth="1"/>
    <col min="17" max="17" width="7.5703125" style="27" customWidth="1"/>
    <col min="18" max="16384" width="9.140625" style="27"/>
  </cols>
  <sheetData>
    <row r="1" spans="1:17">
      <c r="E1" s="67" t="s">
        <v>276</v>
      </c>
      <c r="F1" s="67"/>
      <c r="G1" s="67"/>
      <c r="H1" s="67"/>
      <c r="I1" s="67"/>
    </row>
    <row r="2" spans="1:17" s="28" customFormat="1">
      <c r="A2" s="64">
        <v>4.13</v>
      </c>
      <c r="B2" s="64" t="s">
        <v>272</v>
      </c>
      <c r="D2" s="56"/>
      <c r="E2" s="56"/>
      <c r="F2" s="56"/>
      <c r="G2" s="56"/>
      <c r="H2" s="57"/>
      <c r="I2" s="38"/>
      <c r="K2" s="68"/>
      <c r="L2" s="36"/>
      <c r="M2" s="36"/>
    </row>
    <row r="3" spans="1:17" s="41" customFormat="1" ht="4.5" customHeight="1" thickBo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17" s="41" customFormat="1" ht="4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17">
      <c r="A5" s="71"/>
      <c r="B5" s="71"/>
      <c r="C5" s="246" t="s">
        <v>8</v>
      </c>
      <c r="D5" s="246"/>
      <c r="E5" s="246"/>
      <c r="F5" s="38"/>
      <c r="G5" s="246" t="s">
        <v>15</v>
      </c>
      <c r="H5" s="246"/>
      <c r="I5" s="246"/>
      <c r="J5" s="38"/>
      <c r="K5" s="246" t="s">
        <v>17</v>
      </c>
      <c r="L5" s="246"/>
      <c r="M5" s="246"/>
      <c r="N5" s="38"/>
      <c r="O5" s="246" t="s">
        <v>18</v>
      </c>
      <c r="P5" s="246"/>
      <c r="Q5" s="246"/>
    </row>
    <row r="6" spans="1:17" ht="7.5" customHeight="1">
      <c r="A6" s="38"/>
      <c r="B6" s="38"/>
      <c r="C6" s="72"/>
      <c r="D6" s="72"/>
      <c r="E6" s="72"/>
      <c r="F6" s="38"/>
      <c r="G6" s="72"/>
      <c r="H6" s="72"/>
      <c r="I6" s="72"/>
      <c r="J6" s="38"/>
      <c r="K6" s="72"/>
      <c r="L6" s="72"/>
      <c r="M6" s="72"/>
      <c r="N6" s="38"/>
      <c r="O6" s="72"/>
      <c r="P6" s="72"/>
      <c r="Q6" s="72"/>
    </row>
    <row r="7" spans="1:17" ht="7.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>
      <c r="A8" s="38"/>
      <c r="B8" s="38"/>
      <c r="C8" s="59" t="s">
        <v>122</v>
      </c>
      <c r="D8" s="59" t="s">
        <v>123</v>
      </c>
      <c r="E8" s="59" t="s">
        <v>212</v>
      </c>
      <c r="F8" s="38"/>
      <c r="G8" s="59" t="s">
        <v>122</v>
      </c>
      <c r="H8" s="59" t="s">
        <v>123</v>
      </c>
      <c r="I8" s="59" t="s">
        <v>212</v>
      </c>
      <c r="J8" s="38"/>
      <c r="K8" s="59" t="s">
        <v>122</v>
      </c>
      <c r="L8" s="59" t="s">
        <v>123</v>
      </c>
      <c r="M8" s="59" t="s">
        <v>212</v>
      </c>
      <c r="N8" s="38"/>
      <c r="O8" s="59" t="s">
        <v>122</v>
      </c>
      <c r="P8" s="59" t="s">
        <v>123</v>
      </c>
      <c r="Q8" s="59" t="s">
        <v>212</v>
      </c>
    </row>
    <row r="9" spans="1:17">
      <c r="A9" s="38"/>
      <c r="B9" s="38"/>
      <c r="C9" s="59" t="s">
        <v>213</v>
      </c>
      <c r="D9" s="59" t="s">
        <v>213</v>
      </c>
      <c r="E9" s="59" t="s">
        <v>214</v>
      </c>
      <c r="F9" s="38"/>
      <c r="G9" s="59" t="s">
        <v>213</v>
      </c>
      <c r="H9" s="59" t="s">
        <v>213</v>
      </c>
      <c r="I9" s="59" t="s">
        <v>214</v>
      </c>
      <c r="J9" s="38"/>
      <c r="K9" s="59" t="s">
        <v>213</v>
      </c>
      <c r="L9" s="59" t="s">
        <v>213</v>
      </c>
      <c r="M9" s="59" t="s">
        <v>214</v>
      </c>
      <c r="N9" s="38"/>
      <c r="O9" s="59" t="s">
        <v>213</v>
      </c>
      <c r="P9" s="59" t="s">
        <v>213</v>
      </c>
      <c r="Q9" s="59" t="s">
        <v>214</v>
      </c>
    </row>
    <row r="10" spans="1:17" ht="7.5" customHeight="1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</row>
    <row r="11" spans="1:17" ht="7.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>
      <c r="A12" s="43" t="s">
        <v>23</v>
      </c>
      <c r="B12" s="43"/>
      <c r="C12" s="73">
        <v>2323.8385720810011</v>
      </c>
      <c r="D12" s="73">
        <v>12845.808064295765</v>
      </c>
      <c r="E12" s="73">
        <v>1797.0571955669516</v>
      </c>
      <c r="F12" s="43"/>
      <c r="G12" s="73">
        <v>10977.266749114555</v>
      </c>
      <c r="H12" s="73">
        <v>53333.655766462121</v>
      </c>
      <c r="I12" s="73">
        <v>5292.7560683783631</v>
      </c>
      <c r="J12" s="43"/>
      <c r="K12" s="73">
        <v>3478.7165275329958</v>
      </c>
      <c r="L12" s="73">
        <v>31245.027367596631</v>
      </c>
      <c r="M12" s="73">
        <v>4164.4970118961965</v>
      </c>
      <c r="N12" s="43"/>
      <c r="O12" s="73">
        <v>16779.821848728552</v>
      </c>
      <c r="P12" s="73">
        <v>97424.491198354517</v>
      </c>
      <c r="Q12" s="73">
        <v>11254.310275841512</v>
      </c>
    </row>
    <row r="13" spans="1:17">
      <c r="A13" s="43" t="s">
        <v>217</v>
      </c>
      <c r="B13" s="43"/>
      <c r="C13" s="73">
        <v>255.42280582244908</v>
      </c>
      <c r="D13" s="73">
        <v>1071.0907249285958</v>
      </c>
      <c r="E13" s="73">
        <v>125.47357916467139</v>
      </c>
      <c r="F13" s="43"/>
      <c r="G13" s="73">
        <v>784.02899380734743</v>
      </c>
      <c r="H13" s="73">
        <v>3618.8482877208567</v>
      </c>
      <c r="I13" s="73">
        <v>300.31696759585088</v>
      </c>
      <c r="J13" s="43"/>
      <c r="K13" s="73">
        <v>263.45663483780015</v>
      </c>
      <c r="L13" s="73">
        <v>2162.1941546706284</v>
      </c>
      <c r="M13" s="73">
        <v>167.53458375909</v>
      </c>
      <c r="N13" s="43"/>
      <c r="O13" s="73">
        <v>1302.9084344675969</v>
      </c>
      <c r="P13" s="73">
        <v>6852.1331673200802</v>
      </c>
      <c r="Q13" s="73">
        <v>593.32513051961223</v>
      </c>
    </row>
    <row r="14" spans="1:17">
      <c r="A14" s="43" t="s">
        <v>102</v>
      </c>
      <c r="B14" s="43"/>
      <c r="C14" s="73">
        <v>98.496794525152296</v>
      </c>
      <c r="D14" s="73">
        <v>353.90416113483309</v>
      </c>
      <c r="E14" s="73">
        <v>36.728352621283186</v>
      </c>
      <c r="F14" s="43"/>
      <c r="G14" s="73">
        <v>681.51117081001485</v>
      </c>
      <c r="H14" s="73">
        <v>2801.6628215757473</v>
      </c>
      <c r="I14" s="73">
        <v>211.83169156178178</v>
      </c>
      <c r="J14" s="43"/>
      <c r="K14" s="73">
        <v>207.98236419131158</v>
      </c>
      <c r="L14" s="73">
        <v>2410.7853186636112</v>
      </c>
      <c r="M14" s="73">
        <v>159.539805180212</v>
      </c>
      <c r="N14" s="43"/>
      <c r="O14" s="73">
        <v>987.9903295264786</v>
      </c>
      <c r="P14" s="73">
        <v>5566.3523013741915</v>
      </c>
      <c r="Q14" s="73">
        <v>408.09984936327697</v>
      </c>
    </row>
    <row r="15" spans="1:17">
      <c r="A15" s="43" t="s">
        <v>218</v>
      </c>
      <c r="B15" s="43"/>
      <c r="C15" s="73">
        <v>70.488092942551205</v>
      </c>
      <c r="D15" s="73">
        <v>531.27557432669471</v>
      </c>
      <c r="E15" s="73">
        <v>38.458224690836822</v>
      </c>
      <c r="F15" s="43"/>
      <c r="G15" s="73">
        <v>749.36819597247245</v>
      </c>
      <c r="H15" s="73">
        <v>3478.8088959740235</v>
      </c>
      <c r="I15" s="73">
        <v>191.19689449184833</v>
      </c>
      <c r="J15" s="43"/>
      <c r="K15" s="73">
        <v>120.67913894930557</v>
      </c>
      <c r="L15" s="73">
        <v>2000.6811433465421</v>
      </c>
      <c r="M15" s="73">
        <v>133.50605614334435</v>
      </c>
      <c r="N15" s="43"/>
      <c r="O15" s="73">
        <v>940.53542786432922</v>
      </c>
      <c r="P15" s="73">
        <v>6010.7656136472597</v>
      </c>
      <c r="Q15" s="73">
        <v>363.16117532602948</v>
      </c>
    </row>
    <row r="16" spans="1:17">
      <c r="A16" s="43" t="s">
        <v>219</v>
      </c>
      <c r="B16" s="43"/>
      <c r="C16" s="73">
        <v>35.294342519565198</v>
      </c>
      <c r="D16" s="73">
        <v>178.37091306287201</v>
      </c>
      <c r="E16" s="73">
        <v>13.656769149220507</v>
      </c>
      <c r="F16" s="43"/>
      <c r="G16" s="73">
        <v>452.41769986319787</v>
      </c>
      <c r="H16" s="73">
        <v>2182.515031265606</v>
      </c>
      <c r="I16" s="73">
        <v>160.37579144220518</v>
      </c>
      <c r="J16" s="43"/>
      <c r="K16" s="73">
        <v>74.140847294693046</v>
      </c>
      <c r="L16" s="73">
        <v>745.41534014903493</v>
      </c>
      <c r="M16" s="73">
        <v>50.84676487110913</v>
      </c>
      <c r="N16" s="43"/>
      <c r="O16" s="73">
        <v>561.85288967745612</v>
      </c>
      <c r="P16" s="73">
        <v>3106.301284477513</v>
      </c>
      <c r="Q16" s="73">
        <v>224.87932546253481</v>
      </c>
    </row>
    <row r="17" spans="1:17" ht="6" customHeight="1">
      <c r="A17" s="43"/>
      <c r="B17" s="43"/>
      <c r="C17" s="73"/>
      <c r="D17" s="73"/>
      <c r="E17" s="73"/>
      <c r="F17" s="43"/>
      <c r="G17" s="73"/>
      <c r="H17" s="73"/>
      <c r="I17" s="73"/>
      <c r="J17" s="43"/>
      <c r="K17" s="73"/>
      <c r="L17" s="73"/>
      <c r="M17" s="73"/>
      <c r="N17" s="43"/>
      <c r="O17" s="73"/>
      <c r="P17" s="73"/>
      <c r="Q17" s="73"/>
    </row>
    <row r="18" spans="1:17">
      <c r="A18" s="43" t="s">
        <v>220</v>
      </c>
      <c r="B18" s="43"/>
      <c r="C18" s="73">
        <v>113.75321080231491</v>
      </c>
      <c r="D18" s="73">
        <v>490.01951937390839</v>
      </c>
      <c r="E18" s="73">
        <v>41.229169003731528</v>
      </c>
      <c r="F18" s="43"/>
      <c r="G18" s="73">
        <v>301.15190894470629</v>
      </c>
      <c r="H18" s="73">
        <v>1385.611985903965</v>
      </c>
      <c r="I18" s="73">
        <v>92.732739699581103</v>
      </c>
      <c r="J18" s="43"/>
      <c r="K18" s="73">
        <v>99.712202676101569</v>
      </c>
      <c r="L18" s="73">
        <v>784.63111947827133</v>
      </c>
      <c r="M18" s="73">
        <v>51.450946108228322</v>
      </c>
      <c r="N18" s="43"/>
      <c r="O18" s="73">
        <v>514.6173224231228</v>
      </c>
      <c r="P18" s="73">
        <v>2660.2626247561443</v>
      </c>
      <c r="Q18" s="73">
        <v>185.41285481154094</v>
      </c>
    </row>
    <row r="19" spans="1:17">
      <c r="A19" s="43" t="s">
        <v>221</v>
      </c>
      <c r="B19" s="43"/>
      <c r="C19" s="73">
        <v>80.119432632847051</v>
      </c>
      <c r="D19" s="73">
        <v>472.39066011968714</v>
      </c>
      <c r="E19" s="73">
        <v>49.993780697646862</v>
      </c>
      <c r="F19" s="43"/>
      <c r="G19" s="73">
        <v>276.35085815603111</v>
      </c>
      <c r="H19" s="73">
        <v>1840.7507029853268</v>
      </c>
      <c r="I19" s="73">
        <v>139.3225017378964</v>
      </c>
      <c r="J19" s="43"/>
      <c r="K19" s="73">
        <v>99.624172824250223</v>
      </c>
      <c r="L19" s="73">
        <v>937.44206082876815</v>
      </c>
      <c r="M19" s="73">
        <v>77.527130265057039</v>
      </c>
      <c r="N19" s="43"/>
      <c r="O19" s="73">
        <v>456.09446361312837</v>
      </c>
      <c r="P19" s="73">
        <v>3250.5834239337823</v>
      </c>
      <c r="Q19" s="73">
        <v>266.84341270060031</v>
      </c>
    </row>
    <row r="20" spans="1:17">
      <c r="A20" s="43" t="s">
        <v>223</v>
      </c>
      <c r="B20" s="43"/>
      <c r="C20" s="73">
        <v>35.9380503533636</v>
      </c>
      <c r="D20" s="73">
        <v>252.92478297788668</v>
      </c>
      <c r="E20" s="73">
        <v>21.048806703661782</v>
      </c>
      <c r="F20" s="43"/>
      <c r="G20" s="73">
        <v>333.76088365461675</v>
      </c>
      <c r="H20" s="73">
        <v>1820.9324802357983</v>
      </c>
      <c r="I20" s="73">
        <v>110.55769179763833</v>
      </c>
      <c r="J20" s="43"/>
      <c r="K20" s="73">
        <v>58.548723182221636</v>
      </c>
      <c r="L20" s="73">
        <v>613.98638435606301</v>
      </c>
      <c r="M20" s="73">
        <v>35.741868909118502</v>
      </c>
      <c r="N20" s="43"/>
      <c r="O20" s="73">
        <v>428.24765719020201</v>
      </c>
      <c r="P20" s="73">
        <v>2687.8436475697476</v>
      </c>
      <c r="Q20" s="73">
        <v>167.34836741041863</v>
      </c>
    </row>
    <row r="21" spans="1:17">
      <c r="A21" s="43" t="s">
        <v>224</v>
      </c>
      <c r="B21" s="43"/>
      <c r="C21" s="73">
        <v>31.909070301535902</v>
      </c>
      <c r="D21" s="73">
        <v>180.84700941535837</v>
      </c>
      <c r="E21" s="73">
        <v>9.4952341778957638</v>
      </c>
      <c r="F21" s="43"/>
      <c r="G21" s="73">
        <v>324.1007930220544</v>
      </c>
      <c r="H21" s="73">
        <v>2147.2578349934574</v>
      </c>
      <c r="I21" s="73">
        <v>136.94286863762929</v>
      </c>
      <c r="J21" s="43"/>
      <c r="K21" s="73">
        <v>53.025326808956102</v>
      </c>
      <c r="L21" s="73">
        <v>748.88536445114698</v>
      </c>
      <c r="M21" s="73">
        <v>44.34244827264245</v>
      </c>
      <c r="N21" s="43"/>
      <c r="O21" s="73">
        <v>409.0351901325464</v>
      </c>
      <c r="P21" s="73">
        <v>3076.9902088599633</v>
      </c>
      <c r="Q21" s="73">
        <v>190.7805510881675</v>
      </c>
    </row>
    <row r="22" spans="1:17">
      <c r="A22" s="43" t="s">
        <v>222</v>
      </c>
      <c r="B22" s="43"/>
      <c r="C22" s="73">
        <v>47.859260839269545</v>
      </c>
      <c r="D22" s="73">
        <v>362.29036232630369</v>
      </c>
      <c r="E22" s="73">
        <v>32.723060905999709</v>
      </c>
      <c r="F22" s="43"/>
      <c r="G22" s="73">
        <v>282.00560037561434</v>
      </c>
      <c r="H22" s="73">
        <v>1600.8558988947459</v>
      </c>
      <c r="I22" s="73">
        <v>112.56921655736711</v>
      </c>
      <c r="J22" s="43"/>
      <c r="K22" s="73">
        <v>74.151007077126863</v>
      </c>
      <c r="L22" s="73">
        <v>775.55277003717208</v>
      </c>
      <c r="M22" s="73">
        <v>79.909437354311649</v>
      </c>
      <c r="N22" s="43"/>
      <c r="O22" s="73">
        <v>404.01586829201079</v>
      </c>
      <c r="P22" s="73">
        <v>2738.699031258222</v>
      </c>
      <c r="Q22" s="73">
        <v>225.20171481767846</v>
      </c>
    </row>
    <row r="23" spans="1:17" ht="6" customHeight="1">
      <c r="A23" s="43"/>
      <c r="B23" s="43"/>
      <c r="C23" s="73"/>
      <c r="D23" s="73"/>
      <c r="E23" s="73"/>
      <c r="F23" s="43"/>
      <c r="G23" s="73"/>
      <c r="H23" s="73"/>
      <c r="I23" s="73"/>
      <c r="J23" s="43"/>
      <c r="K23" s="73"/>
      <c r="L23" s="73"/>
      <c r="M23" s="73"/>
      <c r="N23" s="43"/>
      <c r="O23" s="73"/>
      <c r="P23" s="73"/>
      <c r="Q23" s="73"/>
    </row>
    <row r="24" spans="1:17">
      <c r="A24" s="43" t="s">
        <v>225</v>
      </c>
      <c r="B24" s="43"/>
      <c r="C24" s="73">
        <v>23.848916902538377</v>
      </c>
      <c r="D24" s="73">
        <v>119.71165805534336</v>
      </c>
      <c r="E24" s="73">
        <v>11.819376605887202</v>
      </c>
      <c r="F24" s="43"/>
      <c r="G24" s="73">
        <v>229.44847499125038</v>
      </c>
      <c r="H24" s="73">
        <v>1096.0835050140804</v>
      </c>
      <c r="I24" s="73">
        <v>66.710327813089435</v>
      </c>
      <c r="J24" s="43"/>
      <c r="K24" s="73">
        <v>46.153769431759237</v>
      </c>
      <c r="L24" s="73">
        <v>859.87111364805662</v>
      </c>
      <c r="M24" s="73">
        <v>39.856730115730635</v>
      </c>
      <c r="N24" s="43"/>
      <c r="O24" s="73">
        <v>299.45116132554801</v>
      </c>
      <c r="P24" s="73">
        <v>2075.6662767174803</v>
      </c>
      <c r="Q24" s="73">
        <v>118.38643453470728</v>
      </c>
    </row>
    <row r="25" spans="1:17">
      <c r="A25" s="43" t="s">
        <v>190</v>
      </c>
      <c r="B25" s="43"/>
      <c r="C25" s="73">
        <v>52.592293571195114</v>
      </c>
      <c r="D25" s="73">
        <v>226.91277453575674</v>
      </c>
      <c r="E25" s="73">
        <v>19.263178650164932</v>
      </c>
      <c r="F25" s="43"/>
      <c r="G25" s="73">
        <v>178.91761713853876</v>
      </c>
      <c r="H25" s="73">
        <v>935.74258753115532</v>
      </c>
      <c r="I25" s="73">
        <v>52.69604372675866</v>
      </c>
      <c r="J25" s="43"/>
      <c r="K25" s="73">
        <v>65.13766547939214</v>
      </c>
      <c r="L25" s="73">
        <v>407.62269199021989</v>
      </c>
      <c r="M25" s="73">
        <v>38.823953256779397</v>
      </c>
      <c r="N25" s="43"/>
      <c r="O25" s="73">
        <v>296.64757618912603</v>
      </c>
      <c r="P25" s="73">
        <v>1570.2780540571321</v>
      </c>
      <c r="Q25" s="73">
        <v>110.78317563370298</v>
      </c>
    </row>
    <row r="26" spans="1:17">
      <c r="A26" s="43" t="s">
        <v>229</v>
      </c>
      <c r="B26" s="43"/>
      <c r="C26" s="73">
        <v>52.858487024595199</v>
      </c>
      <c r="D26" s="73">
        <v>151.41044839552316</v>
      </c>
      <c r="E26" s="73">
        <v>12.625283359977862</v>
      </c>
      <c r="F26" s="43"/>
      <c r="G26" s="73">
        <v>161.8255465846828</v>
      </c>
      <c r="H26" s="73">
        <v>777.21235003740958</v>
      </c>
      <c r="I26" s="73">
        <v>50.779791754715333</v>
      </c>
      <c r="J26" s="43"/>
      <c r="K26" s="73">
        <v>67.91260430094718</v>
      </c>
      <c r="L26" s="73">
        <v>323.17280385924522</v>
      </c>
      <c r="M26" s="73">
        <v>26.437157488205361</v>
      </c>
      <c r="N26" s="43"/>
      <c r="O26" s="73">
        <v>282.59663791022518</v>
      </c>
      <c r="P26" s="73">
        <v>1251.795602292178</v>
      </c>
      <c r="Q26" s="73">
        <v>89.842232602898548</v>
      </c>
    </row>
    <row r="27" spans="1:17">
      <c r="A27" s="43" t="s">
        <v>231</v>
      </c>
      <c r="B27" s="43"/>
      <c r="C27" s="73">
        <v>55.274727628766705</v>
      </c>
      <c r="D27" s="73">
        <v>158.4900986809005</v>
      </c>
      <c r="E27" s="73">
        <v>16.774748144921492</v>
      </c>
      <c r="F27" s="43"/>
      <c r="G27" s="73">
        <v>147.73125273537619</v>
      </c>
      <c r="H27" s="73">
        <v>711.21121814661183</v>
      </c>
      <c r="I27" s="73">
        <v>46.27626197684323</v>
      </c>
      <c r="J27" s="43"/>
      <c r="K27" s="73">
        <v>67.768312184120603</v>
      </c>
      <c r="L27" s="73">
        <v>411.41370155092579</v>
      </c>
      <c r="M27" s="73">
        <v>24.350859006758935</v>
      </c>
      <c r="N27" s="43"/>
      <c r="O27" s="73">
        <v>270.77429254826347</v>
      </c>
      <c r="P27" s="73">
        <v>1281.1150183784382</v>
      </c>
      <c r="Q27" s="73">
        <v>87.401869128523657</v>
      </c>
    </row>
    <row r="28" spans="1:17">
      <c r="A28" s="43" t="s">
        <v>226</v>
      </c>
      <c r="B28" s="43"/>
      <c r="C28" s="73">
        <v>19.928269802704573</v>
      </c>
      <c r="D28" s="73">
        <v>80.588670752927271</v>
      </c>
      <c r="E28" s="73">
        <v>5.7546537325902012</v>
      </c>
      <c r="F28" s="43"/>
      <c r="G28" s="73">
        <v>186.46286083920387</v>
      </c>
      <c r="H28" s="73">
        <v>881.67437423085153</v>
      </c>
      <c r="I28" s="73">
        <v>44.60029413900336</v>
      </c>
      <c r="J28" s="43"/>
      <c r="K28" s="73">
        <v>40.192794145747634</v>
      </c>
      <c r="L28" s="73">
        <v>631.28769047886738</v>
      </c>
      <c r="M28" s="73">
        <v>44.194786242276386</v>
      </c>
      <c r="N28" s="43"/>
      <c r="O28" s="73">
        <v>246.58392478765606</v>
      </c>
      <c r="P28" s="73">
        <v>1593.5507354626461</v>
      </c>
      <c r="Q28" s="73">
        <v>94.549734113869945</v>
      </c>
    </row>
    <row r="29" spans="1:17" ht="6" customHeight="1">
      <c r="A29" s="43"/>
      <c r="B29" s="43"/>
      <c r="C29" s="73"/>
      <c r="D29" s="73"/>
      <c r="E29" s="73"/>
      <c r="F29" s="43"/>
      <c r="G29" s="73"/>
      <c r="H29" s="73"/>
      <c r="I29" s="73"/>
      <c r="J29" s="43"/>
      <c r="K29" s="73"/>
      <c r="L29" s="73"/>
      <c r="M29" s="73"/>
      <c r="N29" s="43"/>
      <c r="O29" s="73"/>
      <c r="P29" s="73"/>
      <c r="Q29" s="73"/>
    </row>
    <row r="30" spans="1:17">
      <c r="A30" s="43" t="s">
        <v>230</v>
      </c>
      <c r="B30" s="43"/>
      <c r="C30" s="73">
        <v>26.985879893506134</v>
      </c>
      <c r="D30" s="73">
        <v>116.81917743717464</v>
      </c>
      <c r="E30" s="73">
        <v>16.662287188805955</v>
      </c>
      <c r="F30" s="43"/>
      <c r="G30" s="73">
        <v>178.91542672270944</v>
      </c>
      <c r="H30" s="73">
        <v>951.46943235811716</v>
      </c>
      <c r="I30" s="73">
        <v>121.17688752179302</v>
      </c>
      <c r="J30" s="43"/>
      <c r="K30" s="73">
        <v>34.756320119133775</v>
      </c>
      <c r="L30" s="73">
        <v>235.60487140107696</v>
      </c>
      <c r="M30" s="73">
        <v>31.441194222276284</v>
      </c>
      <c r="N30" s="43"/>
      <c r="O30" s="73">
        <v>240.65762673534934</v>
      </c>
      <c r="P30" s="73">
        <v>1303.8934811963688</v>
      </c>
      <c r="Q30" s="73">
        <v>169.28036893287523</v>
      </c>
    </row>
    <row r="31" spans="1:17">
      <c r="A31" s="43" t="s">
        <v>227</v>
      </c>
      <c r="B31" s="43"/>
      <c r="C31" s="73">
        <v>44.21666131057215</v>
      </c>
      <c r="D31" s="73">
        <v>130.57986778199671</v>
      </c>
      <c r="E31" s="73">
        <v>15.696672963982534</v>
      </c>
      <c r="F31" s="43"/>
      <c r="G31" s="73">
        <v>155.27455597814722</v>
      </c>
      <c r="H31" s="73">
        <v>522.6947638608043</v>
      </c>
      <c r="I31" s="73">
        <v>41.440474365389832</v>
      </c>
      <c r="J31" s="43"/>
      <c r="K31" s="73">
        <v>26.705696603469075</v>
      </c>
      <c r="L31" s="73">
        <v>95.601593268041896</v>
      </c>
      <c r="M31" s="73">
        <v>8.3070536086940088</v>
      </c>
      <c r="N31" s="43"/>
      <c r="O31" s="73">
        <v>226.19691389218843</v>
      </c>
      <c r="P31" s="73">
        <v>748.87622491084289</v>
      </c>
      <c r="Q31" s="73">
        <v>65.444200938066373</v>
      </c>
    </row>
    <row r="32" spans="1:17">
      <c r="A32" s="43" t="s">
        <v>236</v>
      </c>
      <c r="B32" s="43"/>
      <c r="C32" s="73">
        <v>15.452356245791036</v>
      </c>
      <c r="D32" s="73">
        <v>77.330908059429532</v>
      </c>
      <c r="E32" s="73">
        <v>3.6384487954969216</v>
      </c>
      <c r="F32" s="43"/>
      <c r="G32" s="73">
        <v>177.0684836236386</v>
      </c>
      <c r="H32" s="73">
        <v>1205.3427418830252</v>
      </c>
      <c r="I32" s="73">
        <v>64.315224872114285</v>
      </c>
      <c r="J32" s="43"/>
      <c r="K32" s="73">
        <v>25.7797640805843</v>
      </c>
      <c r="L32" s="73">
        <v>250.10774032036332</v>
      </c>
      <c r="M32" s="73">
        <v>18.329786142311029</v>
      </c>
      <c r="N32" s="43"/>
      <c r="O32" s="73">
        <v>218.30060395001394</v>
      </c>
      <c r="P32" s="73">
        <v>1532.7813902628179</v>
      </c>
      <c r="Q32" s="73">
        <v>86.283459809922249</v>
      </c>
    </row>
    <row r="33" spans="1:17">
      <c r="A33" s="43" t="s">
        <v>228</v>
      </c>
      <c r="B33" s="43"/>
      <c r="C33" s="73">
        <v>14.404862855575482</v>
      </c>
      <c r="D33" s="73">
        <v>79.40461943102531</v>
      </c>
      <c r="E33" s="73">
        <v>4.9750145545631694</v>
      </c>
      <c r="F33" s="43"/>
      <c r="G33" s="73">
        <v>134.02547431253112</v>
      </c>
      <c r="H33" s="73">
        <v>535.49782866281816</v>
      </c>
      <c r="I33" s="73">
        <v>47.110363906881105</v>
      </c>
      <c r="J33" s="43"/>
      <c r="K33" s="73">
        <v>52.552906114651449</v>
      </c>
      <c r="L33" s="73">
        <v>686.90163754886146</v>
      </c>
      <c r="M33" s="73">
        <v>34.609904489113077</v>
      </c>
      <c r="N33" s="43"/>
      <c r="O33" s="73">
        <v>200.98324328275802</v>
      </c>
      <c r="P33" s="73">
        <v>1301.8040856427049</v>
      </c>
      <c r="Q33" s="73">
        <v>86.695282950557356</v>
      </c>
    </row>
    <row r="34" spans="1:17">
      <c r="A34" s="43" t="s">
        <v>232</v>
      </c>
      <c r="B34" s="43"/>
      <c r="C34" s="73">
        <v>29.054893595676649</v>
      </c>
      <c r="D34" s="73">
        <v>128.71992544771146</v>
      </c>
      <c r="E34" s="73">
        <v>14.377246749825842</v>
      </c>
      <c r="F34" s="43"/>
      <c r="G34" s="73">
        <v>129.11714976851567</v>
      </c>
      <c r="H34" s="73">
        <v>566.05733706975298</v>
      </c>
      <c r="I34" s="73">
        <v>44.475053563381856</v>
      </c>
      <c r="J34" s="43"/>
      <c r="K34" s="73">
        <v>34.742854263889008</v>
      </c>
      <c r="L34" s="73">
        <v>636.74751408111251</v>
      </c>
      <c r="M34" s="73">
        <v>43.791708895463756</v>
      </c>
      <c r="N34" s="43"/>
      <c r="O34" s="73">
        <v>192.91489762808132</v>
      </c>
      <c r="P34" s="73">
        <v>1331.5247765985769</v>
      </c>
      <c r="Q34" s="73">
        <v>102.64400920867146</v>
      </c>
    </row>
    <row r="35" spans="1:17" ht="6" customHeight="1">
      <c r="A35" s="43"/>
      <c r="B35" s="43"/>
      <c r="C35" s="73"/>
      <c r="D35" s="73"/>
      <c r="E35" s="73"/>
      <c r="F35" s="43"/>
      <c r="G35" s="73"/>
      <c r="H35" s="73"/>
      <c r="I35" s="73"/>
      <c r="J35" s="43"/>
      <c r="K35" s="73"/>
      <c r="L35" s="73"/>
      <c r="M35" s="73"/>
      <c r="N35" s="43"/>
      <c r="O35" s="73"/>
      <c r="P35" s="73"/>
      <c r="Q35" s="73"/>
    </row>
    <row r="36" spans="1:17">
      <c r="A36" s="43" t="s">
        <v>235</v>
      </c>
      <c r="B36" s="43"/>
      <c r="C36" s="73">
        <v>10.956381077829121</v>
      </c>
      <c r="D36" s="73">
        <v>47.997001560027229</v>
      </c>
      <c r="E36" s="73">
        <v>5.2342438028392504</v>
      </c>
      <c r="F36" s="43"/>
      <c r="G36" s="73">
        <v>147.34944173374578</v>
      </c>
      <c r="H36" s="73">
        <v>727.70702051424132</v>
      </c>
      <c r="I36" s="73">
        <v>40.953496778745645</v>
      </c>
      <c r="J36" s="43"/>
      <c r="K36" s="73">
        <v>18.90049771715023</v>
      </c>
      <c r="L36" s="73">
        <v>171.23762545175418</v>
      </c>
      <c r="M36" s="73">
        <v>18.217088252716866</v>
      </c>
      <c r="N36" s="43"/>
      <c r="O36" s="73">
        <v>177.20632052872512</v>
      </c>
      <c r="P36" s="73">
        <v>946.94164752602273</v>
      </c>
      <c r="Q36" s="73">
        <v>64.404828834301767</v>
      </c>
    </row>
    <row r="37" spans="1:17">
      <c r="A37" s="43" t="s">
        <v>234</v>
      </c>
      <c r="B37" s="43"/>
      <c r="C37" s="73">
        <v>10.424461346220102</v>
      </c>
      <c r="D37" s="73">
        <v>40.340620944256457</v>
      </c>
      <c r="E37" s="73">
        <v>3.7320231843786011</v>
      </c>
      <c r="F37" s="43"/>
      <c r="G37" s="73">
        <v>137.00538494049033</v>
      </c>
      <c r="H37" s="73">
        <v>1116.0929238703893</v>
      </c>
      <c r="I37" s="73">
        <v>53.654824863190214</v>
      </c>
      <c r="J37" s="43"/>
      <c r="K37" s="73">
        <v>23.510139023147044</v>
      </c>
      <c r="L37" s="73">
        <v>631.22706273642837</v>
      </c>
      <c r="M37" s="73">
        <v>53.085973434383163</v>
      </c>
      <c r="N37" s="43"/>
      <c r="O37" s="73">
        <v>170.93998530985746</v>
      </c>
      <c r="P37" s="73">
        <v>1787.660607551074</v>
      </c>
      <c r="Q37" s="73">
        <v>110.472821481952</v>
      </c>
    </row>
    <row r="38" spans="1:17">
      <c r="A38" s="43" t="s">
        <v>233</v>
      </c>
      <c r="B38" s="43"/>
      <c r="C38" s="73">
        <v>32.421144065875026</v>
      </c>
      <c r="D38" s="73">
        <v>238.62416873008721</v>
      </c>
      <c r="E38" s="73">
        <v>21.17483897577165</v>
      </c>
      <c r="F38" s="43"/>
      <c r="G38" s="73">
        <v>100.45900292159763</v>
      </c>
      <c r="H38" s="73">
        <v>375.57721721817887</v>
      </c>
      <c r="I38" s="73">
        <v>34.51220553211305</v>
      </c>
      <c r="J38" s="43"/>
      <c r="K38" s="73">
        <v>32.81037092314623</v>
      </c>
      <c r="L38" s="73">
        <v>328.46251282520853</v>
      </c>
      <c r="M38" s="73">
        <v>20.205055459414829</v>
      </c>
      <c r="N38" s="43"/>
      <c r="O38" s="73">
        <v>165.69051791061889</v>
      </c>
      <c r="P38" s="73">
        <v>942.66389877347456</v>
      </c>
      <c r="Q38" s="73">
        <v>75.892099967299529</v>
      </c>
    </row>
    <row r="39" spans="1:17">
      <c r="A39" s="43" t="s">
        <v>237</v>
      </c>
      <c r="B39" s="43"/>
      <c r="C39" s="73">
        <v>10.773027783565695</v>
      </c>
      <c r="D39" s="73">
        <v>69.101931089390973</v>
      </c>
      <c r="E39" s="73">
        <v>3.3578680121479834</v>
      </c>
      <c r="F39" s="43"/>
      <c r="G39" s="73">
        <v>117.84131972537054</v>
      </c>
      <c r="H39" s="73">
        <v>893.15694450963724</v>
      </c>
      <c r="I39" s="73">
        <v>41.71381471278287</v>
      </c>
      <c r="J39" s="43"/>
      <c r="K39" s="73">
        <v>26.115864826260594</v>
      </c>
      <c r="L39" s="73">
        <v>966.03103723652544</v>
      </c>
      <c r="M39" s="73">
        <v>60.169876611829096</v>
      </c>
      <c r="N39" s="43"/>
      <c r="O39" s="73">
        <v>154.73021233519682</v>
      </c>
      <c r="P39" s="73">
        <v>1928.2899128355537</v>
      </c>
      <c r="Q39" s="73">
        <v>105.24155933675995</v>
      </c>
    </row>
    <row r="40" spans="1:17">
      <c r="A40" s="43" t="s">
        <v>239</v>
      </c>
      <c r="B40" s="43"/>
      <c r="C40" s="73">
        <v>15.330657450640791</v>
      </c>
      <c r="D40" s="73">
        <v>59.332684406222889</v>
      </c>
      <c r="E40" s="73">
        <v>4.6097547175380731</v>
      </c>
      <c r="F40" s="43"/>
      <c r="G40" s="73">
        <v>106.32310320301417</v>
      </c>
      <c r="H40" s="73">
        <v>784.23308671188227</v>
      </c>
      <c r="I40" s="73">
        <v>39.141858865758422</v>
      </c>
      <c r="J40" s="43"/>
      <c r="K40" s="73">
        <v>29.665357156173279</v>
      </c>
      <c r="L40" s="73">
        <v>1049.6639499953767</v>
      </c>
      <c r="M40" s="73">
        <v>104.25330160908022</v>
      </c>
      <c r="N40" s="43"/>
      <c r="O40" s="73">
        <v>151.31911780982824</v>
      </c>
      <c r="P40" s="73">
        <v>1893.2297211134819</v>
      </c>
      <c r="Q40" s="73">
        <v>148.00491519237673</v>
      </c>
    </row>
    <row r="41" spans="1:17" ht="6" customHeight="1">
      <c r="A41" s="43"/>
      <c r="B41" s="43"/>
      <c r="C41" s="73"/>
      <c r="D41" s="73"/>
      <c r="E41" s="73"/>
      <c r="F41" s="43"/>
      <c r="G41" s="73"/>
      <c r="H41" s="73"/>
      <c r="I41" s="73"/>
      <c r="J41" s="43"/>
      <c r="K41" s="73"/>
      <c r="L41" s="73"/>
      <c r="M41" s="73"/>
      <c r="N41" s="43"/>
      <c r="O41" s="73"/>
      <c r="P41" s="73"/>
      <c r="Q41" s="73"/>
    </row>
    <row r="42" spans="1:17">
      <c r="A42" s="43" t="s">
        <v>243</v>
      </c>
      <c r="B42" s="43"/>
      <c r="C42" s="73">
        <v>21.005554394993798</v>
      </c>
      <c r="D42" s="73">
        <v>72.595215936828268</v>
      </c>
      <c r="E42" s="73">
        <v>4.5191312787847551</v>
      </c>
      <c r="F42" s="43"/>
      <c r="G42" s="73">
        <v>99.036108087385401</v>
      </c>
      <c r="H42" s="73">
        <v>887.40469520044292</v>
      </c>
      <c r="I42" s="73">
        <v>50.982432993739437</v>
      </c>
      <c r="J42" s="43"/>
      <c r="K42" s="73">
        <v>27.314628829431708</v>
      </c>
      <c r="L42" s="73">
        <v>216.78745972129485</v>
      </c>
      <c r="M42" s="73">
        <v>14.181984955316445</v>
      </c>
      <c r="N42" s="43"/>
      <c r="O42" s="73">
        <v>147.35629131181091</v>
      </c>
      <c r="P42" s="73">
        <v>1176.787370858566</v>
      </c>
      <c r="Q42" s="73">
        <v>69.683549227840643</v>
      </c>
    </row>
    <row r="43" spans="1:17">
      <c r="A43" s="43" t="s">
        <v>238</v>
      </c>
      <c r="B43" s="43"/>
      <c r="C43" s="73">
        <v>21.361843090272128</v>
      </c>
      <c r="D43" s="73">
        <v>254.15371657493878</v>
      </c>
      <c r="E43" s="73">
        <v>17.481122493916995</v>
      </c>
      <c r="F43" s="43"/>
      <c r="G43" s="73">
        <v>99.475918283858633</v>
      </c>
      <c r="H43" s="73">
        <v>982.96976934570341</v>
      </c>
      <c r="I43" s="73">
        <v>43.649312087542825</v>
      </c>
      <c r="J43" s="43"/>
      <c r="K43" s="73">
        <v>25.263277322632018</v>
      </c>
      <c r="L43" s="73">
        <v>661.79374754183982</v>
      </c>
      <c r="M43" s="73">
        <v>25.27714156654848</v>
      </c>
      <c r="N43" s="43"/>
      <c r="O43" s="73">
        <v>146.10103869676277</v>
      </c>
      <c r="P43" s="73">
        <v>1898.917233462482</v>
      </c>
      <c r="Q43" s="73">
        <v>86.407576148008317</v>
      </c>
    </row>
    <row r="44" spans="1:17">
      <c r="A44" s="43" t="s">
        <v>244</v>
      </c>
      <c r="B44" s="43"/>
      <c r="C44" s="73">
        <v>11.510863023296597</v>
      </c>
      <c r="D44" s="73">
        <v>75.043107537491451</v>
      </c>
      <c r="E44" s="73">
        <v>5.3503129333948944</v>
      </c>
      <c r="F44" s="43"/>
      <c r="G44" s="73">
        <v>113.86072782515173</v>
      </c>
      <c r="H44" s="73">
        <v>399.4271171522571</v>
      </c>
      <c r="I44" s="73">
        <v>22.749148575024471</v>
      </c>
      <c r="J44" s="43"/>
      <c r="K44" s="73">
        <v>16.593829349045045</v>
      </c>
      <c r="L44" s="73">
        <v>202.44011367845937</v>
      </c>
      <c r="M44" s="73">
        <v>8.3224560409221109</v>
      </c>
      <c r="N44" s="43"/>
      <c r="O44" s="73">
        <v>141.96542019749336</v>
      </c>
      <c r="P44" s="73">
        <v>676.91033836820793</v>
      </c>
      <c r="Q44" s="73">
        <v>36.42191754934148</v>
      </c>
    </row>
    <row r="45" spans="1:17">
      <c r="A45" s="43" t="s">
        <v>99</v>
      </c>
      <c r="B45" s="43"/>
      <c r="C45" s="73">
        <v>4.8455274857858219</v>
      </c>
      <c r="D45" s="73">
        <v>11.96086287724755</v>
      </c>
      <c r="E45" s="73">
        <v>0.71128848135710321</v>
      </c>
      <c r="F45" s="43"/>
      <c r="G45" s="73">
        <v>122.62140749026847</v>
      </c>
      <c r="H45" s="73">
        <v>290.41034003974289</v>
      </c>
      <c r="I45" s="73">
        <v>20.643605002687639</v>
      </c>
      <c r="J45" s="43"/>
      <c r="K45" s="73">
        <v>9.9886236465295095</v>
      </c>
      <c r="L45" s="73">
        <v>97.350064685224325</v>
      </c>
      <c r="M45" s="73">
        <v>3.2134726646182936</v>
      </c>
      <c r="N45" s="43"/>
      <c r="O45" s="73">
        <v>137.45555862258379</v>
      </c>
      <c r="P45" s="73">
        <v>399.72126760221477</v>
      </c>
      <c r="Q45" s="73">
        <v>24.568366148663038</v>
      </c>
    </row>
    <row r="46" spans="1:17">
      <c r="A46" s="43" t="s">
        <v>248</v>
      </c>
      <c r="B46" s="43"/>
      <c r="C46" s="73">
        <v>6.0068681281751655</v>
      </c>
      <c r="D46" s="73">
        <v>29.600607614240865</v>
      </c>
      <c r="E46" s="73">
        <v>2.8751114733956062</v>
      </c>
      <c r="F46" s="43"/>
      <c r="G46" s="73">
        <v>113.38014900303583</v>
      </c>
      <c r="H46" s="73">
        <v>1075.101300670977</v>
      </c>
      <c r="I46" s="73">
        <v>58.043497705886274</v>
      </c>
      <c r="J46" s="43"/>
      <c r="K46" s="73">
        <v>15.165196966353369</v>
      </c>
      <c r="L46" s="73">
        <v>148.62594840376283</v>
      </c>
      <c r="M46" s="73">
        <v>7.5591614391885829</v>
      </c>
      <c r="N46" s="43"/>
      <c r="O46" s="73">
        <v>134.55221409756436</v>
      </c>
      <c r="P46" s="73">
        <v>1253.3278566889808</v>
      </c>
      <c r="Q46" s="73">
        <v>68.477770618470458</v>
      </c>
    </row>
    <row r="47" spans="1:17" ht="6" customHeight="1">
      <c r="A47" s="43"/>
      <c r="B47" s="43"/>
      <c r="C47" s="73"/>
      <c r="D47" s="73"/>
      <c r="E47" s="73"/>
      <c r="F47" s="43"/>
      <c r="G47" s="73"/>
      <c r="H47" s="73"/>
      <c r="I47" s="73"/>
      <c r="J47" s="43"/>
      <c r="K47" s="73"/>
      <c r="L47" s="73"/>
      <c r="M47" s="73"/>
      <c r="N47" s="43"/>
      <c r="O47" s="73"/>
      <c r="P47" s="73"/>
      <c r="Q47" s="73"/>
    </row>
    <row r="48" spans="1:17">
      <c r="A48" s="43" t="s">
        <v>241</v>
      </c>
      <c r="B48" s="43"/>
      <c r="C48" s="73">
        <v>9.1453063241464392</v>
      </c>
      <c r="D48" s="73">
        <v>117.04023659879404</v>
      </c>
      <c r="E48" s="73">
        <v>10.581598762105672</v>
      </c>
      <c r="F48" s="43"/>
      <c r="G48" s="73">
        <v>107.11164421524218</v>
      </c>
      <c r="H48" s="73">
        <v>557.46688834209726</v>
      </c>
      <c r="I48" s="73">
        <v>37.245107359944839</v>
      </c>
      <c r="J48" s="43"/>
      <c r="K48" s="73">
        <v>17.972394624986816</v>
      </c>
      <c r="L48" s="73">
        <v>175.44229924155317</v>
      </c>
      <c r="M48" s="73">
        <v>13.424049789638143</v>
      </c>
      <c r="N48" s="43"/>
      <c r="O48" s="73">
        <v>134.22934516437545</v>
      </c>
      <c r="P48" s="73">
        <v>849.94942418244455</v>
      </c>
      <c r="Q48" s="73">
        <v>61.25075591168865</v>
      </c>
    </row>
    <row r="49" spans="1:17">
      <c r="A49" s="43" t="s">
        <v>250</v>
      </c>
      <c r="B49" s="43"/>
      <c r="C49" s="73">
        <v>5.8059020853818479</v>
      </c>
      <c r="D49" s="73">
        <v>22.251639429727526</v>
      </c>
      <c r="E49" s="73">
        <v>1.873574302175075</v>
      </c>
      <c r="F49" s="43"/>
      <c r="G49" s="73">
        <v>101.8699895116311</v>
      </c>
      <c r="H49" s="73">
        <v>651.16135297510664</v>
      </c>
      <c r="I49" s="73">
        <v>25.304239298321065</v>
      </c>
      <c r="J49" s="43"/>
      <c r="K49" s="73">
        <v>12.154492104575688</v>
      </c>
      <c r="L49" s="73">
        <v>159.63448983118761</v>
      </c>
      <c r="M49" s="73">
        <v>21.497180048921752</v>
      </c>
      <c r="N49" s="43"/>
      <c r="O49" s="73">
        <v>119.83038370158864</v>
      </c>
      <c r="P49" s="73">
        <v>833.04748223602178</v>
      </c>
      <c r="Q49" s="73">
        <v>48.674993649417885</v>
      </c>
    </row>
    <row r="50" spans="1:17">
      <c r="A50" s="43" t="s">
        <v>240</v>
      </c>
      <c r="B50" s="43"/>
      <c r="C50" s="73">
        <v>14.948037754659273</v>
      </c>
      <c r="D50" s="73">
        <v>31.383885252294576</v>
      </c>
      <c r="E50" s="73">
        <v>3.9490529652511057</v>
      </c>
      <c r="F50" s="43"/>
      <c r="G50" s="73">
        <v>82.497854619460782</v>
      </c>
      <c r="H50" s="73">
        <v>426.22004890398779</v>
      </c>
      <c r="I50" s="73">
        <v>18.00514755449678</v>
      </c>
      <c r="J50" s="43"/>
      <c r="K50" s="73">
        <v>21.544687743182532</v>
      </c>
      <c r="L50" s="73">
        <v>104.59236200638797</v>
      </c>
      <c r="M50" s="73">
        <v>20.361397257261476</v>
      </c>
      <c r="N50" s="43"/>
      <c r="O50" s="73">
        <v>118.99058011730257</v>
      </c>
      <c r="P50" s="73">
        <v>562.19629616267036</v>
      </c>
      <c r="Q50" s="73">
        <v>42.315597777009359</v>
      </c>
    </row>
    <row r="51" spans="1:17">
      <c r="A51" s="43" t="s">
        <v>247</v>
      </c>
      <c r="B51" s="43"/>
      <c r="C51" s="73">
        <v>14.806613611082819</v>
      </c>
      <c r="D51" s="73">
        <v>53.793179924915066</v>
      </c>
      <c r="E51" s="73">
        <v>3.710888339340451</v>
      </c>
      <c r="F51" s="43"/>
      <c r="G51" s="73">
        <v>79.789362669476901</v>
      </c>
      <c r="H51" s="73">
        <v>277.19906108655857</v>
      </c>
      <c r="I51" s="73">
        <v>16.452781148972988</v>
      </c>
      <c r="J51" s="43"/>
      <c r="K51" s="73">
        <v>22.274261294233455</v>
      </c>
      <c r="L51" s="73">
        <v>149.56216566614364</v>
      </c>
      <c r="M51" s="73">
        <v>9.1136527599917319</v>
      </c>
      <c r="N51" s="43"/>
      <c r="O51" s="73">
        <v>116.87023757479317</v>
      </c>
      <c r="P51" s="73">
        <v>480.55440667761729</v>
      </c>
      <c r="Q51" s="73">
        <v>29.277322248305168</v>
      </c>
    </row>
    <row r="52" spans="1:17">
      <c r="A52" s="43" t="s">
        <v>256</v>
      </c>
      <c r="B52" s="43"/>
      <c r="C52" s="73">
        <v>8.7017707994383002</v>
      </c>
      <c r="D52" s="73">
        <v>62.647792686374672</v>
      </c>
      <c r="E52" s="73">
        <v>2.1494211442363804</v>
      </c>
      <c r="F52" s="43"/>
      <c r="G52" s="73">
        <v>85.898547892456079</v>
      </c>
      <c r="H52" s="73">
        <v>431.22783448083919</v>
      </c>
      <c r="I52" s="73">
        <v>22.872055755000979</v>
      </c>
      <c r="J52" s="43"/>
      <c r="K52" s="73">
        <v>15.466795050268797</v>
      </c>
      <c r="L52" s="73">
        <v>305.01806535004573</v>
      </c>
      <c r="M52" s="73">
        <v>20.922139756653003</v>
      </c>
      <c r="N52" s="43"/>
      <c r="O52" s="73">
        <v>110.06711374216317</v>
      </c>
      <c r="P52" s="73">
        <v>798.89369251725952</v>
      </c>
      <c r="Q52" s="73">
        <v>45.943616655890359</v>
      </c>
    </row>
    <row r="53" spans="1:17" ht="6" customHeight="1">
      <c r="A53" s="43"/>
      <c r="B53" s="43"/>
      <c r="C53" s="73"/>
      <c r="D53" s="73"/>
      <c r="E53" s="73"/>
      <c r="F53" s="43"/>
      <c r="G53" s="73"/>
      <c r="H53" s="73"/>
      <c r="I53" s="73"/>
      <c r="J53" s="43"/>
      <c r="K53" s="73"/>
      <c r="L53" s="73"/>
      <c r="M53" s="73"/>
      <c r="N53" s="43"/>
      <c r="O53" s="73"/>
      <c r="P53" s="73"/>
      <c r="Q53" s="73"/>
    </row>
    <row r="54" spans="1:17">
      <c r="A54" s="43" t="s">
        <v>251</v>
      </c>
      <c r="B54" s="43"/>
      <c r="C54" s="73">
        <v>16.714418243451494</v>
      </c>
      <c r="D54" s="73">
        <v>57.303828040050441</v>
      </c>
      <c r="E54" s="73">
        <v>5.2353234604318795</v>
      </c>
      <c r="F54" s="43"/>
      <c r="G54" s="73">
        <v>62.90503034295206</v>
      </c>
      <c r="H54" s="73">
        <v>247.85311215579625</v>
      </c>
      <c r="I54" s="73">
        <v>17.763304725304259</v>
      </c>
      <c r="J54" s="43"/>
      <c r="K54" s="73">
        <v>25.447109233754833</v>
      </c>
      <c r="L54" s="73">
        <v>198.72140889009256</v>
      </c>
      <c r="M54" s="73">
        <v>10.217753824224472</v>
      </c>
      <c r="N54" s="43"/>
      <c r="O54" s="73">
        <v>105.06655782015838</v>
      </c>
      <c r="P54" s="73">
        <v>503.87834908593925</v>
      </c>
      <c r="Q54" s="73">
        <v>33.216382009960611</v>
      </c>
    </row>
    <row r="55" spans="1:17">
      <c r="A55" s="43" t="s">
        <v>246</v>
      </c>
      <c r="B55" s="43"/>
      <c r="C55" s="73">
        <v>8.3530135019439644</v>
      </c>
      <c r="D55" s="73">
        <v>19.839843650314226</v>
      </c>
      <c r="E55" s="73">
        <v>1.9001742221373119</v>
      </c>
      <c r="F55" s="43"/>
      <c r="G55" s="73">
        <v>84.280015756120278</v>
      </c>
      <c r="H55" s="73">
        <v>183.62764315102848</v>
      </c>
      <c r="I55" s="73">
        <v>18.64594362113602</v>
      </c>
      <c r="J55" s="43"/>
      <c r="K55" s="73">
        <v>10.020776771877026</v>
      </c>
      <c r="L55" s="73">
        <v>18.345063718968646</v>
      </c>
      <c r="M55" s="73">
        <v>1.7853129803755239</v>
      </c>
      <c r="N55" s="43"/>
      <c r="O55" s="73">
        <v>102.65380602994126</v>
      </c>
      <c r="P55" s="73">
        <v>221.81255052031136</v>
      </c>
      <c r="Q55" s="73">
        <v>22.331430823648859</v>
      </c>
    </row>
    <row r="56" spans="1:17">
      <c r="A56" s="43" t="s">
        <v>254</v>
      </c>
      <c r="B56" s="43"/>
      <c r="C56" s="73">
        <v>5.9031904181868793</v>
      </c>
      <c r="D56" s="73">
        <v>27.047909471752099</v>
      </c>
      <c r="E56" s="73">
        <v>3.0753160889514692</v>
      </c>
      <c r="F56" s="43"/>
      <c r="G56" s="73">
        <v>80.454187331394948</v>
      </c>
      <c r="H56" s="73">
        <v>507.86915952410305</v>
      </c>
      <c r="I56" s="73">
        <v>15.225941922012067</v>
      </c>
      <c r="J56" s="43"/>
      <c r="K56" s="73">
        <v>11.483120137637354</v>
      </c>
      <c r="L56" s="73">
        <v>118.23323921094686</v>
      </c>
      <c r="M56" s="73">
        <v>8.8554829738133591</v>
      </c>
      <c r="N56" s="43"/>
      <c r="O56" s="73">
        <v>97.840497887219186</v>
      </c>
      <c r="P56" s="73">
        <v>653.15030820680204</v>
      </c>
      <c r="Q56" s="73">
        <v>27.156740984776896</v>
      </c>
    </row>
    <row r="57" spans="1:17">
      <c r="A57" s="43" t="s">
        <v>268</v>
      </c>
      <c r="B57" s="43"/>
      <c r="C57" s="73">
        <v>24.706361184393611</v>
      </c>
      <c r="D57" s="73">
        <v>156.6173793079908</v>
      </c>
      <c r="E57" s="73">
        <v>9.5920758446793659</v>
      </c>
      <c r="F57" s="43"/>
      <c r="G57" s="73">
        <v>64.245974184417321</v>
      </c>
      <c r="H57" s="73">
        <v>284.20194346876701</v>
      </c>
      <c r="I57" s="73">
        <v>23.928648575493007</v>
      </c>
      <c r="J57" s="43"/>
      <c r="K57" s="73">
        <v>7.8963075525542257</v>
      </c>
      <c r="L57" s="73">
        <v>52.941236322388029</v>
      </c>
      <c r="M57" s="73">
        <v>4.5823211506057264</v>
      </c>
      <c r="N57" s="43"/>
      <c r="O57" s="73">
        <v>96.848642921365155</v>
      </c>
      <c r="P57" s="73">
        <v>493.76055909914584</v>
      </c>
      <c r="Q57" s="73">
        <v>38.103045570778093</v>
      </c>
    </row>
    <row r="58" spans="1:17">
      <c r="A58" s="43" t="s">
        <v>249</v>
      </c>
      <c r="B58" s="43"/>
      <c r="C58" s="73">
        <v>9.9573566157581492</v>
      </c>
      <c r="D58" s="73">
        <v>58.415521686775037</v>
      </c>
      <c r="E58" s="73">
        <v>3.5998334446268991</v>
      </c>
      <c r="F58" s="43"/>
      <c r="G58" s="73">
        <v>71.699340262746929</v>
      </c>
      <c r="H58" s="73">
        <v>330.58801043497999</v>
      </c>
      <c r="I58" s="73">
        <v>17.718679103046703</v>
      </c>
      <c r="J58" s="43"/>
      <c r="K58" s="73">
        <v>14.140855404995767</v>
      </c>
      <c r="L58" s="73">
        <v>167.21237159552214</v>
      </c>
      <c r="M58" s="73">
        <v>3.3186578568740268</v>
      </c>
      <c r="N58" s="43"/>
      <c r="O58" s="73">
        <v>95.797552283500849</v>
      </c>
      <c r="P58" s="73">
        <v>556.21590371727711</v>
      </c>
      <c r="Q58" s="73">
        <v>24.637170404547629</v>
      </c>
    </row>
    <row r="59" spans="1:17" ht="6" customHeight="1">
      <c r="A59" s="43"/>
      <c r="B59" s="43"/>
      <c r="C59" s="73"/>
      <c r="D59" s="73"/>
      <c r="E59" s="73"/>
      <c r="F59" s="43"/>
      <c r="G59" s="73"/>
      <c r="H59" s="73"/>
      <c r="I59" s="73"/>
      <c r="J59" s="43"/>
      <c r="K59" s="73"/>
      <c r="L59" s="73"/>
      <c r="M59" s="73"/>
      <c r="N59" s="43"/>
      <c r="O59" s="73"/>
      <c r="P59" s="73"/>
      <c r="Q59" s="73"/>
    </row>
    <row r="60" spans="1:17">
      <c r="A60" s="43" t="s">
        <v>255</v>
      </c>
      <c r="B60" s="43"/>
      <c r="C60" s="73">
        <v>1.8176585273823316</v>
      </c>
      <c r="D60" s="73">
        <v>18.373402184329404</v>
      </c>
      <c r="E60" s="73">
        <v>0.5212506649140739</v>
      </c>
      <c r="F60" s="43"/>
      <c r="G60" s="73">
        <v>84.223397657411965</v>
      </c>
      <c r="H60" s="73">
        <v>784.4339810496316</v>
      </c>
      <c r="I60" s="73">
        <v>40.00788380184737</v>
      </c>
      <c r="J60" s="43"/>
      <c r="K60" s="73">
        <v>8.4247464229157369</v>
      </c>
      <c r="L60" s="73">
        <v>104.27079000398382</v>
      </c>
      <c r="M60" s="73">
        <v>6.0985325095673319</v>
      </c>
      <c r="N60" s="43"/>
      <c r="O60" s="73">
        <v>94.465802607710046</v>
      </c>
      <c r="P60" s="73">
        <v>907.07817323794484</v>
      </c>
      <c r="Q60" s="73">
        <v>46.627666976328776</v>
      </c>
    </row>
    <row r="61" spans="1:17">
      <c r="A61" s="43" t="s">
        <v>245</v>
      </c>
      <c r="B61" s="43"/>
      <c r="C61" s="73">
        <v>11.035615977094963</v>
      </c>
      <c r="D61" s="73">
        <v>128.33901194891854</v>
      </c>
      <c r="E61" s="73">
        <v>6.5656770605317485</v>
      </c>
      <c r="F61" s="43"/>
      <c r="G61" s="73">
        <v>62.899074052608086</v>
      </c>
      <c r="H61" s="73">
        <v>400.68651739553718</v>
      </c>
      <c r="I61" s="73">
        <v>39.400768645246131</v>
      </c>
      <c r="J61" s="43"/>
      <c r="K61" s="73">
        <v>15.70577942107731</v>
      </c>
      <c r="L61" s="73">
        <v>131.07344584224626</v>
      </c>
      <c r="M61" s="73">
        <v>10.687529904011617</v>
      </c>
      <c r="N61" s="43"/>
      <c r="O61" s="73">
        <v>89.640469450780358</v>
      </c>
      <c r="P61" s="73">
        <v>660.09897518670209</v>
      </c>
      <c r="Q61" s="73">
        <v>56.653975609789505</v>
      </c>
    </row>
    <row r="62" spans="1:17">
      <c r="A62" s="43" t="s">
        <v>242</v>
      </c>
      <c r="B62" s="43"/>
      <c r="C62" s="73">
        <v>10.301080043060209</v>
      </c>
      <c r="D62" s="73">
        <v>38.975070550299485</v>
      </c>
      <c r="E62" s="73">
        <v>3.2191242414762722</v>
      </c>
      <c r="F62" s="43"/>
      <c r="G62" s="73">
        <v>73.336107957398383</v>
      </c>
      <c r="H62" s="73">
        <v>281.61580660097098</v>
      </c>
      <c r="I62" s="73">
        <v>14.160882231393423</v>
      </c>
      <c r="J62" s="43"/>
      <c r="K62" s="73">
        <v>5.199325570211748</v>
      </c>
      <c r="L62" s="73">
        <v>44.74735548062705</v>
      </c>
      <c r="M62" s="73">
        <v>3.5922693643464818</v>
      </c>
      <c r="N62" s="43"/>
      <c r="O62" s="73">
        <v>88.836513570670334</v>
      </c>
      <c r="P62" s="73">
        <v>365.33823263189754</v>
      </c>
      <c r="Q62" s="73">
        <v>20.972275837216177</v>
      </c>
    </row>
    <row r="63" spans="1:17">
      <c r="A63" s="43" t="s">
        <v>269</v>
      </c>
      <c r="B63" s="43"/>
      <c r="C63" s="73">
        <v>6.6498405757616537</v>
      </c>
      <c r="D63" s="73">
        <v>37.694195559228163</v>
      </c>
      <c r="E63" s="73">
        <v>3.0937836559349514</v>
      </c>
      <c r="F63" s="43"/>
      <c r="G63" s="73">
        <v>61.450106956755889</v>
      </c>
      <c r="H63" s="73">
        <v>378.67245942765391</v>
      </c>
      <c r="I63" s="73">
        <v>18.934495331323689</v>
      </c>
      <c r="J63" s="43"/>
      <c r="K63" s="73">
        <v>17.998870931449069</v>
      </c>
      <c r="L63" s="73">
        <v>242.31849541468034</v>
      </c>
      <c r="M63" s="73">
        <v>27.017815194725021</v>
      </c>
      <c r="N63" s="43"/>
      <c r="O63" s="73">
        <v>86.098818463966623</v>
      </c>
      <c r="P63" s="73">
        <v>658.68515040156251</v>
      </c>
      <c r="Q63" s="73">
        <v>49.046094181983662</v>
      </c>
    </row>
    <row r="64" spans="1:17">
      <c r="A64" s="43" t="s">
        <v>270</v>
      </c>
      <c r="B64" s="43"/>
      <c r="C64" s="73">
        <v>9.5251219806304626</v>
      </c>
      <c r="D64" s="73">
        <v>58.427871268217203</v>
      </c>
      <c r="E64" s="73">
        <v>3.8921402230488749</v>
      </c>
      <c r="F64" s="43"/>
      <c r="G64" s="73">
        <v>61.105203375590129</v>
      </c>
      <c r="H64" s="73">
        <v>274.06598258010439</v>
      </c>
      <c r="I64" s="73">
        <v>20.720944916838761</v>
      </c>
      <c r="J64" s="43"/>
      <c r="K64" s="73">
        <v>14.60994567316445</v>
      </c>
      <c r="L64" s="73">
        <v>126.44595798754877</v>
      </c>
      <c r="M64" s="73">
        <v>6.3881667566907625</v>
      </c>
      <c r="N64" s="43"/>
      <c r="O64" s="73">
        <v>85.240271029385042</v>
      </c>
      <c r="P64" s="73">
        <v>458.93981183587033</v>
      </c>
      <c r="Q64" s="73">
        <v>31.001251896578395</v>
      </c>
    </row>
    <row r="65" spans="1:17" ht="6" customHeight="1">
      <c r="A65" s="43"/>
      <c r="B65" s="43"/>
      <c r="C65" s="73"/>
      <c r="D65" s="73"/>
      <c r="E65" s="73"/>
      <c r="F65" s="43"/>
      <c r="G65" s="73"/>
      <c r="H65" s="73"/>
      <c r="I65" s="73"/>
      <c r="J65" s="43"/>
      <c r="K65" s="73"/>
      <c r="L65" s="73"/>
      <c r="M65" s="73"/>
      <c r="N65" s="43"/>
      <c r="O65" s="73"/>
      <c r="P65" s="73"/>
      <c r="Q65" s="73"/>
    </row>
    <row r="66" spans="1:17">
      <c r="A66" s="43" t="s">
        <v>252</v>
      </c>
      <c r="B66" s="43"/>
      <c r="C66" s="73">
        <v>4.359335738308892</v>
      </c>
      <c r="D66" s="73">
        <v>24.199890835388135</v>
      </c>
      <c r="E66" s="73">
        <v>0.8253731401055765</v>
      </c>
      <c r="F66" s="43"/>
      <c r="G66" s="73">
        <v>72.82181624176765</v>
      </c>
      <c r="H66" s="73">
        <v>676.74762810683865</v>
      </c>
      <c r="I66" s="73">
        <v>25.90625061973936</v>
      </c>
      <c r="J66" s="43"/>
      <c r="K66" s="73">
        <v>7.9817438522690445</v>
      </c>
      <c r="L66" s="73">
        <v>135.05238883992428</v>
      </c>
      <c r="M66" s="73">
        <v>6.3081102200950658</v>
      </c>
      <c r="N66" s="43"/>
      <c r="O66" s="73">
        <v>85.162895832345583</v>
      </c>
      <c r="P66" s="73">
        <v>835.99990778215101</v>
      </c>
      <c r="Q66" s="73">
        <v>33.039733979940003</v>
      </c>
    </row>
    <row r="67" spans="1:17">
      <c r="A67" s="43" t="s">
        <v>257</v>
      </c>
      <c r="B67" s="43"/>
      <c r="C67" s="73">
        <v>4.046475194671479</v>
      </c>
      <c r="D67" s="73">
        <v>28.923933124656592</v>
      </c>
      <c r="E67" s="73">
        <v>1.1515349069346676</v>
      </c>
      <c r="F67" s="43"/>
      <c r="G67" s="73">
        <v>60.988462205258223</v>
      </c>
      <c r="H67" s="73">
        <v>1040.3593449586926</v>
      </c>
      <c r="I67" s="73">
        <v>20.724449510422648</v>
      </c>
      <c r="J67" s="43"/>
      <c r="K67" s="73">
        <v>17.146165330129417</v>
      </c>
      <c r="L67" s="73">
        <v>256.6649825566339</v>
      </c>
      <c r="M67" s="73">
        <v>7.719858684948206</v>
      </c>
      <c r="N67" s="43"/>
      <c r="O67" s="73">
        <v>82.181102730059109</v>
      </c>
      <c r="P67" s="73">
        <v>1325.9482606399831</v>
      </c>
      <c r="Q67" s="73">
        <v>29.595843102305526</v>
      </c>
    </row>
    <row r="68" spans="1:17">
      <c r="A68" s="43" t="s">
        <v>253</v>
      </c>
      <c r="B68" s="43"/>
      <c r="C68" s="73">
        <v>7.1771048970591229</v>
      </c>
      <c r="D68" s="73">
        <v>59.60683003212705</v>
      </c>
      <c r="E68" s="73">
        <v>2.3493621467504426</v>
      </c>
      <c r="F68" s="43"/>
      <c r="G68" s="73">
        <v>64.327491384126745</v>
      </c>
      <c r="H68" s="73">
        <v>296.40951904545386</v>
      </c>
      <c r="I68" s="73">
        <v>11.27327378684573</v>
      </c>
      <c r="J68" s="43"/>
      <c r="K68" s="73">
        <v>8.4499839797436636</v>
      </c>
      <c r="L68" s="73">
        <v>178.44582959874296</v>
      </c>
      <c r="M68" s="73">
        <v>4.0781793658065837</v>
      </c>
      <c r="N68" s="43"/>
      <c r="O68" s="73">
        <v>79.954580260929532</v>
      </c>
      <c r="P68" s="73">
        <v>534.4621786763239</v>
      </c>
      <c r="Q68" s="73">
        <v>17.700815299402755</v>
      </c>
    </row>
    <row r="69" spans="1:17">
      <c r="A69" s="43" t="s">
        <v>271</v>
      </c>
      <c r="B69" s="43"/>
      <c r="C69" s="73">
        <v>8.5225039930010205</v>
      </c>
      <c r="D69" s="73">
        <v>63.929203266438122</v>
      </c>
      <c r="E69" s="73">
        <v>5.0459240391774891</v>
      </c>
      <c r="F69" s="43"/>
      <c r="G69" s="73">
        <v>57.869217460674761</v>
      </c>
      <c r="H69" s="73">
        <v>226.62828518267344</v>
      </c>
      <c r="I69" s="73">
        <v>21.029041998440391</v>
      </c>
      <c r="J69" s="43"/>
      <c r="K69" s="73">
        <v>12.634206785178209</v>
      </c>
      <c r="L69" s="73">
        <v>192.79881342483392</v>
      </c>
      <c r="M69" s="73">
        <v>23.742434130462819</v>
      </c>
      <c r="N69" s="43"/>
      <c r="O69" s="73">
        <v>79.025928238853993</v>
      </c>
      <c r="P69" s="73">
        <v>483.35630187394543</v>
      </c>
      <c r="Q69" s="73">
        <v>49.817400168080695</v>
      </c>
    </row>
    <row r="70" spans="1:17">
      <c r="A70" s="74" t="s">
        <v>202</v>
      </c>
      <c r="B70" s="74"/>
      <c r="C70" s="73">
        <v>8.603098943962781</v>
      </c>
      <c r="D70" s="73">
        <v>141.79015265218356</v>
      </c>
      <c r="E70" s="73">
        <v>3.7823329306556408</v>
      </c>
      <c r="F70" s="43"/>
      <c r="G70" s="73">
        <v>53.968882870160073</v>
      </c>
      <c r="H70" s="73">
        <v>349.08160002220598</v>
      </c>
      <c r="I70" s="73">
        <v>23.053291970195165</v>
      </c>
      <c r="J70" s="43"/>
      <c r="K70" s="73">
        <v>14.918262026813091</v>
      </c>
      <c r="L70" s="73">
        <v>166.83440466068555</v>
      </c>
      <c r="M70" s="73">
        <v>16.893717122011616</v>
      </c>
      <c r="N70" s="43"/>
      <c r="O70" s="73">
        <v>77.490243840935932</v>
      </c>
      <c r="P70" s="73">
        <v>657.70615733507509</v>
      </c>
      <c r="Q70" s="73">
        <v>43.729342022862419</v>
      </c>
    </row>
    <row r="71" spans="1:17">
      <c r="A71" s="75"/>
      <c r="B71" s="75"/>
      <c r="C71" s="76"/>
      <c r="D71" s="76"/>
      <c r="E71" s="76"/>
      <c r="F71" s="75"/>
      <c r="G71" s="76"/>
      <c r="H71" s="76"/>
      <c r="I71" s="76"/>
      <c r="J71" s="75"/>
      <c r="K71" s="76"/>
      <c r="L71" s="76"/>
      <c r="M71" s="76"/>
      <c r="N71" s="75"/>
      <c r="O71" s="76"/>
      <c r="P71" s="76"/>
      <c r="Q71" s="76"/>
    </row>
    <row r="72" spans="1:17" ht="9" customHeight="1">
      <c r="A72" s="247"/>
      <c r="B72" s="248"/>
      <c r="C72" s="248"/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</row>
    <row r="73" spans="1:17" ht="9" customHeight="1">
      <c r="A73" s="235"/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</row>
    <row r="74" spans="1:17" ht="9" customHeight="1">
      <c r="A74" s="235"/>
      <c r="B74" s="245"/>
      <c r="C74" s="245"/>
      <c r="D74" s="245"/>
      <c r="E74" s="245"/>
      <c r="F74" s="245"/>
      <c r="G74" s="245"/>
      <c r="H74" s="245"/>
      <c r="I74" s="245"/>
      <c r="J74" s="245"/>
      <c r="K74" s="245"/>
      <c r="L74" s="245"/>
      <c r="M74" s="245"/>
      <c r="N74" s="245"/>
      <c r="O74" s="245"/>
      <c r="P74" s="245"/>
    </row>
    <row r="75" spans="1:17" ht="9" customHeight="1">
      <c r="A75" s="235"/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</row>
  </sheetData>
  <sheetProtection algorithmName="SHA-512" hashValue="D1mF48b/pP6MAT66k0QJyTEXhYiqmxlMIcOK136FcP/ctK9eiRy6ioI8UdFMijjxX1BwK0SIYR3FSYeHXndGjQ==" saltValue="P4Drl/+W1q/RltuBa4fB6w==" spinCount="100000" sheet="1" objects="1" scenarios="1" formatColumns="0" formatRows="0"/>
  <customSheetViews>
    <customSheetView guid="{23C48C76-85D5-4072-9DFE-6357FCE87462}" fitToPage="1" state="hidden">
      <pageMargins left="0.7" right="0.7" top="0.75" bottom="0.75" header="0.3" footer="0.3"/>
      <pageSetup paperSize="9" scale="76" orientation="portrait" r:id="rId1"/>
    </customSheetView>
    <customSheetView guid="{1F563044-BFFD-4E88-8A76-C2F5E7AFE3A5}" fitToPage="1">
      <pageMargins left="0.7" right="0.7" top="0.75" bottom="0.75" header="0.3" footer="0.3"/>
      <pageSetup paperSize="9" scale="76" orientation="portrait" r:id="rId2"/>
    </customSheetView>
  </customSheetViews>
  <mergeCells count="8">
    <mergeCell ref="A74:P74"/>
    <mergeCell ref="A75:P75"/>
    <mergeCell ref="C5:E5"/>
    <mergeCell ref="G5:I5"/>
    <mergeCell ref="K5:M5"/>
    <mergeCell ref="O5:Q5"/>
    <mergeCell ref="A72:P72"/>
    <mergeCell ref="A73:P73"/>
  </mergeCells>
  <pageMargins left="0.7" right="0.7" top="0.75" bottom="0.75" header="0.3" footer="0.3"/>
  <pageSetup paperSize="9" scale="76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74"/>
  <sheetViews>
    <sheetView workbookViewId="0"/>
  </sheetViews>
  <sheetFormatPr defaultRowHeight="14.25"/>
  <cols>
    <col min="1" max="1" width="12.42578125" style="27" customWidth="1"/>
    <col min="2" max="2" width="7.28515625" style="27" customWidth="1"/>
    <col min="3" max="3" width="6.85546875" style="27" customWidth="1"/>
    <col min="4" max="5" width="9" style="27" customWidth="1"/>
    <col min="6" max="6" width="3.7109375" style="27" customWidth="1"/>
    <col min="7" max="7" width="6.85546875" style="27" customWidth="1"/>
    <col min="8" max="9" width="9" style="27" customWidth="1"/>
    <col min="10" max="10" width="4.140625" style="27" customWidth="1"/>
    <col min="11" max="11" width="6.85546875" style="27" customWidth="1"/>
    <col min="12" max="12" width="9.140625" style="27"/>
    <col min="13" max="13" width="8.42578125" style="27" customWidth="1"/>
    <col min="14" max="14" width="3.42578125" style="27" customWidth="1"/>
    <col min="15" max="15" width="7" style="27" customWidth="1"/>
    <col min="16" max="16" width="9" style="27" customWidth="1"/>
    <col min="17" max="17" width="8.7109375" style="27" customWidth="1"/>
    <col min="18" max="16384" width="9.140625" style="27"/>
  </cols>
  <sheetData>
    <row r="1" spans="1:17" s="28" customFormat="1">
      <c r="A1" s="64">
        <v>4.1399999999999997</v>
      </c>
      <c r="B1" s="64" t="s">
        <v>273</v>
      </c>
      <c r="D1" s="56"/>
      <c r="E1" s="56"/>
      <c r="F1" s="56"/>
      <c r="G1" s="56"/>
      <c r="H1" s="57"/>
      <c r="I1" s="38"/>
      <c r="K1" s="68"/>
      <c r="L1" s="36"/>
      <c r="M1" s="36"/>
    </row>
    <row r="2" spans="1:17" s="41" customFormat="1" ht="4.5" customHeight="1" thickBo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s="41" customFormat="1" ht="4.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17">
      <c r="A4" s="71"/>
      <c r="B4" s="71"/>
      <c r="C4" s="246" t="s">
        <v>8</v>
      </c>
      <c r="D4" s="246"/>
      <c r="E4" s="246"/>
      <c r="F4" s="38"/>
      <c r="G4" s="246" t="s">
        <v>15</v>
      </c>
      <c r="H4" s="246"/>
      <c r="I4" s="246"/>
      <c r="J4" s="38"/>
      <c r="K4" s="246" t="s">
        <v>17</v>
      </c>
      <c r="L4" s="246"/>
      <c r="M4" s="246"/>
      <c r="N4" s="38"/>
      <c r="O4" s="246" t="s">
        <v>18</v>
      </c>
      <c r="P4" s="246"/>
      <c r="Q4" s="246"/>
    </row>
    <row r="5" spans="1:17" ht="7.5" customHeight="1">
      <c r="A5" s="38"/>
      <c r="B5" s="38"/>
      <c r="C5" s="72"/>
      <c r="D5" s="72"/>
      <c r="E5" s="72"/>
      <c r="F5" s="38"/>
      <c r="G5" s="72"/>
      <c r="H5" s="72"/>
      <c r="I5" s="72"/>
      <c r="J5" s="38"/>
      <c r="K5" s="72"/>
      <c r="L5" s="72"/>
      <c r="M5" s="72"/>
      <c r="N5" s="38"/>
      <c r="O5" s="72"/>
      <c r="P5" s="72"/>
      <c r="Q5" s="72"/>
    </row>
    <row r="6" spans="1:17" ht="7.5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17">
      <c r="A7" s="38"/>
      <c r="B7" s="38"/>
      <c r="C7" s="59" t="s">
        <v>91</v>
      </c>
      <c r="D7" s="59" t="s">
        <v>92</v>
      </c>
      <c r="E7" s="59" t="s">
        <v>92</v>
      </c>
      <c r="F7" s="38"/>
      <c r="G7" s="59" t="s">
        <v>91</v>
      </c>
      <c r="H7" s="59" t="s">
        <v>92</v>
      </c>
      <c r="I7" s="59" t="s">
        <v>92</v>
      </c>
      <c r="J7" s="38"/>
      <c r="K7" s="59" t="s">
        <v>91</v>
      </c>
      <c r="L7" s="59" t="s">
        <v>92</v>
      </c>
      <c r="M7" s="59" t="s">
        <v>92</v>
      </c>
      <c r="N7" s="38"/>
      <c r="O7" s="59" t="s">
        <v>91</v>
      </c>
      <c r="P7" s="59" t="s">
        <v>92</v>
      </c>
      <c r="Q7" s="59" t="s">
        <v>92</v>
      </c>
    </row>
    <row r="8" spans="1:17">
      <c r="A8" s="38"/>
      <c r="B8" s="38"/>
      <c r="C8" s="59" t="s">
        <v>28</v>
      </c>
      <c r="D8" s="59" t="s">
        <v>215</v>
      </c>
      <c r="E8" s="59" t="s">
        <v>216</v>
      </c>
      <c r="F8" s="38"/>
      <c r="G8" s="59" t="s">
        <v>28</v>
      </c>
      <c r="H8" s="59" t="s">
        <v>215</v>
      </c>
      <c r="I8" s="59" t="s">
        <v>216</v>
      </c>
      <c r="J8" s="38"/>
      <c r="K8" s="59" t="s">
        <v>28</v>
      </c>
      <c r="L8" s="59" t="s">
        <v>215</v>
      </c>
      <c r="M8" s="59" t="s">
        <v>216</v>
      </c>
      <c r="N8" s="38"/>
      <c r="O8" s="59" t="s">
        <v>28</v>
      </c>
      <c r="P8" s="59" t="s">
        <v>215</v>
      </c>
      <c r="Q8" s="59" t="s">
        <v>216</v>
      </c>
    </row>
    <row r="9" spans="1:17" ht="7.5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7.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1:17">
      <c r="A11" s="43" t="s">
        <v>23</v>
      </c>
      <c r="B11" s="43"/>
      <c r="C11" s="73">
        <v>5.527840108442784</v>
      </c>
      <c r="D11" s="73">
        <v>773.3141265306067</v>
      </c>
      <c r="E11" s="73">
        <v>139.89444545429384</v>
      </c>
      <c r="F11" s="43"/>
      <c r="G11" s="73">
        <v>4.8585551381234406</v>
      </c>
      <c r="H11" s="73">
        <v>482.15609489541515</v>
      </c>
      <c r="I11" s="73">
        <v>99.238576323256936</v>
      </c>
      <c r="J11" s="43"/>
      <c r="K11" s="73">
        <v>8.9817687415176337</v>
      </c>
      <c r="L11" s="73">
        <v>1197.1360641016463</v>
      </c>
      <c r="M11" s="73">
        <v>133.28511327261896</v>
      </c>
      <c r="N11" s="43"/>
      <c r="O11" s="73">
        <v>5.8060503905610066</v>
      </c>
      <c r="P11" s="73">
        <v>670.70499182291837</v>
      </c>
      <c r="Q11" s="73">
        <v>115.51828639194981</v>
      </c>
    </row>
    <row r="12" spans="1:17">
      <c r="A12" s="43" t="s">
        <v>217</v>
      </c>
      <c r="B12" s="43"/>
      <c r="C12" s="73">
        <v>4.1934028618929915</v>
      </c>
      <c r="D12" s="73">
        <v>491.23874730235048</v>
      </c>
      <c r="E12" s="73">
        <v>117.14561263989665</v>
      </c>
      <c r="F12" s="43"/>
      <c r="G12" s="73">
        <v>4.6157072204017044</v>
      </c>
      <c r="H12" s="73">
        <v>383.04319096347751</v>
      </c>
      <c r="I12" s="73">
        <v>82.986890778167975</v>
      </c>
      <c r="J12" s="43"/>
      <c r="K12" s="73">
        <v>8.207021075790351</v>
      </c>
      <c r="L12" s="73">
        <v>635.90952591584721</v>
      </c>
      <c r="M12" s="73">
        <v>77.483598499789153</v>
      </c>
      <c r="N12" s="43"/>
      <c r="O12" s="73">
        <v>5.2591056946530896</v>
      </c>
      <c r="P12" s="73">
        <v>455.38513284861858</v>
      </c>
      <c r="Q12" s="73">
        <v>86.589842320835402</v>
      </c>
    </row>
    <row r="13" spans="1:17">
      <c r="A13" s="43" t="s">
        <v>102</v>
      </c>
      <c r="B13" s="43"/>
      <c r="C13" s="73">
        <v>3.593052574360271</v>
      </c>
      <c r="D13" s="73">
        <v>372.88881123846295</v>
      </c>
      <c r="E13" s="73">
        <v>103.78050516136808</v>
      </c>
      <c r="F13" s="43"/>
      <c r="G13" s="73">
        <v>4.1109565647263144</v>
      </c>
      <c r="H13" s="73">
        <v>310.82644076106305</v>
      </c>
      <c r="I13" s="73">
        <v>75.609273867809932</v>
      </c>
      <c r="J13" s="43"/>
      <c r="K13" s="73">
        <v>11.591296829600715</v>
      </c>
      <c r="L13" s="73">
        <v>767.08333324579428</v>
      </c>
      <c r="M13" s="73">
        <v>66.177524786259653</v>
      </c>
      <c r="N13" s="43"/>
      <c r="O13" s="73">
        <v>5.6340149645412199</v>
      </c>
      <c r="P13" s="73">
        <v>413.06057070302501</v>
      </c>
      <c r="Q13" s="73">
        <v>73.315490516568175</v>
      </c>
    </row>
    <row r="14" spans="1:17">
      <c r="A14" s="43" t="s">
        <v>218</v>
      </c>
      <c r="B14" s="43"/>
      <c r="C14" s="73">
        <v>7.537096722984006</v>
      </c>
      <c r="D14" s="73">
        <v>545.59888181654765</v>
      </c>
      <c r="E14" s="73">
        <v>72.388467584974819</v>
      </c>
      <c r="F14" s="43"/>
      <c r="G14" s="73">
        <v>4.6423225787684954</v>
      </c>
      <c r="H14" s="73">
        <v>255.14412743888565</v>
      </c>
      <c r="I14" s="73">
        <v>54.960447730577499</v>
      </c>
      <c r="J14" s="43"/>
      <c r="K14" s="73">
        <v>16.578516890039964</v>
      </c>
      <c r="L14" s="73">
        <v>1106.289432504379</v>
      </c>
      <c r="M14" s="73">
        <v>66.73030162119116</v>
      </c>
      <c r="N14" s="43"/>
      <c r="O14" s="73">
        <v>6.3907912828928577</v>
      </c>
      <c r="P14" s="73">
        <v>386.12173934867974</v>
      </c>
      <c r="Q14" s="73">
        <v>60.418455595986501</v>
      </c>
    </row>
    <row r="15" spans="1:17">
      <c r="A15" s="43" t="s">
        <v>219</v>
      </c>
      <c r="B15" s="43"/>
      <c r="C15" s="73">
        <v>5.0538103369964524</v>
      </c>
      <c r="D15" s="73">
        <v>386.93932722078512</v>
      </c>
      <c r="E15" s="73">
        <v>76.563879809298186</v>
      </c>
      <c r="F15" s="43"/>
      <c r="G15" s="73">
        <v>4.8241150421956416</v>
      </c>
      <c r="H15" s="73">
        <v>354.48611203916124</v>
      </c>
      <c r="I15" s="73">
        <v>73.482101678450206</v>
      </c>
      <c r="J15" s="43"/>
      <c r="K15" s="73">
        <v>10.054043989896394</v>
      </c>
      <c r="L15" s="73">
        <v>685.81310743596941</v>
      </c>
      <c r="M15" s="73">
        <v>68.21266230038016</v>
      </c>
      <c r="N15" s="43"/>
      <c r="O15" s="73">
        <v>5.528673682288531</v>
      </c>
      <c r="P15" s="73">
        <v>400.24591773770476</v>
      </c>
      <c r="Q15" s="73">
        <v>72.394563459210616</v>
      </c>
    </row>
    <row r="16" spans="1:17" ht="6" customHeight="1">
      <c r="A16" s="43"/>
      <c r="B16" s="43"/>
      <c r="C16" s="73"/>
      <c r="D16" s="73"/>
      <c r="E16" s="73"/>
      <c r="F16" s="43"/>
      <c r="G16" s="73"/>
      <c r="H16" s="73"/>
      <c r="I16" s="73"/>
      <c r="J16" s="43"/>
      <c r="K16" s="73"/>
      <c r="L16" s="73"/>
      <c r="M16" s="73"/>
      <c r="N16" s="43"/>
      <c r="O16" s="73"/>
      <c r="P16" s="73"/>
      <c r="Q16" s="73"/>
    </row>
    <row r="17" spans="1:17">
      <c r="A17" s="43" t="s">
        <v>220</v>
      </c>
      <c r="B17" s="43"/>
      <c r="C17" s="73">
        <v>4.3077423126586272</v>
      </c>
      <c r="D17" s="73">
        <v>362.44400235331648</v>
      </c>
      <c r="E17" s="73">
        <v>84.137809564013907</v>
      </c>
      <c r="F17" s="43"/>
      <c r="G17" s="73">
        <v>4.6010400224903556</v>
      </c>
      <c r="H17" s="73">
        <v>307.92678693133411</v>
      </c>
      <c r="I17" s="73">
        <v>66.925474550570399</v>
      </c>
      <c r="J17" s="43"/>
      <c r="K17" s="73">
        <v>7.8689578448789703</v>
      </c>
      <c r="L17" s="73">
        <v>515.99447938541812</v>
      </c>
      <c r="M17" s="73">
        <v>65.573420211066647</v>
      </c>
      <c r="N17" s="43"/>
      <c r="O17" s="73">
        <v>5.1693996856344713</v>
      </c>
      <c r="P17" s="73">
        <v>360.29268105183002</v>
      </c>
      <c r="Q17" s="73">
        <v>69.697199474257545</v>
      </c>
    </row>
    <row r="18" spans="1:17">
      <c r="A18" s="43" t="s">
        <v>221</v>
      </c>
      <c r="B18" s="43"/>
      <c r="C18" s="73">
        <v>5.8960809456109189</v>
      </c>
      <c r="D18" s="73">
        <v>623.99069807130172</v>
      </c>
      <c r="E18" s="73">
        <v>105.83143342626673</v>
      </c>
      <c r="F18" s="43"/>
      <c r="G18" s="73">
        <v>6.6609190768136362</v>
      </c>
      <c r="H18" s="73">
        <v>504.15078378093261</v>
      </c>
      <c r="I18" s="73">
        <v>75.68787099303745</v>
      </c>
      <c r="J18" s="43"/>
      <c r="K18" s="73">
        <v>9.4097851380160087</v>
      </c>
      <c r="L18" s="73">
        <v>778.19597460372199</v>
      </c>
      <c r="M18" s="73">
        <v>82.700716667777115</v>
      </c>
      <c r="N18" s="43"/>
      <c r="O18" s="73">
        <v>7.1269960134640327</v>
      </c>
      <c r="P18" s="73">
        <v>585.06172293059035</v>
      </c>
      <c r="Q18" s="73">
        <v>82.090928888597006</v>
      </c>
    </row>
    <row r="19" spans="1:17">
      <c r="A19" s="43" t="s">
        <v>223</v>
      </c>
      <c r="B19" s="43"/>
      <c r="C19" s="73">
        <v>7.0377992264740188</v>
      </c>
      <c r="D19" s="73">
        <v>585.69695619817435</v>
      </c>
      <c r="E19" s="73">
        <v>83.221606265061382</v>
      </c>
      <c r="F19" s="43"/>
      <c r="G19" s="73">
        <v>5.4557995541506896</v>
      </c>
      <c r="H19" s="73">
        <v>331.24819957046225</v>
      </c>
      <c r="I19" s="73">
        <v>60.714877128954207</v>
      </c>
      <c r="J19" s="43"/>
      <c r="K19" s="73">
        <v>10.486759590728367</v>
      </c>
      <c r="L19" s="73">
        <v>610.4636782236704</v>
      </c>
      <c r="M19" s="73">
        <v>58.21280376861106</v>
      </c>
      <c r="N19" s="43"/>
      <c r="O19" s="73">
        <v>6.276376770406868</v>
      </c>
      <c r="P19" s="73">
        <v>390.77474120563022</v>
      </c>
      <c r="Q19" s="73">
        <v>62.261198697970791</v>
      </c>
    </row>
    <row r="20" spans="1:17">
      <c r="A20" s="43" t="s">
        <v>224</v>
      </c>
      <c r="B20" s="43"/>
      <c r="C20" s="73">
        <v>5.6675737558750976</v>
      </c>
      <c r="D20" s="73">
        <v>297.57163365047097</v>
      </c>
      <c r="E20" s="73">
        <v>52.504236639532643</v>
      </c>
      <c r="F20" s="43"/>
      <c r="G20" s="73">
        <v>6.6252779419991761</v>
      </c>
      <c r="H20" s="73">
        <v>422.53172959163544</v>
      </c>
      <c r="I20" s="73">
        <v>63.775698663615103</v>
      </c>
      <c r="J20" s="43"/>
      <c r="K20" s="73">
        <v>14.123163580854319</v>
      </c>
      <c r="L20" s="73">
        <v>836.25035320202699</v>
      </c>
      <c r="M20" s="73">
        <v>59.211263001702179</v>
      </c>
      <c r="N20" s="43"/>
      <c r="O20" s="73">
        <v>7.5225562080926967</v>
      </c>
      <c r="P20" s="73">
        <v>466.41598495803191</v>
      </c>
      <c r="Q20" s="73">
        <v>62.002326344370275</v>
      </c>
    </row>
    <row r="21" spans="1:17">
      <c r="A21" s="43" t="s">
        <v>222</v>
      </c>
      <c r="B21" s="43"/>
      <c r="C21" s="73">
        <v>7.5699113603743067</v>
      </c>
      <c r="D21" s="73">
        <v>683.73519214801036</v>
      </c>
      <c r="E21" s="73">
        <v>90.322747466649588</v>
      </c>
      <c r="F21" s="43"/>
      <c r="G21" s="73">
        <v>5.6766812317290967</v>
      </c>
      <c r="H21" s="73">
        <v>399.17369161261956</v>
      </c>
      <c r="I21" s="73">
        <v>70.318144584460441</v>
      </c>
      <c r="J21" s="43"/>
      <c r="K21" s="73">
        <v>10.459099621270074</v>
      </c>
      <c r="L21" s="73">
        <v>1077.6581533302069</v>
      </c>
      <c r="M21" s="73">
        <v>103.03546121108123</v>
      </c>
      <c r="N21" s="43"/>
      <c r="O21" s="73">
        <v>6.7786917450449513</v>
      </c>
      <c r="P21" s="73">
        <v>557.40809332496144</v>
      </c>
      <c r="Q21" s="73">
        <v>82.229449913017845</v>
      </c>
    </row>
    <row r="22" spans="1:17" ht="6" customHeight="1">
      <c r="A22" s="43"/>
      <c r="B22" s="43"/>
      <c r="C22" s="73"/>
      <c r="D22" s="73"/>
      <c r="E22" s="73"/>
      <c r="F22" s="43"/>
      <c r="G22" s="73"/>
      <c r="H22" s="73"/>
      <c r="I22" s="73"/>
      <c r="J22" s="43"/>
      <c r="K22" s="73"/>
      <c r="L22" s="73"/>
      <c r="M22" s="73"/>
      <c r="N22" s="43"/>
      <c r="O22" s="73"/>
      <c r="P22" s="73"/>
      <c r="Q22" s="73"/>
    </row>
    <row r="23" spans="1:17">
      <c r="A23" s="43" t="s">
        <v>225</v>
      </c>
      <c r="B23" s="43"/>
      <c r="C23" s="73">
        <v>5.0195846857347961</v>
      </c>
      <c r="D23" s="73">
        <v>495.59385250863102</v>
      </c>
      <c r="E23" s="73">
        <v>98.732043293753719</v>
      </c>
      <c r="F23" s="43"/>
      <c r="G23" s="73">
        <v>4.7770354762910392</v>
      </c>
      <c r="H23" s="73">
        <v>290.74208410246928</v>
      </c>
      <c r="I23" s="73">
        <v>60.862450267630351</v>
      </c>
      <c r="J23" s="43"/>
      <c r="K23" s="73">
        <v>18.630571765528732</v>
      </c>
      <c r="L23" s="73">
        <v>863.56392135339877</v>
      </c>
      <c r="M23" s="73">
        <v>46.351981690181425</v>
      </c>
      <c r="N23" s="43"/>
      <c r="O23" s="73">
        <v>6.9315686321914844</v>
      </c>
      <c r="P23" s="73">
        <v>395.34471668321095</v>
      </c>
      <c r="Q23" s="73">
        <v>57.035389485600291</v>
      </c>
    </row>
    <row r="24" spans="1:17">
      <c r="A24" s="43" t="s">
        <v>190</v>
      </c>
      <c r="B24" s="43"/>
      <c r="C24" s="73">
        <v>4.3145632017090287</v>
      </c>
      <c r="D24" s="73">
        <v>366.27378922138143</v>
      </c>
      <c r="E24" s="73">
        <v>84.892438028558217</v>
      </c>
      <c r="F24" s="43"/>
      <c r="G24" s="73">
        <v>5.2300192820397049</v>
      </c>
      <c r="H24" s="73">
        <v>294.5268586153552</v>
      </c>
      <c r="I24" s="73">
        <v>56.314679302767289</v>
      </c>
      <c r="J24" s="43"/>
      <c r="K24" s="73">
        <v>6.2578646162746052</v>
      </c>
      <c r="L24" s="73">
        <v>596.02924008786101</v>
      </c>
      <c r="M24" s="73">
        <v>95.244828169946203</v>
      </c>
      <c r="N24" s="43"/>
      <c r="O24" s="73">
        <v>5.2934127230353969</v>
      </c>
      <c r="P24" s="73">
        <v>373.45046622957665</v>
      </c>
      <c r="Q24" s="73">
        <v>70.550037521999471</v>
      </c>
    </row>
    <row r="25" spans="1:17">
      <c r="A25" s="43" t="s">
        <v>229</v>
      </c>
      <c r="B25" s="43"/>
      <c r="C25" s="73">
        <v>2.8644491531714</v>
      </c>
      <c r="D25" s="73">
        <v>238.85063819748157</v>
      </c>
      <c r="E25" s="73">
        <v>83.384492244533646</v>
      </c>
      <c r="F25" s="43"/>
      <c r="G25" s="73">
        <v>4.802779081797798</v>
      </c>
      <c r="H25" s="73">
        <v>313.79342029994274</v>
      </c>
      <c r="I25" s="73">
        <v>65.335801409062981</v>
      </c>
      <c r="J25" s="43"/>
      <c r="K25" s="73">
        <v>4.7586572063580537</v>
      </c>
      <c r="L25" s="73">
        <v>389.28204506857116</v>
      </c>
      <c r="M25" s="73">
        <v>81.805019396742949</v>
      </c>
      <c r="N25" s="43"/>
      <c r="O25" s="73">
        <v>4.4296195862381289</v>
      </c>
      <c r="P25" s="73">
        <v>317.91684878940237</v>
      </c>
      <c r="Q25" s="73">
        <v>71.770688791674417</v>
      </c>
    </row>
    <row r="26" spans="1:17">
      <c r="A26" s="43" t="s">
        <v>231</v>
      </c>
      <c r="B26" s="43"/>
      <c r="C26" s="73">
        <v>2.8673157784755374</v>
      </c>
      <c r="D26" s="73">
        <v>303.47952607895593</v>
      </c>
      <c r="E26" s="73">
        <v>105.84098492294649</v>
      </c>
      <c r="F26" s="43"/>
      <c r="G26" s="73">
        <v>4.8142231584576756</v>
      </c>
      <c r="H26" s="73">
        <v>313.24625710536446</v>
      </c>
      <c r="I26" s="73">
        <v>65.066833587689089</v>
      </c>
      <c r="J26" s="43"/>
      <c r="K26" s="73">
        <v>6.070886057087427</v>
      </c>
      <c r="L26" s="73">
        <v>359.32515097321254</v>
      </c>
      <c r="M26" s="73">
        <v>59.188254827105524</v>
      </c>
      <c r="N26" s="43"/>
      <c r="O26" s="73">
        <v>4.7313022455781661</v>
      </c>
      <c r="P26" s="73">
        <v>322.78495977584333</v>
      </c>
      <c r="Q26" s="73">
        <v>68.223280403934311</v>
      </c>
    </row>
    <row r="27" spans="1:17">
      <c r="A27" s="43" t="s">
        <v>226</v>
      </c>
      <c r="B27" s="43"/>
      <c r="C27" s="73">
        <v>4.0439371581566075</v>
      </c>
      <c r="D27" s="73">
        <v>288.76835719121016</v>
      </c>
      <c r="E27" s="73">
        <v>71.40772615834679</v>
      </c>
      <c r="F27" s="43"/>
      <c r="G27" s="73">
        <v>4.7284181432310151</v>
      </c>
      <c r="H27" s="73">
        <v>239.1913002850707</v>
      </c>
      <c r="I27" s="73">
        <v>50.585902735248972</v>
      </c>
      <c r="J27" s="43"/>
      <c r="K27" s="73">
        <v>15.706489282374442</v>
      </c>
      <c r="L27" s="73">
        <v>1099.5698901155436</v>
      </c>
      <c r="M27" s="73">
        <v>70.007362584168462</v>
      </c>
      <c r="N27" s="43"/>
      <c r="O27" s="73">
        <v>6.4625086036525721</v>
      </c>
      <c r="P27" s="73">
        <v>383.43835347454524</v>
      </c>
      <c r="Q27" s="73">
        <v>59.332741662862638</v>
      </c>
    </row>
    <row r="28" spans="1:17" ht="6" customHeight="1">
      <c r="A28" s="43"/>
      <c r="B28" s="43"/>
      <c r="C28" s="73"/>
      <c r="D28" s="73"/>
      <c r="E28" s="73"/>
      <c r="F28" s="43"/>
      <c r="G28" s="73"/>
      <c r="H28" s="73"/>
      <c r="I28" s="73"/>
      <c r="J28" s="43"/>
      <c r="K28" s="73"/>
      <c r="L28" s="73"/>
      <c r="M28" s="73"/>
      <c r="N28" s="43"/>
      <c r="O28" s="73"/>
      <c r="P28" s="73"/>
      <c r="Q28" s="73"/>
    </row>
    <row r="29" spans="1:17">
      <c r="A29" s="43" t="s">
        <v>230</v>
      </c>
      <c r="B29" s="43"/>
      <c r="C29" s="73">
        <v>4.328900072859434</v>
      </c>
      <c r="D29" s="73">
        <v>617.44465085296542</v>
      </c>
      <c r="E29" s="73">
        <v>142.63314940534428</v>
      </c>
      <c r="F29" s="43"/>
      <c r="G29" s="73">
        <v>5.3179843112843699</v>
      </c>
      <c r="H29" s="73">
        <v>677.28585366536333</v>
      </c>
      <c r="I29" s="73">
        <v>127.357625374752</v>
      </c>
      <c r="J29" s="43"/>
      <c r="K29" s="73">
        <v>6.7787634189550934</v>
      </c>
      <c r="L29" s="73">
        <v>904.61804110750859</v>
      </c>
      <c r="M29" s="73">
        <v>133.44882911505269</v>
      </c>
      <c r="N29" s="43"/>
      <c r="O29" s="73">
        <v>5.4180434623426983</v>
      </c>
      <c r="P29" s="73">
        <v>703.4074557671612</v>
      </c>
      <c r="Q29" s="73">
        <v>129.82683890524129</v>
      </c>
    </row>
    <row r="30" spans="1:17">
      <c r="A30" s="43" t="s">
        <v>227</v>
      </c>
      <c r="B30" s="43"/>
      <c r="C30" s="73">
        <v>2.9531824409993441</v>
      </c>
      <c r="D30" s="73">
        <v>354.99453144440554</v>
      </c>
      <c r="E30" s="73">
        <v>120.20745028007038</v>
      </c>
      <c r="F30" s="43"/>
      <c r="G30" s="73">
        <v>3.3662615266751525</v>
      </c>
      <c r="H30" s="73">
        <v>266.88515774098892</v>
      </c>
      <c r="I30" s="73">
        <v>79.282359860076184</v>
      </c>
      <c r="J30" s="43"/>
      <c r="K30" s="73">
        <v>3.5798202416342599</v>
      </c>
      <c r="L30" s="73">
        <v>311.05923698747182</v>
      </c>
      <c r="M30" s="73">
        <v>86.892418052105057</v>
      </c>
      <c r="N30" s="43"/>
      <c r="O30" s="73">
        <v>3.3107269768842982</v>
      </c>
      <c r="P30" s="73">
        <v>289.32402220685844</v>
      </c>
      <c r="Q30" s="73">
        <v>87.389876672687535</v>
      </c>
    </row>
    <row r="31" spans="1:17">
      <c r="A31" s="43" t="s">
        <v>236</v>
      </c>
      <c r="B31" s="43"/>
      <c r="C31" s="73">
        <v>5.0044735462588879</v>
      </c>
      <c r="D31" s="73">
        <v>235.46239405967449</v>
      </c>
      <c r="E31" s="73">
        <v>47.050382399502396</v>
      </c>
      <c r="F31" s="43"/>
      <c r="G31" s="73">
        <v>6.807212199574697</v>
      </c>
      <c r="H31" s="73">
        <v>363.22231690207019</v>
      </c>
      <c r="I31" s="73">
        <v>53.358453688980596</v>
      </c>
      <c r="J31" s="43"/>
      <c r="K31" s="73">
        <v>9.7017078798144922</v>
      </c>
      <c r="L31" s="73">
        <v>711.01450288739738</v>
      </c>
      <c r="M31" s="73">
        <v>73.287560468270129</v>
      </c>
      <c r="N31" s="43"/>
      <c r="O31" s="73">
        <v>7.0214253306133374</v>
      </c>
      <c r="P31" s="73">
        <v>395.25066925458106</v>
      </c>
      <c r="Q31" s="73">
        <v>56.292084675641632</v>
      </c>
    </row>
    <row r="32" spans="1:17">
      <c r="A32" s="43" t="s">
        <v>228</v>
      </c>
      <c r="B32" s="43"/>
      <c r="C32" s="73">
        <v>5.5123481720821319</v>
      </c>
      <c r="D32" s="73">
        <v>345.37049081571524</v>
      </c>
      <c r="E32" s="73">
        <v>62.653968877524903</v>
      </c>
      <c r="F32" s="43"/>
      <c r="G32" s="73">
        <v>3.9954928823016309</v>
      </c>
      <c r="H32" s="73">
        <v>351.50305677729193</v>
      </c>
      <c r="I32" s="73">
        <v>87.974892493064885</v>
      </c>
      <c r="J32" s="43"/>
      <c r="K32" s="73">
        <v>13.070668937894515</v>
      </c>
      <c r="L32" s="73">
        <v>658.5726089744071</v>
      </c>
      <c r="M32" s="73">
        <v>50.385532072124619</v>
      </c>
      <c r="N32" s="43"/>
      <c r="O32" s="73">
        <v>6.4771772232336353</v>
      </c>
      <c r="P32" s="73">
        <v>431.35577640464305</v>
      </c>
      <c r="Q32" s="73">
        <v>66.596259688150866</v>
      </c>
    </row>
    <row r="33" spans="1:17">
      <c r="A33" s="43" t="s">
        <v>232</v>
      </c>
      <c r="B33" s="43"/>
      <c r="C33" s="73">
        <v>4.4302322093812423</v>
      </c>
      <c r="D33" s="73">
        <v>494.8304733067468</v>
      </c>
      <c r="E33" s="73">
        <v>111.69402638961409</v>
      </c>
      <c r="F33" s="43"/>
      <c r="G33" s="73">
        <v>4.384060042253056</v>
      </c>
      <c r="H33" s="73">
        <v>344.45504445472812</v>
      </c>
      <c r="I33" s="73">
        <v>78.569873846368623</v>
      </c>
      <c r="J33" s="43"/>
      <c r="K33" s="73">
        <v>18.327438190446387</v>
      </c>
      <c r="L33" s="73">
        <v>1260.4522519319876</v>
      </c>
      <c r="M33" s="73">
        <v>68.774055535433661</v>
      </c>
      <c r="N33" s="43"/>
      <c r="O33" s="73">
        <v>6.9021355684287791</v>
      </c>
      <c r="P33" s="73">
        <v>532.06885767089807</v>
      </c>
      <c r="Q33" s="73">
        <v>77.087569839202615</v>
      </c>
    </row>
    <row r="34" spans="1:17" ht="6" customHeight="1">
      <c r="A34" s="43"/>
      <c r="B34" s="43"/>
      <c r="C34" s="73"/>
      <c r="D34" s="73"/>
      <c r="E34" s="73"/>
      <c r="F34" s="43"/>
      <c r="G34" s="73"/>
      <c r="H34" s="73"/>
      <c r="I34" s="73"/>
      <c r="J34" s="43"/>
      <c r="K34" s="73"/>
      <c r="L34" s="73"/>
      <c r="M34" s="73"/>
      <c r="N34" s="43"/>
      <c r="O34" s="73"/>
      <c r="P34" s="73"/>
      <c r="Q34" s="73"/>
    </row>
    <row r="35" spans="1:17">
      <c r="A35" s="43" t="s">
        <v>235</v>
      </c>
      <c r="B35" s="43"/>
      <c r="C35" s="73">
        <v>4.3807349542771901</v>
      </c>
      <c r="D35" s="73">
        <v>477.73473427563135</v>
      </c>
      <c r="E35" s="73">
        <v>109.0535581955691</v>
      </c>
      <c r="F35" s="43"/>
      <c r="G35" s="73">
        <v>4.9386479646741872</v>
      </c>
      <c r="H35" s="73">
        <v>277.93452283821262</v>
      </c>
      <c r="I35" s="73">
        <v>56.277451809940565</v>
      </c>
      <c r="J35" s="43"/>
      <c r="K35" s="73">
        <v>9.0599532358544135</v>
      </c>
      <c r="L35" s="73">
        <v>963.8417212784168</v>
      </c>
      <c r="M35" s="73">
        <v>106.38484506344368</v>
      </c>
      <c r="N35" s="43"/>
      <c r="O35" s="73">
        <v>5.3437238846823396</v>
      </c>
      <c r="P35" s="73">
        <v>363.44543830117931</v>
      </c>
      <c r="Q35" s="73">
        <v>68.013513823756355</v>
      </c>
    </row>
    <row r="36" spans="1:17">
      <c r="A36" s="43" t="s">
        <v>234</v>
      </c>
      <c r="B36" s="43"/>
      <c r="C36" s="73">
        <v>3.8698038780568669</v>
      </c>
      <c r="D36" s="73">
        <v>358.00633341422753</v>
      </c>
      <c r="E36" s="73">
        <v>92.512784806549988</v>
      </c>
      <c r="F36" s="43"/>
      <c r="G36" s="73">
        <v>8.1463434766098839</v>
      </c>
      <c r="H36" s="73">
        <v>391.62566410433965</v>
      </c>
      <c r="I36" s="73">
        <v>48.073797186282576</v>
      </c>
      <c r="J36" s="43"/>
      <c r="K36" s="73">
        <v>26.849142070786996</v>
      </c>
      <c r="L36" s="73">
        <v>2258.0033823754534</v>
      </c>
      <c r="M36" s="73">
        <v>84.099647445802631</v>
      </c>
      <c r="N36" s="43"/>
      <c r="O36" s="73">
        <v>10.45782591071737</v>
      </c>
      <c r="P36" s="73">
        <v>646.26670747456444</v>
      </c>
      <c r="Q36" s="73">
        <v>61.797424530872959</v>
      </c>
    </row>
    <row r="37" spans="1:17">
      <c r="A37" s="43" t="s">
        <v>233</v>
      </c>
      <c r="B37" s="43"/>
      <c r="C37" s="73">
        <v>7.3601402913246297</v>
      </c>
      <c r="D37" s="73">
        <v>653.11819141074943</v>
      </c>
      <c r="E37" s="73">
        <v>88.737193254397269</v>
      </c>
      <c r="F37" s="43"/>
      <c r="G37" s="73">
        <v>3.7386118346336255</v>
      </c>
      <c r="H37" s="73">
        <v>343.54517294032678</v>
      </c>
      <c r="I37" s="73">
        <v>91.891105077506211</v>
      </c>
      <c r="J37" s="43"/>
      <c r="K37" s="73">
        <v>10.0109356762405</v>
      </c>
      <c r="L37" s="73">
        <v>615.81307650384042</v>
      </c>
      <c r="M37" s="73">
        <v>61.514037890122815</v>
      </c>
      <c r="N37" s="43"/>
      <c r="O37" s="73">
        <v>5.6893050408713846</v>
      </c>
      <c r="P37" s="73">
        <v>458.03526311770736</v>
      </c>
      <c r="Q37" s="73">
        <v>80.508121787675108</v>
      </c>
    </row>
    <row r="38" spans="1:17">
      <c r="A38" s="43" t="s">
        <v>237</v>
      </c>
      <c r="B38" s="43"/>
      <c r="C38" s="73">
        <v>6.4143463172726891</v>
      </c>
      <c r="D38" s="73">
        <v>311.69213331747153</v>
      </c>
      <c r="E38" s="73">
        <v>48.592969244292327</v>
      </c>
      <c r="F38" s="43"/>
      <c r="G38" s="73">
        <v>7.5793189230326128</v>
      </c>
      <c r="H38" s="73">
        <v>353.98292220417261</v>
      </c>
      <c r="I38" s="73">
        <v>46.703790379959116</v>
      </c>
      <c r="J38" s="43"/>
      <c r="K38" s="73">
        <v>36.990199009804215</v>
      </c>
      <c r="L38" s="73">
        <v>2303.9588009862023</v>
      </c>
      <c r="M38" s="73">
        <v>62.285655732091094</v>
      </c>
      <c r="N38" s="43"/>
      <c r="O38" s="73">
        <v>12.462271483595201</v>
      </c>
      <c r="P38" s="73">
        <v>680.16166816065584</v>
      </c>
      <c r="Q38" s="73">
        <v>54.577664196771146</v>
      </c>
    </row>
    <row r="39" spans="1:17">
      <c r="A39" s="43" t="s">
        <v>239</v>
      </c>
      <c r="B39" s="43"/>
      <c r="C39" s="73">
        <v>3.8701983001872433</v>
      </c>
      <c r="D39" s="73">
        <v>300.68865163674991</v>
      </c>
      <c r="E39" s="73">
        <v>77.693344969481885</v>
      </c>
      <c r="F39" s="43"/>
      <c r="G39" s="73">
        <v>7.3759424159626104</v>
      </c>
      <c r="H39" s="73">
        <v>368.14067391374618</v>
      </c>
      <c r="I39" s="73">
        <v>49.911001625641262</v>
      </c>
      <c r="J39" s="43"/>
      <c r="K39" s="73">
        <v>35.383492754508922</v>
      </c>
      <c r="L39" s="73">
        <v>3514.3113585398182</v>
      </c>
      <c r="M39" s="73">
        <v>99.320646012030252</v>
      </c>
      <c r="N39" s="43"/>
      <c r="O39" s="73">
        <v>12.511503823943888</v>
      </c>
      <c r="P39" s="73">
        <v>978.09792532879635</v>
      </c>
      <c r="Q39" s="73">
        <v>78.175888293856531</v>
      </c>
    </row>
    <row r="40" spans="1:17" ht="6" customHeight="1">
      <c r="A40" s="43"/>
      <c r="B40" s="43"/>
      <c r="C40" s="73"/>
      <c r="D40" s="73"/>
      <c r="E40" s="73"/>
      <c r="F40" s="43"/>
      <c r="G40" s="73"/>
      <c r="H40" s="73"/>
      <c r="I40" s="73"/>
      <c r="J40" s="43"/>
      <c r="K40" s="73"/>
      <c r="L40" s="73"/>
      <c r="M40" s="73"/>
      <c r="N40" s="43"/>
      <c r="O40" s="73"/>
      <c r="P40" s="73"/>
      <c r="Q40" s="73"/>
    </row>
    <row r="41" spans="1:17">
      <c r="A41" s="43" t="s">
        <v>243</v>
      </c>
      <c r="B41" s="43"/>
      <c r="C41" s="73">
        <v>3.4560009496407154</v>
      </c>
      <c r="D41" s="73">
        <v>215.13982415345291</v>
      </c>
      <c r="E41" s="73">
        <v>62.251089420510361</v>
      </c>
      <c r="F41" s="43"/>
      <c r="G41" s="73">
        <v>8.9604156740229879</v>
      </c>
      <c r="H41" s="73">
        <v>514.78631358125085</v>
      </c>
      <c r="I41" s="73">
        <v>57.45116435542834</v>
      </c>
      <c r="J41" s="43"/>
      <c r="K41" s="73">
        <v>7.936679684539766</v>
      </c>
      <c r="L41" s="73">
        <v>519.20840820781189</v>
      </c>
      <c r="M41" s="73">
        <v>65.418843753919219</v>
      </c>
      <c r="N41" s="43"/>
      <c r="O41" s="73">
        <v>7.9860001930181861</v>
      </c>
      <c r="P41" s="73">
        <v>472.89157868657196</v>
      </c>
      <c r="Q41" s="73">
        <v>59.215072283619591</v>
      </c>
    </row>
    <row r="42" spans="1:17">
      <c r="A42" s="43" t="s">
        <v>238</v>
      </c>
      <c r="B42" s="43"/>
      <c r="C42" s="73">
        <v>11.897555632298259</v>
      </c>
      <c r="D42" s="73">
        <v>818.33399955445066</v>
      </c>
      <c r="E42" s="73">
        <v>68.781691369689568</v>
      </c>
      <c r="F42" s="43"/>
      <c r="G42" s="73">
        <v>9.8814847483062049</v>
      </c>
      <c r="H42" s="73">
        <v>438.79275346810789</v>
      </c>
      <c r="I42" s="73">
        <v>44.40554882638682</v>
      </c>
      <c r="J42" s="43"/>
      <c r="K42" s="73">
        <v>26.195878669667859</v>
      </c>
      <c r="L42" s="73">
        <v>1000.5487903940333</v>
      </c>
      <c r="M42" s="73">
        <v>38.19489328878921</v>
      </c>
      <c r="N42" s="43"/>
      <c r="O42" s="73">
        <v>12.997287701723623</v>
      </c>
      <c r="P42" s="73">
        <v>591.42342120749686</v>
      </c>
      <c r="Q42" s="73">
        <v>45.503603119369721</v>
      </c>
    </row>
    <row r="43" spans="1:17">
      <c r="A43" s="43" t="s">
        <v>244</v>
      </c>
      <c r="B43" s="43"/>
      <c r="C43" s="73">
        <v>6.5193293835234822</v>
      </c>
      <c r="D43" s="73">
        <v>464.80554260497297</v>
      </c>
      <c r="E43" s="73">
        <v>71.296526875861105</v>
      </c>
      <c r="F43" s="43"/>
      <c r="G43" s="73">
        <v>3.5080323548048145</v>
      </c>
      <c r="H43" s="73">
        <v>199.79802526784135</v>
      </c>
      <c r="I43" s="73">
        <v>56.954441994865242</v>
      </c>
      <c r="J43" s="43"/>
      <c r="K43" s="73">
        <v>12.199722524572639</v>
      </c>
      <c r="L43" s="73">
        <v>501.53920869392687</v>
      </c>
      <c r="M43" s="73">
        <v>41.110706221697114</v>
      </c>
      <c r="N43" s="43"/>
      <c r="O43" s="73">
        <v>4.7681353489218212</v>
      </c>
      <c r="P43" s="73">
        <v>256.55485327816876</v>
      </c>
      <c r="Q43" s="73">
        <v>53.806118011348261</v>
      </c>
    </row>
    <row r="44" spans="1:17">
      <c r="A44" s="43" t="s">
        <v>99</v>
      </c>
      <c r="B44" s="43"/>
      <c r="C44" s="73">
        <v>2.4684336044598458</v>
      </c>
      <c r="D44" s="73">
        <v>146.79278642906101</v>
      </c>
      <c r="E44" s="73">
        <v>59.467990617143997</v>
      </c>
      <c r="F44" s="43"/>
      <c r="G44" s="73">
        <v>2.3683494259580291</v>
      </c>
      <c r="H44" s="73">
        <v>168.35237357984138</v>
      </c>
      <c r="I44" s="73">
        <v>71.084263046083507</v>
      </c>
      <c r="J44" s="43"/>
      <c r="K44" s="73">
        <v>9.7460939695178173</v>
      </c>
      <c r="L44" s="73">
        <v>321.7132588366963</v>
      </c>
      <c r="M44" s="73">
        <v>33.009455874619782</v>
      </c>
      <c r="N44" s="43"/>
      <c r="O44" s="73">
        <v>2.9080036602938879</v>
      </c>
      <c r="P44" s="73">
        <v>178.73679605872616</v>
      </c>
      <c r="Q44" s="73">
        <v>61.463745214358745</v>
      </c>
    </row>
    <row r="45" spans="1:17">
      <c r="A45" s="43" t="s">
        <v>248</v>
      </c>
      <c r="B45" s="43"/>
      <c r="C45" s="73">
        <v>4.9277938157822136</v>
      </c>
      <c r="D45" s="73">
        <v>478.63735511520878</v>
      </c>
      <c r="E45" s="73">
        <v>97.130150531517771</v>
      </c>
      <c r="F45" s="43"/>
      <c r="G45" s="73">
        <v>9.4822710159094115</v>
      </c>
      <c r="H45" s="73">
        <v>511.93703850514538</v>
      </c>
      <c r="I45" s="73">
        <v>53.988863811866835</v>
      </c>
      <c r="J45" s="43"/>
      <c r="K45" s="73">
        <v>9.8004627789217231</v>
      </c>
      <c r="L45" s="73">
        <v>498.4545506372188</v>
      </c>
      <c r="M45" s="73">
        <v>50.86030750601558</v>
      </c>
      <c r="N45" s="43"/>
      <c r="O45" s="73">
        <v>9.3148066354388455</v>
      </c>
      <c r="P45" s="73">
        <v>508.93083460385833</v>
      </c>
      <c r="Q45" s="73">
        <v>54.636757854703568</v>
      </c>
    </row>
    <row r="46" spans="1:17" ht="6" customHeight="1">
      <c r="A46" s="43"/>
      <c r="B46" s="43"/>
      <c r="C46" s="73"/>
      <c r="D46" s="73"/>
      <c r="E46" s="73"/>
      <c r="F46" s="43"/>
      <c r="G46" s="73"/>
      <c r="H46" s="73"/>
      <c r="I46" s="73"/>
      <c r="J46" s="43"/>
      <c r="K46" s="73"/>
      <c r="L46" s="73"/>
      <c r="M46" s="73"/>
      <c r="N46" s="43"/>
      <c r="O46" s="73"/>
      <c r="P46" s="73"/>
      <c r="Q46" s="73"/>
    </row>
    <row r="47" spans="1:17">
      <c r="A47" s="43" t="s">
        <v>241</v>
      </c>
      <c r="B47" s="43"/>
      <c r="C47" s="73">
        <v>12.797847600771075</v>
      </c>
      <c r="D47" s="73">
        <v>1157.0524143261312</v>
      </c>
      <c r="E47" s="73">
        <v>90.409922857373161</v>
      </c>
      <c r="F47" s="43"/>
      <c r="G47" s="73">
        <v>5.2045404813491674</v>
      </c>
      <c r="H47" s="73">
        <v>347.722300715507</v>
      </c>
      <c r="I47" s="73">
        <v>66.81133559467817</v>
      </c>
      <c r="J47" s="43"/>
      <c r="K47" s="73">
        <v>9.761765357502096</v>
      </c>
      <c r="L47" s="73">
        <v>746.92605352515682</v>
      </c>
      <c r="M47" s="73">
        <v>76.515468890176749</v>
      </c>
      <c r="N47" s="43"/>
      <c r="O47" s="73">
        <v>6.3320686183904717</v>
      </c>
      <c r="P47" s="73">
        <v>456.31419744081893</v>
      </c>
      <c r="Q47" s="73">
        <v>72.064000714636606</v>
      </c>
    </row>
    <row r="48" spans="1:17">
      <c r="A48" s="43" t="s">
        <v>250</v>
      </c>
      <c r="B48" s="43"/>
      <c r="C48" s="73">
        <v>3.8325895102077077</v>
      </c>
      <c r="D48" s="73">
        <v>322.70167057973248</v>
      </c>
      <c r="E48" s="73">
        <v>84.199382615917983</v>
      </c>
      <c r="F48" s="43"/>
      <c r="G48" s="73">
        <v>6.3920822618790947</v>
      </c>
      <c r="H48" s="73">
        <v>248.39738788263966</v>
      </c>
      <c r="I48" s="73">
        <v>38.860167580136512</v>
      </c>
      <c r="J48" s="43"/>
      <c r="K48" s="73">
        <v>13.133785308157098</v>
      </c>
      <c r="L48" s="73">
        <v>1768.6613199435055</v>
      </c>
      <c r="M48" s="73">
        <v>134.66500924489986</v>
      </c>
      <c r="N48" s="43"/>
      <c r="O48" s="73">
        <v>6.9518886321063968</v>
      </c>
      <c r="P48" s="73">
        <v>406.19909697220288</v>
      </c>
      <c r="Q48" s="73">
        <v>58.430035126889827</v>
      </c>
    </row>
    <row r="49" spans="1:17">
      <c r="A49" s="43" t="s">
        <v>240</v>
      </c>
      <c r="B49" s="43"/>
      <c r="C49" s="73">
        <v>2.0995321103274764</v>
      </c>
      <c r="D49" s="73">
        <v>264.18537536943228</v>
      </c>
      <c r="E49" s="73">
        <v>125.83059533594165</v>
      </c>
      <c r="F49" s="43"/>
      <c r="G49" s="73">
        <v>5.1664379742966657</v>
      </c>
      <c r="H49" s="73">
        <v>218.24988828557326</v>
      </c>
      <c r="I49" s="73">
        <v>42.243783699984277</v>
      </c>
      <c r="J49" s="43"/>
      <c r="K49" s="73">
        <v>4.8546705922662783</v>
      </c>
      <c r="L49" s="73">
        <v>945.07738984077457</v>
      </c>
      <c r="M49" s="73">
        <v>194.67384488379662</v>
      </c>
      <c r="N49" s="43"/>
      <c r="O49" s="73">
        <v>4.724712625221672</v>
      </c>
      <c r="P49" s="73">
        <v>355.62140915099371</v>
      </c>
      <c r="Q49" s="73">
        <v>75.268368123089573</v>
      </c>
    </row>
    <row r="50" spans="1:17">
      <c r="A50" s="43" t="s">
        <v>247</v>
      </c>
      <c r="B50" s="43"/>
      <c r="C50" s="73">
        <v>3.633050833760572</v>
      </c>
      <c r="D50" s="73">
        <v>250.62370348901612</v>
      </c>
      <c r="E50" s="73">
        <v>68.98436464474004</v>
      </c>
      <c r="F50" s="43"/>
      <c r="G50" s="73">
        <v>3.4741355465494896</v>
      </c>
      <c r="H50" s="73">
        <v>206.20268916205961</v>
      </c>
      <c r="I50" s="73">
        <v>59.353668387193494</v>
      </c>
      <c r="J50" s="43"/>
      <c r="K50" s="73">
        <v>6.7145735470412005</v>
      </c>
      <c r="L50" s="73">
        <v>409.15622922817869</v>
      </c>
      <c r="M50" s="73">
        <v>60.935549571644025</v>
      </c>
      <c r="N50" s="43"/>
      <c r="O50" s="73">
        <v>4.1118630084933132</v>
      </c>
      <c r="P50" s="73">
        <v>250.51136076940571</v>
      </c>
      <c r="Q50" s="73">
        <v>60.924053221607494</v>
      </c>
    </row>
    <row r="51" spans="1:17">
      <c r="A51" s="43" t="s">
        <v>256</v>
      </c>
      <c r="B51" s="43"/>
      <c r="C51" s="73">
        <v>7.199430337836362</v>
      </c>
      <c r="D51" s="73">
        <v>247.0096252564048</v>
      </c>
      <c r="E51" s="73">
        <v>34.309606964075208</v>
      </c>
      <c r="F51" s="43"/>
      <c r="G51" s="73">
        <v>5.0201993521558839</v>
      </c>
      <c r="H51" s="73">
        <v>266.26824685833469</v>
      </c>
      <c r="I51" s="73">
        <v>53.039377160189453</v>
      </c>
      <c r="J51" s="43"/>
      <c r="K51" s="73">
        <v>19.720831908530709</v>
      </c>
      <c r="L51" s="73">
        <v>1352.7133248131711</v>
      </c>
      <c r="M51" s="73">
        <v>68.593116714717468</v>
      </c>
      <c r="N51" s="43"/>
      <c r="O51" s="73">
        <v>7.258241497898287</v>
      </c>
      <c r="P51" s="73">
        <v>417.4145672931445</v>
      </c>
      <c r="Q51" s="73">
        <v>57.509049184160112</v>
      </c>
    </row>
    <row r="52" spans="1:17" ht="6" customHeight="1">
      <c r="A52" s="43"/>
      <c r="B52" s="43"/>
      <c r="C52" s="73"/>
      <c r="D52" s="73"/>
      <c r="E52" s="73"/>
      <c r="F52" s="43"/>
      <c r="G52" s="73"/>
      <c r="H52" s="73"/>
      <c r="I52" s="73"/>
      <c r="J52" s="43"/>
      <c r="K52" s="73"/>
      <c r="L52" s="73"/>
      <c r="M52" s="73"/>
      <c r="N52" s="43"/>
      <c r="O52" s="73"/>
      <c r="P52" s="73"/>
      <c r="Q52" s="73"/>
    </row>
    <row r="53" spans="1:17">
      <c r="A53" s="43" t="s">
        <v>251</v>
      </c>
      <c r="B53" s="43"/>
      <c r="C53" s="73">
        <v>3.4284069720764219</v>
      </c>
      <c r="D53" s="73">
        <v>313.22199697156765</v>
      </c>
      <c r="E53" s="73">
        <v>91.360798039056647</v>
      </c>
      <c r="F53" s="43"/>
      <c r="G53" s="73">
        <v>3.9401159303878464</v>
      </c>
      <c r="H53" s="73">
        <v>282.38289733683405</v>
      </c>
      <c r="I53" s="73">
        <v>71.668677350069132</v>
      </c>
      <c r="J53" s="43"/>
      <c r="K53" s="73">
        <v>7.8091938484900485</v>
      </c>
      <c r="L53" s="73">
        <v>401.52905897346193</v>
      </c>
      <c r="M53" s="73">
        <v>51.417478777415646</v>
      </c>
      <c r="N53" s="43"/>
      <c r="O53" s="73">
        <v>4.7958014380600913</v>
      </c>
      <c r="P53" s="73">
        <v>316.14609538095687</v>
      </c>
      <c r="Q53" s="73">
        <v>65.92143137369726</v>
      </c>
    </row>
    <row r="54" spans="1:17">
      <c r="A54" s="43" t="s">
        <v>246</v>
      </c>
      <c r="B54" s="43"/>
      <c r="C54" s="73">
        <v>2.3751719838232006</v>
      </c>
      <c r="D54" s="73">
        <v>227.48367660307167</v>
      </c>
      <c r="E54" s="73">
        <v>95.775665152845946</v>
      </c>
      <c r="F54" s="43"/>
      <c r="G54" s="73">
        <v>2.1787803609623047</v>
      </c>
      <c r="H54" s="73">
        <v>221.238017741851</v>
      </c>
      <c r="I54" s="73">
        <v>101.54213876066723</v>
      </c>
      <c r="J54" s="43"/>
      <c r="K54" s="73">
        <v>1.8307027625296926</v>
      </c>
      <c r="L54" s="73">
        <v>178.16113670807886</v>
      </c>
      <c r="M54" s="73">
        <v>97.318439866170905</v>
      </c>
      <c r="N54" s="43"/>
      <c r="O54" s="73">
        <v>2.1607825281764499</v>
      </c>
      <c r="P54" s="73">
        <v>217.54118709573615</v>
      </c>
      <c r="Q54" s="73">
        <v>100.67703910921836</v>
      </c>
    </row>
    <row r="55" spans="1:17">
      <c r="A55" s="43" t="s">
        <v>254</v>
      </c>
      <c r="B55" s="43"/>
      <c r="C55" s="73">
        <v>4.5819137713093898</v>
      </c>
      <c r="D55" s="73">
        <v>520.958307473339</v>
      </c>
      <c r="E55" s="73">
        <v>113.69884582626331</v>
      </c>
      <c r="F55" s="43"/>
      <c r="G55" s="73">
        <v>6.3125261266037498</v>
      </c>
      <c r="H55" s="73">
        <v>189.24983803882859</v>
      </c>
      <c r="I55" s="73">
        <v>29.980048279126617</v>
      </c>
      <c r="J55" s="43"/>
      <c r="K55" s="73">
        <v>10.296264237750394</v>
      </c>
      <c r="L55" s="73">
        <v>771.17393771649336</v>
      </c>
      <c r="M55" s="73">
        <v>74.8984213991953</v>
      </c>
      <c r="N55" s="43"/>
      <c r="O55" s="73">
        <v>6.6756641913217658</v>
      </c>
      <c r="P55" s="73">
        <v>277.56135313293777</v>
      </c>
      <c r="Q55" s="73">
        <v>41.578087989171493</v>
      </c>
    </row>
    <row r="56" spans="1:17">
      <c r="A56" s="43" t="s">
        <v>268</v>
      </c>
      <c r="B56" s="43"/>
      <c r="C56" s="73">
        <v>6.339152015915726</v>
      </c>
      <c r="D56" s="73">
        <v>388.24316430452086</v>
      </c>
      <c r="E56" s="73">
        <v>61.245283806060769</v>
      </c>
      <c r="F56" s="43"/>
      <c r="G56" s="73">
        <v>4.4236537320294751</v>
      </c>
      <c r="H56" s="73">
        <v>372.45366545156742</v>
      </c>
      <c r="I56" s="73">
        <v>84.195935761159546</v>
      </c>
      <c r="J56" s="43"/>
      <c r="K56" s="73">
        <v>6.7045560181179971</v>
      </c>
      <c r="L56" s="73">
        <v>580.31188883004927</v>
      </c>
      <c r="M56" s="73">
        <v>86.554857213788438</v>
      </c>
      <c r="N56" s="43"/>
      <c r="O56" s="73">
        <v>5.0982702927499721</v>
      </c>
      <c r="P56" s="73">
        <v>393.42880211254283</v>
      </c>
      <c r="Q56" s="73">
        <v>77.169074906056039</v>
      </c>
    </row>
    <row r="57" spans="1:17">
      <c r="A57" s="43" t="s">
        <v>249</v>
      </c>
      <c r="B57" s="43"/>
      <c r="C57" s="73">
        <v>5.8665692051571963</v>
      </c>
      <c r="D57" s="73">
        <v>361.52500945179912</v>
      </c>
      <c r="E57" s="73">
        <v>61.624604911161519</v>
      </c>
      <c r="F57" s="43"/>
      <c r="G57" s="73">
        <v>4.6107538677973681</v>
      </c>
      <c r="H57" s="73">
        <v>247.12471604502136</v>
      </c>
      <c r="I57" s="73">
        <v>53.597464347641882</v>
      </c>
      <c r="J57" s="43"/>
      <c r="K57" s="73">
        <v>11.824770624303842</v>
      </c>
      <c r="L57" s="73">
        <v>234.68579246638723</v>
      </c>
      <c r="M57" s="73">
        <v>19.84696362600301</v>
      </c>
      <c r="N57" s="43"/>
      <c r="O57" s="73">
        <v>5.8061598700478889</v>
      </c>
      <c r="P57" s="73">
        <v>257.1795397406085</v>
      </c>
      <c r="Q57" s="73">
        <v>44.294257391587692</v>
      </c>
    </row>
    <row r="58" spans="1:17" ht="6" customHeight="1">
      <c r="A58" s="43"/>
      <c r="B58" s="43"/>
      <c r="C58" s="73"/>
      <c r="D58" s="73"/>
      <c r="E58" s="73"/>
      <c r="F58" s="43"/>
      <c r="G58" s="73"/>
      <c r="H58" s="73"/>
      <c r="I58" s="73"/>
      <c r="J58" s="43"/>
      <c r="K58" s="73"/>
      <c r="L58" s="73"/>
      <c r="M58" s="73"/>
      <c r="N58" s="43"/>
      <c r="O58" s="73"/>
      <c r="P58" s="73"/>
      <c r="Q58" s="73"/>
    </row>
    <row r="59" spans="1:17">
      <c r="A59" s="43" t="s">
        <v>255</v>
      </c>
      <c r="B59" s="43"/>
      <c r="C59" s="73">
        <v>10.108280464972445</v>
      </c>
      <c r="D59" s="73">
        <v>286.77040107458674</v>
      </c>
      <c r="E59" s="73">
        <v>28.369850051976023</v>
      </c>
      <c r="F59" s="43"/>
      <c r="G59" s="73">
        <v>9.3137299475901472</v>
      </c>
      <c r="H59" s="73">
        <v>475.0210145235875</v>
      </c>
      <c r="I59" s="73">
        <v>51.002231887397095</v>
      </c>
      <c r="J59" s="43"/>
      <c r="K59" s="73">
        <v>12.376727413463982</v>
      </c>
      <c r="L59" s="73">
        <v>723.88321302811141</v>
      </c>
      <c r="M59" s="73">
        <v>58.48744897141691</v>
      </c>
      <c r="N59" s="43"/>
      <c r="O59" s="73">
        <v>9.6021856396519052</v>
      </c>
      <c r="P59" s="73">
        <v>493.59308542542516</v>
      </c>
      <c r="Q59" s="73">
        <v>51.404243153470084</v>
      </c>
    </row>
    <row r="60" spans="1:17">
      <c r="A60" s="43" t="s">
        <v>245</v>
      </c>
      <c r="B60" s="43"/>
      <c r="C60" s="73">
        <v>11.629528629420715</v>
      </c>
      <c r="D60" s="73">
        <v>594.9533831332277</v>
      </c>
      <c r="E60" s="73">
        <v>51.158856226390597</v>
      </c>
      <c r="F60" s="43"/>
      <c r="G60" s="73">
        <v>6.370308679908506</v>
      </c>
      <c r="H60" s="73">
        <v>626.41253847857547</v>
      </c>
      <c r="I60" s="73">
        <v>98.33315306277629</v>
      </c>
      <c r="J60" s="43"/>
      <c r="K60" s="73">
        <v>8.3455549914539358</v>
      </c>
      <c r="L60" s="73">
        <v>680.48389178755735</v>
      </c>
      <c r="M60" s="73">
        <v>81.538482759312046</v>
      </c>
      <c r="N60" s="43"/>
      <c r="O60" s="73">
        <v>7.363850047094501</v>
      </c>
      <c r="P60" s="73">
        <v>632.01337472799582</v>
      </c>
      <c r="Q60" s="73">
        <v>85.82648623831831</v>
      </c>
    </row>
    <row r="61" spans="1:17">
      <c r="A61" s="43" t="s">
        <v>242</v>
      </c>
      <c r="B61" s="43"/>
      <c r="C61" s="73">
        <v>3.7835906902360996</v>
      </c>
      <c r="D61" s="73">
        <v>312.50356545331204</v>
      </c>
      <c r="E61" s="73">
        <v>82.594442961220921</v>
      </c>
      <c r="F61" s="43"/>
      <c r="G61" s="73">
        <v>3.8400702524950492</v>
      </c>
      <c r="H61" s="73">
        <v>193.0956335945672</v>
      </c>
      <c r="I61" s="73">
        <v>50.284401299456739</v>
      </c>
      <c r="J61" s="43"/>
      <c r="K61" s="73">
        <v>8.6063768995340428</v>
      </c>
      <c r="L61" s="73">
        <v>690.91064135846818</v>
      </c>
      <c r="M61" s="73">
        <v>80.278919854866544</v>
      </c>
      <c r="N61" s="43"/>
      <c r="O61" s="73">
        <v>4.1124782811435674</v>
      </c>
      <c r="P61" s="73">
        <v>236.07720512953856</v>
      </c>
      <c r="Q61" s="73">
        <v>57.405094687549806</v>
      </c>
    </row>
    <row r="62" spans="1:17">
      <c r="A62" s="43" t="s">
        <v>269</v>
      </c>
      <c r="B62" s="43"/>
      <c r="C62" s="73">
        <v>5.6684359767393033</v>
      </c>
      <c r="D62" s="73">
        <v>465.24177845881644</v>
      </c>
      <c r="E62" s="73">
        <v>82.07586367173559</v>
      </c>
      <c r="F62" s="43"/>
      <c r="G62" s="73">
        <v>6.1622750257234866</v>
      </c>
      <c r="H62" s="73">
        <v>308.12794751762448</v>
      </c>
      <c r="I62" s="73">
        <v>50.002303732207807</v>
      </c>
      <c r="J62" s="43"/>
      <c r="K62" s="73">
        <v>13.462983113639758</v>
      </c>
      <c r="L62" s="73">
        <v>1501.0838900743117</v>
      </c>
      <c r="M62" s="73">
        <v>111.49712343867667</v>
      </c>
      <c r="N62" s="43"/>
      <c r="O62" s="73">
        <v>7.6503390191960658</v>
      </c>
      <c r="P62" s="73">
        <v>569.64886460677781</v>
      </c>
      <c r="Q62" s="73">
        <v>74.460604056555809</v>
      </c>
    </row>
    <row r="63" spans="1:17">
      <c r="A63" s="43" t="s">
        <v>270</v>
      </c>
      <c r="B63" s="43"/>
      <c r="C63" s="73">
        <v>6.1340811579139372</v>
      </c>
      <c r="D63" s="73">
        <v>408.61841254774737</v>
      </c>
      <c r="E63" s="73">
        <v>66.614445102436392</v>
      </c>
      <c r="F63" s="43"/>
      <c r="G63" s="73">
        <v>4.4851496671327062</v>
      </c>
      <c r="H63" s="73">
        <v>339.10278948709328</v>
      </c>
      <c r="I63" s="73">
        <v>75.605679777432471</v>
      </c>
      <c r="J63" s="43"/>
      <c r="K63" s="73">
        <v>8.6547863227037674</v>
      </c>
      <c r="L63" s="73">
        <v>437.2478104709553</v>
      </c>
      <c r="M63" s="73">
        <v>50.520924973495873</v>
      </c>
      <c r="N63" s="43"/>
      <c r="O63" s="73">
        <v>5.3840726489203572</v>
      </c>
      <c r="P63" s="73">
        <v>363.69255426101677</v>
      </c>
      <c r="Q63" s="73">
        <v>67.549711524406405</v>
      </c>
    </row>
    <row r="64" spans="1:17" ht="6" customHeight="1">
      <c r="A64" s="43"/>
      <c r="B64" s="43"/>
      <c r="C64" s="73"/>
      <c r="D64" s="73"/>
      <c r="E64" s="73"/>
      <c r="F64" s="43"/>
      <c r="G64" s="73"/>
      <c r="H64" s="73"/>
      <c r="I64" s="73"/>
      <c r="J64" s="43"/>
      <c r="K64" s="73"/>
      <c r="L64" s="73"/>
      <c r="M64" s="73"/>
      <c r="N64" s="43"/>
      <c r="O64" s="73"/>
      <c r="P64" s="73"/>
      <c r="Q64" s="73"/>
    </row>
    <row r="65" spans="1:17">
      <c r="A65" s="43" t="s">
        <v>252</v>
      </c>
      <c r="B65" s="43"/>
      <c r="C65" s="73">
        <v>5.5512794352416517</v>
      </c>
      <c r="D65" s="73">
        <v>189.33461188877411</v>
      </c>
      <c r="E65" s="73">
        <v>34.106481955638067</v>
      </c>
      <c r="F65" s="43"/>
      <c r="G65" s="73">
        <v>9.2931989757031577</v>
      </c>
      <c r="H65" s="73">
        <v>355.74848248402492</v>
      </c>
      <c r="I65" s="73">
        <v>38.280519271579216</v>
      </c>
      <c r="J65" s="43"/>
      <c r="K65" s="73">
        <v>16.920160724217137</v>
      </c>
      <c r="L65" s="73">
        <v>790.31729617604822</v>
      </c>
      <c r="M65" s="73">
        <v>46.708616369400033</v>
      </c>
      <c r="N65" s="43"/>
      <c r="O65" s="73">
        <v>9.8164805178528365</v>
      </c>
      <c r="P65" s="73">
        <v>387.95925921757151</v>
      </c>
      <c r="Q65" s="73">
        <v>39.521217254188571</v>
      </c>
    </row>
    <row r="66" spans="1:17">
      <c r="A66" s="43" t="s">
        <v>257</v>
      </c>
      <c r="B66" s="43"/>
      <c r="C66" s="73">
        <v>7.1479328880464914</v>
      </c>
      <c r="D66" s="73">
        <v>284.57728060486909</v>
      </c>
      <c r="E66" s="73">
        <v>39.81252832980126</v>
      </c>
      <c r="F66" s="43"/>
      <c r="G66" s="73">
        <v>17.058297706496301</v>
      </c>
      <c r="H66" s="73">
        <v>339.80934690030364</v>
      </c>
      <c r="I66" s="73">
        <v>19.920472297238327</v>
      </c>
      <c r="J66" s="43"/>
      <c r="K66" s="73">
        <v>14.969235255513347</v>
      </c>
      <c r="L66" s="73">
        <v>450.23820407136702</v>
      </c>
      <c r="M66" s="73">
        <v>30.077568852793529</v>
      </c>
      <c r="N66" s="43"/>
      <c r="O66" s="73">
        <v>16.134466642475406</v>
      </c>
      <c r="P66" s="73">
        <v>360.12954461707841</v>
      </c>
      <c r="Q66" s="73">
        <v>22.320511275470718</v>
      </c>
    </row>
    <row r="67" spans="1:17">
      <c r="A67" s="43" t="s">
        <v>253</v>
      </c>
      <c r="B67" s="43"/>
      <c r="C67" s="73">
        <v>8.3051356900957973</v>
      </c>
      <c r="D67" s="73">
        <v>327.34120239946787</v>
      </c>
      <c r="E67" s="73">
        <v>39.414311170115525</v>
      </c>
      <c r="F67" s="43"/>
      <c r="G67" s="73">
        <v>4.6078202750899591</v>
      </c>
      <c r="H67" s="73">
        <v>175.24814887507782</v>
      </c>
      <c r="I67" s="73">
        <v>38.032765692376408</v>
      </c>
      <c r="J67" s="43"/>
      <c r="K67" s="73">
        <v>21.117889693816466</v>
      </c>
      <c r="L67" s="73">
        <v>482.62569202294492</v>
      </c>
      <c r="M67" s="73">
        <v>22.853878821247118</v>
      </c>
      <c r="N67" s="43"/>
      <c r="O67" s="73">
        <v>6.6845723776189123</v>
      </c>
      <c r="P67" s="73">
        <v>221.38588235516517</v>
      </c>
      <c r="Q67" s="73">
        <v>33.118929656054412</v>
      </c>
    </row>
    <row r="68" spans="1:17">
      <c r="A68" s="43" t="s">
        <v>271</v>
      </c>
      <c r="B68" s="43"/>
      <c r="C68" s="73">
        <v>7.5012230347957631</v>
      </c>
      <c r="D68" s="73">
        <v>592.07059842053218</v>
      </c>
      <c r="E68" s="73">
        <v>78.929875258222154</v>
      </c>
      <c r="F68" s="43"/>
      <c r="G68" s="73">
        <v>3.9162147878823403</v>
      </c>
      <c r="H68" s="73">
        <v>363.38908527198862</v>
      </c>
      <c r="I68" s="73">
        <v>92.790897577016736</v>
      </c>
      <c r="J68" s="43"/>
      <c r="K68" s="73">
        <v>15.260064735604566</v>
      </c>
      <c r="L68" s="73">
        <v>1879.2184213983423</v>
      </c>
      <c r="M68" s="73">
        <v>123.1461631361089</v>
      </c>
      <c r="N68" s="43"/>
      <c r="O68" s="73">
        <v>6.1164267556973515</v>
      </c>
      <c r="P68" s="73">
        <v>630.39310360909371</v>
      </c>
      <c r="Q68" s="73">
        <v>103.06558531448006</v>
      </c>
    </row>
    <row r="69" spans="1:17">
      <c r="A69" s="43" t="s">
        <v>202</v>
      </c>
      <c r="B69" s="43"/>
      <c r="C69" s="73">
        <v>16.481288146951364</v>
      </c>
      <c r="D69" s="73">
        <v>439.64773104346199</v>
      </c>
      <c r="E69" s="73">
        <v>26.675568506748434</v>
      </c>
      <c r="F69" s="43"/>
      <c r="G69" s="73">
        <v>6.4682013311640478</v>
      </c>
      <c r="H69" s="73">
        <v>427.15896168644906</v>
      </c>
      <c r="I69" s="73">
        <v>66.039837014407766</v>
      </c>
      <c r="J69" s="43"/>
      <c r="K69" s="73">
        <v>11.18323329894786</v>
      </c>
      <c r="L69" s="73">
        <v>1132.4185814438688</v>
      </c>
      <c r="M69" s="73">
        <v>101.26039144246494</v>
      </c>
      <c r="N69" s="43"/>
      <c r="O69" s="73">
        <v>8.4875995316926236</v>
      </c>
      <c r="P69" s="73">
        <v>564.32061451020274</v>
      </c>
      <c r="Q69" s="73">
        <v>66.487657953586805</v>
      </c>
    </row>
    <row r="70" spans="1:17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</row>
    <row r="71" spans="1:17" ht="9" customHeight="1">
      <c r="A71" s="63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1:17" ht="9" customHeight="1">
      <c r="A72" s="63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1:17" ht="9" customHeight="1">
      <c r="A73" s="63"/>
    </row>
    <row r="74" spans="1:17" ht="9" customHeight="1">
      <c r="A74" s="63"/>
    </row>
  </sheetData>
  <sheetProtection algorithmName="SHA-512" hashValue="zMTGeCDbt2yRj3qd7uLZApKgveIXnZRL+V3l1V+R9QqVCUGO02di5baQrreAlMMumnnaRmiPklZFl+P2dc9BjQ==" saltValue="j6KK7NeHX74KZYlJKOD4zA==" spinCount="100000" sheet="1" objects="1" scenarios="1" formatColumns="0" formatRows="0"/>
  <customSheetViews>
    <customSheetView guid="{23C48C76-85D5-4072-9DFE-6357FCE87462}" fitToPage="1" state="hidden">
      <pageMargins left="0.7" right="0.7" top="0.75" bottom="0.75" header="0.3" footer="0.3"/>
      <pageSetup paperSize="9" scale="67" orientation="portrait" r:id="rId1"/>
    </customSheetView>
    <customSheetView guid="{1F563044-BFFD-4E88-8A76-C2F5E7AFE3A5}" fitToPage="1">
      <pageMargins left="0.7" right="0.7" top="0.75" bottom="0.75" header="0.3" footer="0.3"/>
      <pageSetup paperSize="9" scale="67" orientation="portrait" r:id="rId2"/>
    </customSheetView>
  </customSheetViews>
  <mergeCells count="4">
    <mergeCell ref="C4:E4"/>
    <mergeCell ref="G4:I4"/>
    <mergeCell ref="K4:M4"/>
    <mergeCell ref="O4:Q4"/>
  </mergeCells>
  <pageMargins left="0.7" right="0.7" top="0.75" bottom="0.75" header="0.3" footer="0.3"/>
  <pageSetup paperSize="9" scale="67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R74"/>
  <sheetViews>
    <sheetView workbookViewId="0"/>
  </sheetViews>
  <sheetFormatPr defaultRowHeight="14.25"/>
  <cols>
    <col min="1" max="1" width="12.42578125" style="27" customWidth="1"/>
    <col min="2" max="2" width="7.28515625" style="27" customWidth="1"/>
    <col min="3" max="3" width="10.42578125" style="27" customWidth="1"/>
    <col min="4" max="4" width="2.28515625" style="27" customWidth="1"/>
    <col min="5" max="5" width="10.42578125" style="27" customWidth="1"/>
    <col min="6" max="6" width="2.28515625" style="27" customWidth="1"/>
    <col min="7" max="7" width="10.42578125" style="27" customWidth="1"/>
    <col min="8" max="8" width="2.28515625" style="27" customWidth="1"/>
    <col min="9" max="9" width="10.42578125" style="27" customWidth="1"/>
    <col min="10" max="10" width="2.28515625" style="27" customWidth="1"/>
    <col min="11" max="11" width="10.42578125" style="27" customWidth="1"/>
    <col min="12" max="12" width="2.28515625" style="27" customWidth="1"/>
    <col min="13" max="13" width="10.42578125" style="27" customWidth="1"/>
    <col min="14" max="14" width="2.28515625" style="27" customWidth="1"/>
    <col min="15" max="15" width="10.42578125" style="27" customWidth="1"/>
    <col min="16" max="16" width="2.28515625" style="27" customWidth="1"/>
    <col min="17" max="17" width="10.42578125" style="27" customWidth="1"/>
    <col min="18" max="18" width="2.28515625" style="27" customWidth="1"/>
    <col min="19" max="16384" width="9.140625" style="27"/>
  </cols>
  <sheetData>
    <row r="1" spans="1:18" s="28" customFormat="1">
      <c r="A1" s="64">
        <v>4.1500000000000004</v>
      </c>
      <c r="B1" s="64" t="s">
        <v>259</v>
      </c>
      <c r="D1" s="56"/>
      <c r="E1" s="56"/>
      <c r="F1" s="56"/>
      <c r="G1" s="56"/>
      <c r="H1" s="57"/>
      <c r="I1" s="38"/>
      <c r="K1" s="68"/>
      <c r="L1" s="36"/>
      <c r="M1" s="36"/>
    </row>
    <row r="2" spans="1:18" s="41" customFormat="1" ht="4.5" customHeight="1" thickBo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 s="48" customFormat="1" ht="4.5" customHeight="1">
      <c r="A3" s="78"/>
      <c r="B3" s="78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48" customFormat="1" ht="12.75" customHeight="1">
      <c r="A4" s="78"/>
      <c r="B4" s="78"/>
      <c r="C4" s="47" t="s">
        <v>110</v>
      </c>
      <c r="D4" s="47"/>
      <c r="E4" s="79" t="s">
        <v>111</v>
      </c>
      <c r="F4" s="47"/>
      <c r="G4" s="47" t="s">
        <v>112</v>
      </c>
      <c r="H4" s="47"/>
      <c r="I4" s="47" t="s">
        <v>113</v>
      </c>
      <c r="J4" s="47"/>
      <c r="K4" s="47" t="s">
        <v>114</v>
      </c>
      <c r="L4" s="47"/>
      <c r="M4" s="47" t="s">
        <v>115</v>
      </c>
      <c r="N4" s="47"/>
      <c r="O4" s="47" t="s">
        <v>116</v>
      </c>
      <c r="P4" s="47"/>
      <c r="Q4" s="47" t="s">
        <v>3</v>
      </c>
      <c r="R4" s="47"/>
    </row>
    <row r="5" spans="1:18" s="41" customFormat="1">
      <c r="A5" s="78"/>
      <c r="B5" s="78"/>
      <c r="C5" s="80"/>
      <c r="D5" s="47"/>
      <c r="E5" s="80"/>
      <c r="F5" s="47"/>
      <c r="G5" s="80"/>
      <c r="H5" s="47"/>
      <c r="I5" s="80"/>
      <c r="J5" s="80"/>
      <c r="K5" s="80"/>
      <c r="L5" s="47"/>
      <c r="M5" s="80"/>
      <c r="N5" s="47"/>
      <c r="O5" s="80"/>
      <c r="P5" s="47"/>
      <c r="Q5" s="80"/>
      <c r="R5" s="47"/>
    </row>
    <row r="6" spans="1:18" s="41" customFormat="1">
      <c r="A6" s="78"/>
      <c r="B6" s="78"/>
      <c r="C6" s="81"/>
      <c r="D6" s="81"/>
      <c r="E6" s="81"/>
      <c r="F6" s="47"/>
      <c r="G6" s="81"/>
      <c r="H6" s="81"/>
      <c r="I6" s="81"/>
      <c r="J6" s="81"/>
      <c r="K6" s="81"/>
      <c r="L6" s="81"/>
      <c r="M6" s="81"/>
      <c r="N6" s="47"/>
      <c r="O6" s="81"/>
      <c r="P6" s="81"/>
      <c r="Q6" s="81"/>
      <c r="R6" s="81"/>
    </row>
    <row r="7" spans="1:18" s="41" customFormat="1">
      <c r="A7" s="78"/>
      <c r="B7" s="78"/>
      <c r="C7" s="42" t="s">
        <v>4</v>
      </c>
      <c r="D7" s="42"/>
      <c r="E7" s="42" t="s">
        <v>4</v>
      </c>
      <c r="F7" s="60"/>
      <c r="G7" s="42" t="s">
        <v>4</v>
      </c>
      <c r="H7" s="42"/>
      <c r="I7" s="42" t="s">
        <v>4</v>
      </c>
      <c r="J7" s="42"/>
      <c r="K7" s="42" t="s">
        <v>4</v>
      </c>
      <c r="L7" s="42"/>
      <c r="M7" s="42" t="s">
        <v>4</v>
      </c>
      <c r="N7" s="60"/>
      <c r="O7" s="42" t="s">
        <v>4</v>
      </c>
      <c r="P7" s="42"/>
      <c r="Q7" s="42" t="s">
        <v>4</v>
      </c>
      <c r="R7" s="42"/>
    </row>
    <row r="8" spans="1:18" s="41" customFormat="1">
      <c r="A8" s="78"/>
      <c r="B8" s="78"/>
      <c r="C8" s="42" t="s">
        <v>6</v>
      </c>
      <c r="D8" s="42"/>
      <c r="E8" s="42" t="s">
        <v>6</v>
      </c>
      <c r="F8" s="60"/>
      <c r="G8" s="42" t="s">
        <v>6</v>
      </c>
      <c r="H8" s="42"/>
      <c r="I8" s="42" t="s">
        <v>6</v>
      </c>
      <c r="J8" s="42"/>
      <c r="K8" s="42" t="s">
        <v>6</v>
      </c>
      <c r="L8" s="42"/>
      <c r="M8" s="42" t="s">
        <v>6</v>
      </c>
      <c r="N8" s="60"/>
      <c r="O8" s="42" t="s">
        <v>6</v>
      </c>
      <c r="P8" s="42"/>
      <c r="Q8" s="42" t="s">
        <v>6</v>
      </c>
      <c r="R8" s="42"/>
    </row>
    <row r="9" spans="1:18" s="41" customFormat="1">
      <c r="A9" s="78"/>
      <c r="B9" s="78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spans="1:18" s="41" customFormat="1">
      <c r="A10" s="78"/>
      <c r="B10" s="78"/>
      <c r="C10" s="42"/>
      <c r="D10" s="42"/>
      <c r="E10" s="42"/>
      <c r="F10" s="60"/>
      <c r="G10" s="42"/>
      <c r="H10" s="42"/>
      <c r="I10" s="42"/>
      <c r="J10" s="42"/>
      <c r="K10" s="42"/>
      <c r="L10" s="42"/>
      <c r="M10" s="42"/>
      <c r="N10" s="60"/>
      <c r="O10" s="42"/>
      <c r="P10" s="42"/>
      <c r="Q10" s="42"/>
      <c r="R10" s="42"/>
    </row>
    <row r="11" spans="1:18">
      <c r="A11" s="43" t="s">
        <v>23</v>
      </c>
      <c r="B11" s="43"/>
      <c r="C11" s="73">
        <v>553.97793194381052</v>
      </c>
      <c r="D11" s="73"/>
      <c r="E11" s="73">
        <v>2089.2760839389084</v>
      </c>
      <c r="F11" s="43"/>
      <c r="G11" s="73">
        <v>3916.9046803273463</v>
      </c>
      <c r="H11" s="73"/>
      <c r="I11" s="73">
        <v>3953.0741509857116</v>
      </c>
      <c r="J11" s="43"/>
      <c r="K11" s="73">
        <v>3560.563467714685</v>
      </c>
      <c r="L11" s="73"/>
      <c r="M11" s="73">
        <v>1859.4339098874261</v>
      </c>
      <c r="N11" s="43"/>
      <c r="O11" s="73">
        <v>849.6809129122995</v>
      </c>
      <c r="P11" s="73"/>
      <c r="Q11" s="73">
        <v>16784.14868991301</v>
      </c>
    </row>
    <row r="12" spans="1:18">
      <c r="A12" s="43" t="s">
        <v>217</v>
      </c>
      <c r="B12" s="43"/>
      <c r="C12" s="73">
        <v>34.396362922378046</v>
      </c>
      <c r="D12" s="73"/>
      <c r="E12" s="73">
        <v>146.71810018365031</v>
      </c>
      <c r="F12" s="43"/>
      <c r="G12" s="73">
        <v>297.91311457546118</v>
      </c>
      <c r="H12" s="73"/>
      <c r="I12" s="73">
        <v>237.45307092029671</v>
      </c>
      <c r="J12" s="43"/>
      <c r="K12" s="73">
        <v>271.16556551670163</v>
      </c>
      <c r="L12" s="73"/>
      <c r="M12" s="73">
        <v>193.55169134538255</v>
      </c>
      <c r="N12" s="43"/>
      <c r="O12" s="73">
        <v>121.23631263490425</v>
      </c>
      <c r="P12" s="73"/>
      <c r="Q12" s="73">
        <v>1302.9088580987745</v>
      </c>
    </row>
    <row r="13" spans="1:18">
      <c r="A13" s="43" t="s">
        <v>102</v>
      </c>
      <c r="B13" s="43"/>
      <c r="C13" s="73">
        <v>43.022246876965589</v>
      </c>
      <c r="D13" s="73"/>
      <c r="E13" s="73">
        <v>123.90285602280424</v>
      </c>
      <c r="F13" s="43"/>
      <c r="G13" s="73">
        <v>256.43681284748902</v>
      </c>
      <c r="H13" s="73"/>
      <c r="I13" s="73">
        <v>244.91430774745118</v>
      </c>
      <c r="J13" s="43"/>
      <c r="K13" s="73">
        <v>192.23606507478925</v>
      </c>
      <c r="L13" s="73"/>
      <c r="M13" s="73">
        <v>89.119170298196693</v>
      </c>
      <c r="N13" s="43"/>
      <c r="O13" s="73">
        <v>38.357242965666153</v>
      </c>
      <c r="P13" s="73"/>
      <c r="Q13" s="73">
        <v>987.98870183336214</v>
      </c>
    </row>
    <row r="14" spans="1:18">
      <c r="A14" s="43" t="s">
        <v>218</v>
      </c>
      <c r="B14" s="43"/>
      <c r="C14" s="73">
        <v>30.089788798740663</v>
      </c>
      <c r="D14" s="73"/>
      <c r="E14" s="73">
        <v>69.721923333171731</v>
      </c>
      <c r="F14" s="43"/>
      <c r="G14" s="73">
        <v>210.76574341488453</v>
      </c>
      <c r="H14" s="73"/>
      <c r="I14" s="73">
        <v>255.1305401362894</v>
      </c>
      <c r="J14" s="43"/>
      <c r="K14" s="73">
        <v>213.69209787349342</v>
      </c>
      <c r="L14" s="73"/>
      <c r="M14" s="73">
        <v>118.41122583225642</v>
      </c>
      <c r="N14" s="43"/>
      <c r="O14" s="73">
        <v>42.928163144320798</v>
      </c>
      <c r="P14" s="73"/>
      <c r="Q14" s="73">
        <v>940.739482533157</v>
      </c>
    </row>
    <row r="15" spans="1:18">
      <c r="A15" s="43" t="s">
        <v>219</v>
      </c>
      <c r="B15" s="43"/>
      <c r="C15" s="73">
        <v>28.084644567489164</v>
      </c>
      <c r="D15" s="73"/>
      <c r="E15" s="73">
        <v>94.64786031783153</v>
      </c>
      <c r="F15" s="43"/>
      <c r="G15" s="73">
        <v>133.58358870248273</v>
      </c>
      <c r="H15" s="73"/>
      <c r="I15" s="73">
        <v>124.29915989667964</v>
      </c>
      <c r="J15" s="43"/>
      <c r="K15" s="73">
        <v>101.20871081128138</v>
      </c>
      <c r="L15" s="73"/>
      <c r="M15" s="73">
        <v>54.086756409423359</v>
      </c>
      <c r="N15" s="43"/>
      <c r="O15" s="73">
        <v>25.467003264758286</v>
      </c>
      <c r="P15" s="73"/>
      <c r="Q15" s="73">
        <v>561.85236396994617</v>
      </c>
    </row>
    <row r="16" spans="1:18" ht="6" customHeight="1">
      <c r="A16" s="43"/>
      <c r="B16" s="43"/>
      <c r="C16" s="73"/>
      <c r="D16" s="73"/>
      <c r="E16" s="73"/>
      <c r="F16" s="43"/>
      <c r="G16" s="73"/>
      <c r="H16" s="73"/>
      <c r="I16" s="73"/>
      <c r="J16" s="43"/>
      <c r="K16" s="73"/>
      <c r="L16" s="73"/>
      <c r="M16" s="73"/>
      <c r="N16" s="43"/>
      <c r="O16" s="73"/>
      <c r="P16" s="73"/>
      <c r="Q16" s="73"/>
    </row>
    <row r="17" spans="1:17">
      <c r="A17" s="43" t="s">
        <v>220</v>
      </c>
      <c r="B17" s="43"/>
      <c r="C17" s="73">
        <v>9.5413920367286842</v>
      </c>
      <c r="D17" s="73"/>
      <c r="E17" s="73">
        <v>66.562795503295348</v>
      </c>
      <c r="F17" s="43"/>
      <c r="G17" s="73">
        <v>115.98507957478226</v>
      </c>
      <c r="H17" s="73"/>
      <c r="I17" s="73">
        <v>103.1970215476456</v>
      </c>
      <c r="J17" s="43"/>
      <c r="K17" s="73">
        <v>95.485100715718204</v>
      </c>
      <c r="L17" s="73"/>
      <c r="M17" s="73">
        <v>80.50605974704979</v>
      </c>
      <c r="N17" s="43"/>
      <c r="O17" s="73">
        <v>43.733563731784137</v>
      </c>
      <c r="P17" s="73"/>
      <c r="Q17" s="73">
        <v>515.01101285700406</v>
      </c>
    </row>
    <row r="18" spans="1:17">
      <c r="A18" s="43" t="s">
        <v>221</v>
      </c>
      <c r="B18" s="43"/>
      <c r="C18" s="73">
        <v>21.883292302628703</v>
      </c>
      <c r="D18" s="73"/>
      <c r="E18" s="73">
        <v>61.593515614794541</v>
      </c>
      <c r="F18" s="43"/>
      <c r="G18" s="73">
        <v>76.428530106847958</v>
      </c>
      <c r="H18" s="73"/>
      <c r="I18" s="73">
        <v>89.982999489325607</v>
      </c>
      <c r="J18" s="43"/>
      <c r="K18" s="73">
        <v>108.74359097184882</v>
      </c>
      <c r="L18" s="73"/>
      <c r="M18" s="73">
        <v>61.541440225713046</v>
      </c>
      <c r="N18" s="43"/>
      <c r="O18" s="73">
        <v>35.924568748663695</v>
      </c>
      <c r="P18" s="73"/>
      <c r="Q18" s="73">
        <v>456.09793745982239</v>
      </c>
    </row>
    <row r="19" spans="1:17">
      <c r="A19" s="43" t="s">
        <v>223</v>
      </c>
      <c r="B19" s="43"/>
      <c r="C19" s="73">
        <v>12.878145034917475</v>
      </c>
      <c r="D19" s="73"/>
      <c r="E19" s="73">
        <v>54.827511457316255</v>
      </c>
      <c r="F19" s="43"/>
      <c r="G19" s="73">
        <v>93.572806584662217</v>
      </c>
      <c r="H19" s="73"/>
      <c r="I19" s="73">
        <v>87.259183256085976</v>
      </c>
      <c r="J19" s="43"/>
      <c r="K19" s="73">
        <v>93.100511926640152</v>
      </c>
      <c r="L19" s="73"/>
      <c r="M19" s="73">
        <v>52.227067005178938</v>
      </c>
      <c r="N19" s="43"/>
      <c r="O19" s="73">
        <v>33.555957047010516</v>
      </c>
      <c r="P19" s="73"/>
      <c r="Q19" s="73">
        <v>428.24724390562335</v>
      </c>
    </row>
    <row r="20" spans="1:17">
      <c r="A20" s="43" t="s">
        <v>224</v>
      </c>
      <c r="B20" s="43"/>
      <c r="C20" s="73">
        <v>38.143722841832485</v>
      </c>
      <c r="D20" s="73"/>
      <c r="E20" s="73">
        <v>71.697343021252408</v>
      </c>
      <c r="F20" s="43"/>
      <c r="G20" s="73">
        <v>75.506514643465238</v>
      </c>
      <c r="H20" s="73"/>
      <c r="I20" s="73">
        <v>47.183060307956659</v>
      </c>
      <c r="J20" s="43"/>
      <c r="K20" s="73">
        <v>68.949305240541946</v>
      </c>
      <c r="L20" s="73"/>
      <c r="M20" s="73">
        <v>63.543478761392493</v>
      </c>
      <c r="N20" s="43"/>
      <c r="O20" s="73">
        <v>44.200318039758393</v>
      </c>
      <c r="P20" s="73"/>
      <c r="Q20" s="73">
        <v>409.22374285619958</v>
      </c>
    </row>
    <row r="21" spans="1:17">
      <c r="A21" s="43" t="s">
        <v>222</v>
      </c>
      <c r="B21" s="43"/>
      <c r="C21" s="73">
        <v>18.768459416190733</v>
      </c>
      <c r="D21" s="73"/>
      <c r="E21" s="73">
        <v>47.353811556619362</v>
      </c>
      <c r="F21" s="43"/>
      <c r="G21" s="73">
        <v>87.110898976406247</v>
      </c>
      <c r="H21" s="73"/>
      <c r="I21" s="73">
        <v>82.151009666040821</v>
      </c>
      <c r="J21" s="43"/>
      <c r="K21" s="73">
        <v>75.273614834183064</v>
      </c>
      <c r="L21" s="73"/>
      <c r="M21" s="73">
        <v>61.1220387289789</v>
      </c>
      <c r="N21" s="43"/>
      <c r="O21" s="73">
        <v>32.23577823874691</v>
      </c>
      <c r="P21" s="73"/>
      <c r="Q21" s="73">
        <v>404.01561141716599</v>
      </c>
    </row>
    <row r="22" spans="1:17" ht="6" customHeight="1">
      <c r="A22" s="43"/>
      <c r="B22" s="43"/>
      <c r="C22" s="73"/>
      <c r="D22" s="73"/>
      <c r="E22" s="73"/>
      <c r="F22" s="43"/>
      <c r="G22" s="73"/>
      <c r="H22" s="73"/>
      <c r="I22" s="73"/>
      <c r="J22" s="43"/>
      <c r="K22" s="73"/>
      <c r="L22" s="73"/>
      <c r="M22" s="73"/>
      <c r="N22" s="43"/>
      <c r="O22" s="73"/>
      <c r="P22" s="73"/>
      <c r="Q22" s="73"/>
    </row>
    <row r="23" spans="1:17">
      <c r="A23" s="43" t="s">
        <v>225</v>
      </c>
      <c r="B23" s="43"/>
      <c r="C23" s="73">
        <v>9.6868909408702493</v>
      </c>
      <c r="D23" s="73"/>
      <c r="E23" s="73">
        <v>33.961616532656699</v>
      </c>
      <c r="F23" s="43"/>
      <c r="G23" s="73">
        <v>76.184373643858635</v>
      </c>
      <c r="H23" s="73"/>
      <c r="I23" s="73">
        <v>65.75273512707561</v>
      </c>
      <c r="J23" s="43"/>
      <c r="K23" s="73">
        <v>58.197354563828945</v>
      </c>
      <c r="L23" s="73"/>
      <c r="M23" s="73">
        <v>34.890554740976143</v>
      </c>
      <c r="N23" s="43"/>
      <c r="O23" s="73">
        <v>20.777562047096218</v>
      </c>
      <c r="P23" s="73"/>
      <c r="Q23" s="73">
        <v>299.45108759636253</v>
      </c>
    </row>
    <row r="24" spans="1:17">
      <c r="A24" s="43" t="s">
        <v>190</v>
      </c>
      <c r="B24" s="43"/>
      <c r="C24" s="73">
        <v>16.119435805012657</v>
      </c>
      <c r="D24" s="73"/>
      <c r="E24" s="73">
        <v>30.165019691300529</v>
      </c>
      <c r="F24" s="43"/>
      <c r="G24" s="73">
        <v>51.618138555986945</v>
      </c>
      <c r="H24" s="73"/>
      <c r="I24" s="73">
        <v>59.604355335885515</v>
      </c>
      <c r="J24" s="43"/>
      <c r="K24" s="73">
        <v>53.717278225915706</v>
      </c>
      <c r="L24" s="73"/>
      <c r="M24" s="73">
        <v>53.148606826254976</v>
      </c>
      <c r="N24" s="43"/>
      <c r="O24" s="73">
        <v>32.181879314640248</v>
      </c>
      <c r="P24" s="73"/>
      <c r="Q24" s="73">
        <v>297.02935375499663</v>
      </c>
    </row>
    <row r="25" spans="1:17">
      <c r="A25" s="43" t="s">
        <v>229</v>
      </c>
      <c r="B25" s="43"/>
      <c r="C25" s="73">
        <v>14.583053720691458</v>
      </c>
      <c r="D25" s="73"/>
      <c r="E25" s="73">
        <v>36.26628775098888</v>
      </c>
      <c r="F25" s="43"/>
      <c r="G25" s="73">
        <v>34.445237554821389</v>
      </c>
      <c r="H25" s="73"/>
      <c r="I25" s="73">
        <v>37.98546522823829</v>
      </c>
      <c r="J25" s="43"/>
      <c r="K25" s="73">
        <v>69.38473554002185</v>
      </c>
      <c r="L25" s="73"/>
      <c r="M25" s="73">
        <v>53.458791728651221</v>
      </c>
      <c r="N25" s="43"/>
      <c r="O25" s="73">
        <v>36.001101575913339</v>
      </c>
      <c r="P25" s="73"/>
      <c r="Q25" s="73">
        <v>282.59931309932642</v>
      </c>
    </row>
    <row r="26" spans="1:17">
      <c r="A26" s="43" t="s">
        <v>231</v>
      </c>
      <c r="B26" s="43"/>
      <c r="C26" s="73">
        <v>16.860961007568733</v>
      </c>
      <c r="D26" s="73"/>
      <c r="E26" s="73">
        <v>26.28845851401644</v>
      </c>
      <c r="F26" s="43"/>
      <c r="G26" s="73">
        <v>31.058925491759549</v>
      </c>
      <c r="H26" s="73"/>
      <c r="I26" s="73">
        <v>44.737648909090595</v>
      </c>
      <c r="J26" s="43"/>
      <c r="K26" s="73">
        <v>49.098265374927109</v>
      </c>
      <c r="L26" s="73"/>
      <c r="M26" s="73">
        <v>48.963437117649171</v>
      </c>
      <c r="N26" s="43"/>
      <c r="O26" s="73">
        <v>53.075899273213118</v>
      </c>
      <c r="P26" s="73"/>
      <c r="Q26" s="73">
        <v>270.95981953187572</v>
      </c>
    </row>
    <row r="27" spans="1:17">
      <c r="A27" s="43" t="s">
        <v>226</v>
      </c>
      <c r="B27" s="43"/>
      <c r="C27" s="73">
        <v>5.2720369211438252</v>
      </c>
      <c r="D27" s="73"/>
      <c r="E27" s="73">
        <v>23.333507880129748</v>
      </c>
      <c r="F27" s="43"/>
      <c r="G27" s="73">
        <v>64.179835232471348</v>
      </c>
      <c r="H27" s="73"/>
      <c r="I27" s="73">
        <v>52.619002451451642</v>
      </c>
      <c r="J27" s="43"/>
      <c r="K27" s="73">
        <v>62.698256126138219</v>
      </c>
      <c r="L27" s="73"/>
      <c r="M27" s="73">
        <v>26.867990310743384</v>
      </c>
      <c r="N27" s="43"/>
      <c r="O27" s="73">
        <v>11.398712021926983</v>
      </c>
      <c r="P27" s="73"/>
      <c r="Q27" s="73">
        <v>246.77092478765618</v>
      </c>
    </row>
    <row r="28" spans="1:17" ht="6" customHeight="1">
      <c r="A28" s="43"/>
      <c r="B28" s="43"/>
      <c r="C28" s="73"/>
      <c r="D28" s="73"/>
      <c r="E28" s="73"/>
      <c r="F28" s="43"/>
      <c r="G28" s="73"/>
      <c r="H28" s="73"/>
      <c r="I28" s="73"/>
      <c r="J28" s="43"/>
      <c r="K28" s="73"/>
      <c r="L28" s="73"/>
      <c r="M28" s="73"/>
      <c r="N28" s="43"/>
      <c r="O28" s="73"/>
      <c r="P28" s="73"/>
      <c r="Q28" s="73"/>
    </row>
    <row r="29" spans="1:17">
      <c r="A29" s="43" t="s">
        <v>230</v>
      </c>
      <c r="B29" s="43"/>
      <c r="C29" s="73">
        <v>2.6195472861155831</v>
      </c>
      <c r="D29" s="73"/>
      <c r="E29" s="73">
        <v>16.454430394604763</v>
      </c>
      <c r="F29" s="43"/>
      <c r="G29" s="73">
        <v>46.892842339555799</v>
      </c>
      <c r="H29" s="73"/>
      <c r="I29" s="73">
        <v>46.73541208285755</v>
      </c>
      <c r="J29" s="43"/>
      <c r="K29" s="73">
        <v>72.022847284998775</v>
      </c>
      <c r="L29" s="73"/>
      <c r="M29" s="73">
        <v>38.678868368301167</v>
      </c>
      <c r="N29" s="43"/>
      <c r="O29" s="73">
        <v>17.253657757313036</v>
      </c>
      <c r="P29" s="73"/>
      <c r="Q29" s="73">
        <v>240.65760551374666</v>
      </c>
    </row>
    <row r="30" spans="1:17">
      <c r="A30" s="43" t="s">
        <v>227</v>
      </c>
      <c r="B30" s="43"/>
      <c r="C30" s="73">
        <v>10.395982007054968</v>
      </c>
      <c r="D30" s="73"/>
      <c r="E30" s="73">
        <v>20.157161511353422</v>
      </c>
      <c r="F30" s="43"/>
      <c r="G30" s="73">
        <v>27.120109107134589</v>
      </c>
      <c r="H30" s="73"/>
      <c r="I30" s="73">
        <v>43.083766079556646</v>
      </c>
      <c r="J30" s="43"/>
      <c r="K30" s="73">
        <v>62.197561916585521</v>
      </c>
      <c r="L30" s="73"/>
      <c r="M30" s="73">
        <v>43.186289643638545</v>
      </c>
      <c r="N30" s="43"/>
      <c r="O30" s="73">
        <v>20.055845550468202</v>
      </c>
      <c r="P30" s="73"/>
      <c r="Q30" s="73">
        <v>226.19671581579192</v>
      </c>
    </row>
    <row r="31" spans="1:17">
      <c r="A31" s="43" t="s">
        <v>236</v>
      </c>
      <c r="B31" s="43"/>
      <c r="C31" s="73">
        <v>6.8930783065573715</v>
      </c>
      <c r="D31" s="73"/>
      <c r="E31" s="73">
        <v>20.386556357444874</v>
      </c>
      <c r="F31" s="43"/>
      <c r="G31" s="73">
        <v>33.52228122860258</v>
      </c>
      <c r="H31" s="73"/>
      <c r="I31" s="73">
        <v>55.999993912372105</v>
      </c>
      <c r="J31" s="43"/>
      <c r="K31" s="73">
        <v>55.313025281702416</v>
      </c>
      <c r="L31" s="73"/>
      <c r="M31" s="73">
        <v>33.448988083770864</v>
      </c>
      <c r="N31" s="43"/>
      <c r="O31" s="73">
        <v>15.418022122066345</v>
      </c>
      <c r="P31" s="73"/>
      <c r="Q31" s="73">
        <v>220.98194529251654</v>
      </c>
    </row>
    <row r="32" spans="1:17">
      <c r="A32" s="43" t="s">
        <v>228</v>
      </c>
      <c r="B32" s="43"/>
      <c r="C32" s="73">
        <v>6.4947915421427362</v>
      </c>
      <c r="D32" s="73"/>
      <c r="E32" s="73">
        <v>34.192229589878011</v>
      </c>
      <c r="F32" s="43"/>
      <c r="G32" s="73">
        <v>43.293621849883095</v>
      </c>
      <c r="H32" s="73"/>
      <c r="I32" s="73">
        <v>40.557906071985606</v>
      </c>
      <c r="J32" s="43"/>
      <c r="K32" s="73">
        <v>37.691053437649977</v>
      </c>
      <c r="L32" s="73"/>
      <c r="M32" s="73">
        <v>25.774487170013693</v>
      </c>
      <c r="N32" s="43"/>
      <c r="O32" s="73">
        <v>12.978828415980393</v>
      </c>
      <c r="P32" s="73"/>
      <c r="Q32" s="73">
        <v>200.9829180775335</v>
      </c>
    </row>
    <row r="33" spans="1:17">
      <c r="A33" s="43" t="s">
        <v>232</v>
      </c>
      <c r="B33" s="43"/>
      <c r="C33" s="73">
        <v>6.9748704552117751</v>
      </c>
      <c r="D33" s="73"/>
      <c r="E33" s="73">
        <v>11.638862477473722</v>
      </c>
      <c r="F33" s="43"/>
      <c r="G33" s="73">
        <v>38.223723653517382</v>
      </c>
      <c r="H33" s="73"/>
      <c r="I33" s="73">
        <v>47.563154738543616</v>
      </c>
      <c r="J33" s="43"/>
      <c r="K33" s="73">
        <v>50.456052037837551</v>
      </c>
      <c r="L33" s="73"/>
      <c r="M33" s="73">
        <v>27.107570639944459</v>
      </c>
      <c r="N33" s="43"/>
      <c r="O33" s="73">
        <v>10.950590726189965</v>
      </c>
      <c r="P33" s="73"/>
      <c r="Q33" s="73">
        <v>192.91482472871849</v>
      </c>
    </row>
    <row r="34" spans="1:17" ht="6" customHeight="1">
      <c r="A34" s="43"/>
      <c r="B34" s="43"/>
      <c r="C34" s="73"/>
      <c r="D34" s="73"/>
      <c r="E34" s="73"/>
      <c r="F34" s="43"/>
      <c r="G34" s="73"/>
      <c r="H34" s="73"/>
      <c r="I34" s="73"/>
      <c r="J34" s="43"/>
      <c r="K34" s="73"/>
      <c r="L34" s="73"/>
      <c r="M34" s="73"/>
      <c r="N34" s="43"/>
      <c r="O34" s="73"/>
      <c r="P34" s="73"/>
      <c r="Q34" s="73"/>
    </row>
    <row r="35" spans="1:17">
      <c r="A35" s="43" t="s">
        <v>235</v>
      </c>
      <c r="B35" s="43"/>
      <c r="C35" s="73">
        <v>16.70146963206998</v>
      </c>
      <c r="D35" s="73"/>
      <c r="E35" s="73">
        <v>28.385995600305144</v>
      </c>
      <c r="F35" s="43"/>
      <c r="G35" s="73">
        <v>14.763061617336552</v>
      </c>
      <c r="H35" s="73"/>
      <c r="I35" s="73">
        <v>29.936548524103806</v>
      </c>
      <c r="J35" s="43"/>
      <c r="K35" s="73">
        <v>44.34270896663029</v>
      </c>
      <c r="L35" s="73"/>
      <c r="M35" s="73">
        <v>25.800573808120308</v>
      </c>
      <c r="N35" s="43"/>
      <c r="O35" s="73">
        <v>17.276609191173296</v>
      </c>
      <c r="P35" s="73"/>
      <c r="Q35" s="73">
        <v>177.20696733973938</v>
      </c>
    </row>
    <row r="36" spans="1:17">
      <c r="A36" s="43" t="s">
        <v>234</v>
      </c>
      <c r="B36" s="43"/>
      <c r="C36" s="73">
        <v>11.684019170645929</v>
      </c>
      <c r="D36" s="73"/>
      <c r="E36" s="73">
        <v>22.504958737213709</v>
      </c>
      <c r="F36" s="43"/>
      <c r="G36" s="73">
        <v>32.544961479752423</v>
      </c>
      <c r="H36" s="73"/>
      <c r="I36" s="73">
        <v>26.264207237095317</v>
      </c>
      <c r="J36" s="43"/>
      <c r="K36" s="73">
        <v>29.27491036612123</v>
      </c>
      <c r="L36" s="73"/>
      <c r="M36" s="73">
        <v>33.910088352664964</v>
      </c>
      <c r="N36" s="43"/>
      <c r="O36" s="73">
        <v>14.962149009084149</v>
      </c>
      <c r="P36" s="73"/>
      <c r="Q36" s="73">
        <v>171.14529435257774</v>
      </c>
    </row>
    <row r="37" spans="1:17">
      <c r="A37" s="43" t="s">
        <v>233</v>
      </c>
      <c r="B37" s="43"/>
      <c r="C37" s="73">
        <v>6.1648575805212751</v>
      </c>
      <c r="D37" s="73"/>
      <c r="E37" s="73">
        <v>10.302025957578794</v>
      </c>
      <c r="F37" s="43"/>
      <c r="G37" s="73">
        <v>26.465995725180157</v>
      </c>
      <c r="H37" s="73"/>
      <c r="I37" s="73">
        <v>36.951872710079087</v>
      </c>
      <c r="J37" s="43"/>
      <c r="K37" s="73">
        <v>45.876756374666812</v>
      </c>
      <c r="L37" s="73"/>
      <c r="M37" s="73">
        <v>23.701337640519878</v>
      </c>
      <c r="N37" s="43"/>
      <c r="O37" s="73">
        <v>16.230315652229226</v>
      </c>
      <c r="P37" s="73"/>
      <c r="Q37" s="73">
        <v>165.69316164077523</v>
      </c>
    </row>
    <row r="38" spans="1:17">
      <c r="A38" s="43" t="s">
        <v>237</v>
      </c>
      <c r="B38" s="43"/>
      <c r="C38" s="73">
        <v>6.2567062131879414</v>
      </c>
      <c r="D38" s="73"/>
      <c r="E38" s="73">
        <v>19.811739382870833</v>
      </c>
      <c r="F38" s="43"/>
      <c r="G38" s="73">
        <v>34.314087258459224</v>
      </c>
      <c r="H38" s="73"/>
      <c r="I38" s="73">
        <v>19.353614398524499</v>
      </c>
      <c r="J38" s="43"/>
      <c r="K38" s="73">
        <v>31.314133739440766</v>
      </c>
      <c r="L38" s="73"/>
      <c r="M38" s="73">
        <v>25.18718326862901</v>
      </c>
      <c r="N38" s="43"/>
      <c r="O38" s="73">
        <v>18.492748074084581</v>
      </c>
      <c r="P38" s="73"/>
      <c r="Q38" s="73">
        <v>154.73021233519685</v>
      </c>
    </row>
    <row r="39" spans="1:17">
      <c r="A39" s="43" t="s">
        <v>239</v>
      </c>
      <c r="B39" s="43"/>
      <c r="C39" s="73">
        <v>7.5754218358855177</v>
      </c>
      <c r="D39" s="73"/>
      <c r="E39" s="73">
        <v>24.631648115882271</v>
      </c>
      <c r="F39" s="43"/>
      <c r="G39" s="73">
        <v>30.387164059720153</v>
      </c>
      <c r="H39" s="73"/>
      <c r="I39" s="73">
        <v>27.466717379187426</v>
      </c>
      <c r="J39" s="43"/>
      <c r="K39" s="73">
        <v>34.376975696766912</v>
      </c>
      <c r="L39" s="73"/>
      <c r="M39" s="73">
        <v>18.733264082995088</v>
      </c>
      <c r="N39" s="43"/>
      <c r="O39" s="73">
        <v>8.1479266393908674</v>
      </c>
      <c r="P39" s="73"/>
      <c r="Q39" s="73">
        <v>151.31911780982824</v>
      </c>
    </row>
    <row r="40" spans="1:17" ht="6" customHeight="1">
      <c r="A40" s="43"/>
      <c r="B40" s="43"/>
      <c r="C40" s="73"/>
      <c r="D40" s="73"/>
      <c r="E40" s="73"/>
      <c r="F40" s="43"/>
      <c r="G40" s="73"/>
      <c r="H40" s="73"/>
      <c r="I40" s="73"/>
      <c r="J40" s="43"/>
      <c r="K40" s="73"/>
      <c r="L40" s="73"/>
      <c r="M40" s="73"/>
      <c r="N40" s="43"/>
      <c r="O40" s="73"/>
      <c r="P40" s="73"/>
      <c r="Q40" s="73"/>
    </row>
    <row r="41" spans="1:17">
      <c r="A41" s="43" t="s">
        <v>243</v>
      </c>
      <c r="B41" s="43"/>
      <c r="C41" s="73">
        <v>13.088017447962599</v>
      </c>
      <c r="D41" s="73"/>
      <c r="E41" s="73">
        <v>14.693836375371511</v>
      </c>
      <c r="F41" s="43"/>
      <c r="G41" s="73">
        <v>11.638355197602165</v>
      </c>
      <c r="H41" s="73"/>
      <c r="I41" s="73">
        <v>20.46446325246087</v>
      </c>
      <c r="J41" s="43"/>
      <c r="K41" s="73">
        <v>31.282465960711107</v>
      </c>
      <c r="L41" s="73"/>
      <c r="M41" s="73">
        <v>28.238182116517134</v>
      </c>
      <c r="N41" s="43"/>
      <c r="O41" s="73">
        <v>28.139288400559714</v>
      </c>
      <c r="P41" s="73"/>
      <c r="Q41" s="73">
        <v>147.54460875118511</v>
      </c>
    </row>
    <row r="42" spans="1:17">
      <c r="A42" s="43" t="s">
        <v>238</v>
      </c>
      <c r="B42" s="43"/>
      <c r="C42" s="73">
        <v>2.0571036106478808</v>
      </c>
      <c r="D42" s="73"/>
      <c r="E42" s="73">
        <v>22.248521916923437</v>
      </c>
      <c r="F42" s="43"/>
      <c r="G42" s="73">
        <v>28.601652404146641</v>
      </c>
      <c r="H42" s="73"/>
      <c r="I42" s="73">
        <v>27.240501262641434</v>
      </c>
      <c r="J42" s="43"/>
      <c r="K42" s="73">
        <v>37.785980872863846</v>
      </c>
      <c r="L42" s="73"/>
      <c r="M42" s="73">
        <v>17.146702075098588</v>
      </c>
      <c r="N42" s="43"/>
      <c r="O42" s="73">
        <v>11.020569946224375</v>
      </c>
      <c r="P42" s="73"/>
      <c r="Q42" s="73">
        <v>146.10103208854622</v>
      </c>
    </row>
    <row r="43" spans="1:17">
      <c r="A43" s="43" t="s">
        <v>244</v>
      </c>
      <c r="B43" s="43"/>
      <c r="C43" s="73">
        <v>5.8517689647519022</v>
      </c>
      <c r="D43" s="73"/>
      <c r="E43" s="73">
        <v>12.106696888819126</v>
      </c>
      <c r="F43" s="43"/>
      <c r="G43" s="73">
        <v>31.783155861673606</v>
      </c>
      <c r="H43" s="73"/>
      <c r="I43" s="73">
        <v>43.789187045439512</v>
      </c>
      <c r="J43" s="43"/>
      <c r="K43" s="73">
        <v>25.507518207986312</v>
      </c>
      <c r="L43" s="73"/>
      <c r="M43" s="73">
        <v>13.091170364895435</v>
      </c>
      <c r="N43" s="43"/>
      <c r="O43" s="73">
        <v>9.8359228639275038</v>
      </c>
      <c r="P43" s="73"/>
      <c r="Q43" s="73">
        <v>141.96542019749339</v>
      </c>
    </row>
    <row r="44" spans="1:17">
      <c r="A44" s="43" t="s">
        <v>99</v>
      </c>
      <c r="B44" s="43"/>
      <c r="C44" s="73">
        <v>4.0279651632413103</v>
      </c>
      <c r="D44" s="73"/>
      <c r="E44" s="73">
        <v>4.101382004891029</v>
      </c>
      <c r="F44" s="43"/>
      <c r="G44" s="73">
        <v>13.787255319542929</v>
      </c>
      <c r="H44" s="73"/>
      <c r="I44" s="73">
        <v>31.979816572366776</v>
      </c>
      <c r="J44" s="43"/>
      <c r="K44" s="73">
        <v>35.8690504171499</v>
      </c>
      <c r="L44" s="73"/>
      <c r="M44" s="73">
        <v>34.881431659255739</v>
      </c>
      <c r="N44" s="43"/>
      <c r="O44" s="73">
        <v>12.808119443890114</v>
      </c>
      <c r="P44" s="73"/>
      <c r="Q44" s="73">
        <v>137.45502058033779</v>
      </c>
    </row>
    <row r="45" spans="1:17">
      <c r="A45" s="43" t="s">
        <v>248</v>
      </c>
      <c r="B45" s="43"/>
      <c r="C45" s="73">
        <v>4.1814215144289371</v>
      </c>
      <c r="D45" s="73"/>
      <c r="E45" s="73">
        <v>9.3357886273662274</v>
      </c>
      <c r="F45" s="43"/>
      <c r="G45" s="73">
        <v>23.728993920915801</v>
      </c>
      <c r="H45" s="73"/>
      <c r="I45" s="73">
        <v>36.248394453387348</v>
      </c>
      <c r="J45" s="43"/>
      <c r="K45" s="73">
        <v>27.177683559854465</v>
      </c>
      <c r="L45" s="73"/>
      <c r="M45" s="73">
        <v>21.23103694316346</v>
      </c>
      <c r="N45" s="43"/>
      <c r="O45" s="73">
        <v>12.648895078448138</v>
      </c>
      <c r="P45" s="73"/>
      <c r="Q45" s="73">
        <v>134.55221409756439</v>
      </c>
    </row>
    <row r="46" spans="1:17" ht="6" customHeight="1">
      <c r="A46" s="43"/>
      <c r="B46" s="43"/>
      <c r="C46" s="73"/>
      <c r="D46" s="73"/>
      <c r="E46" s="73"/>
      <c r="F46" s="43"/>
      <c r="G46" s="73"/>
      <c r="H46" s="73"/>
      <c r="I46" s="73"/>
      <c r="J46" s="43"/>
      <c r="K46" s="73"/>
      <c r="L46" s="73"/>
      <c r="M46" s="73"/>
      <c r="N46" s="43"/>
      <c r="O46" s="73"/>
      <c r="P46" s="73"/>
      <c r="Q46" s="73"/>
    </row>
    <row r="47" spans="1:17">
      <c r="A47" s="43" t="s">
        <v>241</v>
      </c>
      <c r="B47" s="43"/>
      <c r="C47" s="73">
        <v>3.4389334868298009</v>
      </c>
      <c r="D47" s="73"/>
      <c r="E47" s="73">
        <v>10.288617269456081</v>
      </c>
      <c r="F47" s="43"/>
      <c r="G47" s="73">
        <v>17.063392442775491</v>
      </c>
      <c r="H47" s="73"/>
      <c r="I47" s="73">
        <v>27.642087563670106</v>
      </c>
      <c r="J47" s="43"/>
      <c r="K47" s="73">
        <v>31.973002471625847</v>
      </c>
      <c r="L47" s="73"/>
      <c r="M47" s="73">
        <v>31.301970742040737</v>
      </c>
      <c r="N47" s="43"/>
      <c r="O47" s="73">
        <v>12.521341187977393</v>
      </c>
      <c r="P47" s="73"/>
      <c r="Q47" s="73">
        <v>134.22934516437545</v>
      </c>
    </row>
    <row r="48" spans="1:17">
      <c r="A48" s="43" t="s">
        <v>250</v>
      </c>
      <c r="B48" s="43"/>
      <c r="C48" s="73">
        <v>4.3491885776919839</v>
      </c>
      <c r="D48" s="73"/>
      <c r="E48" s="73">
        <v>6.8114354421638312</v>
      </c>
      <c r="F48" s="43"/>
      <c r="G48" s="73">
        <v>8.7746998519017509</v>
      </c>
      <c r="H48" s="73"/>
      <c r="I48" s="73">
        <v>41.602997107931508</v>
      </c>
      <c r="J48" s="43"/>
      <c r="K48" s="73">
        <v>29.202379481207629</v>
      </c>
      <c r="L48" s="73"/>
      <c r="M48" s="73">
        <v>17.480037579901808</v>
      </c>
      <c r="N48" s="43"/>
      <c r="O48" s="73">
        <v>11.60950254887244</v>
      </c>
      <c r="P48" s="73"/>
      <c r="Q48" s="73">
        <v>119.83024058967095</v>
      </c>
    </row>
    <row r="49" spans="1:17">
      <c r="A49" s="43" t="s">
        <v>240</v>
      </c>
      <c r="B49" s="43"/>
      <c r="C49" s="73">
        <v>6.161846229900541</v>
      </c>
      <c r="D49" s="73"/>
      <c r="E49" s="73">
        <v>7.9762916215565829</v>
      </c>
      <c r="F49" s="43"/>
      <c r="G49" s="73">
        <v>24.735845980879507</v>
      </c>
      <c r="H49" s="73"/>
      <c r="I49" s="73">
        <v>16.53301567626561</v>
      </c>
      <c r="J49" s="43"/>
      <c r="K49" s="73">
        <v>25.459661218334279</v>
      </c>
      <c r="L49" s="73"/>
      <c r="M49" s="73">
        <v>19.433581915445409</v>
      </c>
      <c r="N49" s="43"/>
      <c r="O49" s="73">
        <v>18.689880729121693</v>
      </c>
      <c r="P49" s="73"/>
      <c r="Q49" s="73">
        <v>118.99012337150363</v>
      </c>
    </row>
    <row r="50" spans="1:17">
      <c r="A50" s="43" t="s">
        <v>247</v>
      </c>
      <c r="B50" s="43"/>
      <c r="C50" s="73">
        <v>14.932426238541082</v>
      </c>
      <c r="D50" s="73"/>
      <c r="E50" s="73">
        <v>9.5864024601686175</v>
      </c>
      <c r="F50" s="43"/>
      <c r="G50" s="73">
        <v>17.157686639153862</v>
      </c>
      <c r="H50" s="73"/>
      <c r="I50" s="73">
        <v>22.527971077117062</v>
      </c>
      <c r="J50" s="43"/>
      <c r="K50" s="73">
        <v>24.677772464282349</v>
      </c>
      <c r="L50" s="73"/>
      <c r="M50" s="73">
        <v>19.074475646592351</v>
      </c>
      <c r="N50" s="43"/>
      <c r="O50" s="73">
        <v>8.4384688212419459</v>
      </c>
      <c r="P50" s="73"/>
      <c r="Q50" s="73">
        <v>116.86984334709724</v>
      </c>
    </row>
    <row r="51" spans="1:17">
      <c r="A51" s="43" t="s">
        <v>256</v>
      </c>
      <c r="B51" s="43"/>
      <c r="C51" s="73">
        <v>3.8652012191824694</v>
      </c>
      <c r="D51" s="73"/>
      <c r="E51" s="73">
        <v>9.2009841275594617</v>
      </c>
      <c r="F51" s="43"/>
      <c r="G51" s="73">
        <v>18.915056772179234</v>
      </c>
      <c r="H51" s="73"/>
      <c r="I51" s="73">
        <v>18.79066542579913</v>
      </c>
      <c r="J51" s="43"/>
      <c r="K51" s="73">
        <v>24.885686762985909</v>
      </c>
      <c r="L51" s="73"/>
      <c r="M51" s="73">
        <v>18.411796686613584</v>
      </c>
      <c r="N51" s="43"/>
      <c r="O51" s="73">
        <v>15.997554236391558</v>
      </c>
      <c r="P51" s="73"/>
      <c r="Q51" s="73">
        <v>110.06694523071135</v>
      </c>
    </row>
    <row r="52" spans="1:17" ht="6" customHeight="1">
      <c r="A52" s="43"/>
      <c r="B52" s="43"/>
      <c r="C52" s="73"/>
      <c r="D52" s="73"/>
      <c r="E52" s="73"/>
      <c r="F52" s="43"/>
      <c r="G52" s="73"/>
      <c r="H52" s="73"/>
      <c r="I52" s="73"/>
      <c r="J52" s="43"/>
      <c r="K52" s="73"/>
      <c r="L52" s="73"/>
      <c r="M52" s="73"/>
      <c r="N52" s="43"/>
      <c r="O52" s="73"/>
      <c r="P52" s="73"/>
      <c r="Q52" s="73"/>
    </row>
    <row r="53" spans="1:17">
      <c r="A53" s="43" t="s">
        <v>251</v>
      </c>
      <c r="B53" s="43"/>
      <c r="C53" s="73">
        <v>7.8081547643897604</v>
      </c>
      <c r="D53" s="73"/>
      <c r="E53" s="73">
        <v>12.561812186145769</v>
      </c>
      <c r="F53" s="43"/>
      <c r="G53" s="73">
        <v>15.000445920348414</v>
      </c>
      <c r="H53" s="73"/>
      <c r="I53" s="73">
        <v>9.2040543050449433</v>
      </c>
      <c r="J53" s="43"/>
      <c r="K53" s="73">
        <v>19.956118428704887</v>
      </c>
      <c r="L53" s="73"/>
      <c r="M53" s="73">
        <v>26.510950842819017</v>
      </c>
      <c r="N53" s="43"/>
      <c r="O53" s="73">
        <v>14.024153689281681</v>
      </c>
      <c r="P53" s="73"/>
      <c r="Q53" s="73">
        <v>105.06569013673446</v>
      </c>
    </row>
    <row r="54" spans="1:17">
      <c r="A54" s="43" t="s">
        <v>246</v>
      </c>
      <c r="B54" s="43"/>
      <c r="C54" s="73">
        <v>4.5332815531497763</v>
      </c>
      <c r="D54" s="73"/>
      <c r="E54" s="73">
        <v>5.0098253360682117</v>
      </c>
      <c r="F54" s="43"/>
      <c r="G54" s="73">
        <v>16.407154259122155</v>
      </c>
      <c r="H54" s="73"/>
      <c r="I54" s="73">
        <v>7.3445028873546327</v>
      </c>
      <c r="J54" s="43"/>
      <c r="K54" s="73">
        <v>45.978187475883772</v>
      </c>
      <c r="L54" s="73"/>
      <c r="M54" s="73">
        <v>15.624694006745599</v>
      </c>
      <c r="N54" s="43"/>
      <c r="O54" s="73">
        <v>7.2815205116172201</v>
      </c>
      <c r="P54" s="73"/>
      <c r="Q54" s="73">
        <v>102.65380602994136</v>
      </c>
    </row>
    <row r="55" spans="1:17">
      <c r="A55" s="43" t="s">
        <v>254</v>
      </c>
      <c r="B55" s="43"/>
      <c r="C55" s="73">
        <v>2.4133978061072376</v>
      </c>
      <c r="D55" s="73"/>
      <c r="E55" s="73">
        <v>6.0669163929372703</v>
      </c>
      <c r="F55" s="43"/>
      <c r="G55" s="73">
        <v>17.538508165486441</v>
      </c>
      <c r="H55" s="73"/>
      <c r="I55" s="73">
        <v>30.528058931719197</v>
      </c>
      <c r="J55" s="43"/>
      <c r="K55" s="73">
        <v>26.310876335361723</v>
      </c>
      <c r="L55" s="73"/>
      <c r="M55" s="73">
        <v>8.2170726469091875</v>
      </c>
      <c r="N55" s="43"/>
      <c r="O55" s="73">
        <v>6.7656676086981786</v>
      </c>
      <c r="P55" s="73"/>
      <c r="Q55" s="73">
        <v>97.840497887219243</v>
      </c>
    </row>
    <row r="56" spans="1:17">
      <c r="A56" s="43" t="s">
        <v>268</v>
      </c>
      <c r="B56" s="43"/>
      <c r="C56" s="73">
        <v>11.846868311618419</v>
      </c>
      <c r="D56" s="73"/>
      <c r="E56" s="73">
        <v>1.901378432952056</v>
      </c>
      <c r="F56" s="43"/>
      <c r="G56" s="73">
        <v>21.300970447977139</v>
      </c>
      <c r="H56" s="73"/>
      <c r="I56" s="73">
        <v>17.115895796927347</v>
      </c>
      <c r="J56" s="43"/>
      <c r="K56" s="73">
        <v>20.078801660941185</v>
      </c>
      <c r="L56" s="73"/>
      <c r="M56" s="73">
        <v>16.685032704683188</v>
      </c>
      <c r="N56" s="43"/>
      <c r="O56" s="73">
        <v>7.9194647370480231</v>
      </c>
      <c r="P56" s="73"/>
      <c r="Q56" s="73">
        <v>96.848412092147342</v>
      </c>
    </row>
    <row r="57" spans="1:17">
      <c r="A57" s="43" t="s">
        <v>249</v>
      </c>
      <c r="B57" s="43"/>
      <c r="C57" s="73">
        <v>3.439883238723779</v>
      </c>
      <c r="D57" s="73"/>
      <c r="E57" s="73">
        <v>5.5768274814316863</v>
      </c>
      <c r="F57" s="43"/>
      <c r="G57" s="73">
        <v>16.675464311958681</v>
      </c>
      <c r="H57" s="73"/>
      <c r="I57" s="73">
        <v>20.863578085287887</v>
      </c>
      <c r="J57" s="43"/>
      <c r="K57" s="73">
        <v>32.236342060532031</v>
      </c>
      <c r="L57" s="73"/>
      <c r="M57" s="73">
        <v>10.704873343260866</v>
      </c>
      <c r="N57" s="43"/>
      <c r="O57" s="73">
        <v>6.3004998647767749</v>
      </c>
      <c r="P57" s="73"/>
      <c r="Q57" s="73">
        <v>95.797468385971712</v>
      </c>
    </row>
    <row r="58" spans="1:17" ht="6" customHeight="1">
      <c r="A58" s="43"/>
      <c r="B58" s="43"/>
      <c r="C58" s="73"/>
      <c r="D58" s="73"/>
      <c r="E58" s="73"/>
      <c r="F58" s="43"/>
      <c r="G58" s="73"/>
      <c r="H58" s="73"/>
      <c r="I58" s="73"/>
      <c r="J58" s="43"/>
      <c r="K58" s="73"/>
      <c r="L58" s="73"/>
      <c r="M58" s="73"/>
      <c r="N58" s="43"/>
      <c r="O58" s="73"/>
      <c r="P58" s="73"/>
      <c r="Q58" s="73"/>
    </row>
    <row r="59" spans="1:17">
      <c r="A59" s="43" t="s">
        <v>255</v>
      </c>
      <c r="B59" s="43"/>
      <c r="C59" s="73">
        <v>14.920515001761224</v>
      </c>
      <c r="D59" s="73"/>
      <c r="E59" s="73">
        <v>15.987578575282486</v>
      </c>
      <c r="F59" s="43"/>
      <c r="G59" s="73">
        <v>4.6564987630123307</v>
      </c>
      <c r="H59" s="73"/>
      <c r="I59" s="73">
        <v>15.502062062486024</v>
      </c>
      <c r="J59" s="43"/>
      <c r="K59" s="73">
        <v>19.843461249143992</v>
      </c>
      <c r="L59" s="73"/>
      <c r="M59" s="73">
        <v>14.828287017328197</v>
      </c>
      <c r="N59" s="43"/>
      <c r="O59" s="73">
        <v>8.7273999386959513</v>
      </c>
      <c r="P59" s="73"/>
      <c r="Q59" s="73">
        <v>94.465802607710202</v>
      </c>
    </row>
    <row r="60" spans="1:17">
      <c r="A60" s="43" t="s">
        <v>245</v>
      </c>
      <c r="B60" s="43"/>
      <c r="C60" s="73">
        <v>16.103751873452147</v>
      </c>
      <c r="D60" s="73"/>
      <c r="E60" s="73">
        <v>2.9841543882849844</v>
      </c>
      <c r="F60" s="43"/>
      <c r="G60" s="73">
        <v>9.5319274864583132</v>
      </c>
      <c r="H60" s="73"/>
      <c r="I60" s="73">
        <v>23.540199754277815</v>
      </c>
      <c r="J60" s="43"/>
      <c r="K60" s="73">
        <v>15.909228652577225</v>
      </c>
      <c r="L60" s="73"/>
      <c r="M60" s="73">
        <v>15.357460973849872</v>
      </c>
      <c r="N60" s="43"/>
      <c r="O60" s="73">
        <v>6.2136088048774454</v>
      </c>
      <c r="P60" s="73"/>
      <c r="Q60" s="73">
        <v>89.640331933777787</v>
      </c>
    </row>
    <row r="61" spans="1:17">
      <c r="A61" s="43" t="s">
        <v>242</v>
      </c>
      <c r="B61" s="43"/>
      <c r="C61" s="73">
        <v>5.8071800393406532</v>
      </c>
      <c r="D61" s="73"/>
      <c r="E61" s="73">
        <v>5.3941626301930548</v>
      </c>
      <c r="F61" s="43"/>
      <c r="G61" s="73">
        <v>11.493862219451632</v>
      </c>
      <c r="H61" s="73"/>
      <c r="I61" s="73">
        <v>21.483524198425108</v>
      </c>
      <c r="J61" s="43"/>
      <c r="K61" s="73">
        <v>25.965846622213235</v>
      </c>
      <c r="L61" s="73"/>
      <c r="M61" s="73">
        <v>11.744030682816241</v>
      </c>
      <c r="N61" s="43"/>
      <c r="O61" s="73">
        <v>6.9478988595023266</v>
      </c>
      <c r="P61" s="73"/>
      <c r="Q61" s="73">
        <v>88.836505251942256</v>
      </c>
    </row>
    <row r="62" spans="1:17">
      <c r="A62" s="43" t="s">
        <v>269</v>
      </c>
      <c r="B62" s="43"/>
      <c r="C62" s="73">
        <v>1.8037308706505502</v>
      </c>
      <c r="D62" s="73"/>
      <c r="E62" s="73">
        <v>4.5332838346791489</v>
      </c>
      <c r="F62" s="43"/>
      <c r="G62" s="73">
        <v>15.735582517839529</v>
      </c>
      <c r="H62" s="73"/>
      <c r="I62" s="73">
        <v>18.385877262509247</v>
      </c>
      <c r="J62" s="43"/>
      <c r="K62" s="73">
        <v>25.984872081401697</v>
      </c>
      <c r="L62" s="73"/>
      <c r="M62" s="73">
        <v>13.243695288999444</v>
      </c>
      <c r="N62" s="43"/>
      <c r="O62" s="73">
        <v>6.4117766078870115</v>
      </c>
      <c r="P62" s="73"/>
      <c r="Q62" s="73">
        <v>86.098818463966623</v>
      </c>
    </row>
    <row r="63" spans="1:17">
      <c r="A63" s="43" t="s">
        <v>270</v>
      </c>
      <c r="B63" s="43"/>
      <c r="C63" s="73">
        <v>1.2372350000000292</v>
      </c>
      <c r="D63" s="73"/>
      <c r="E63" s="73">
        <v>8.0683619709226946</v>
      </c>
      <c r="F63" s="43"/>
      <c r="G63" s="73">
        <v>12.388114709467269</v>
      </c>
      <c r="H63" s="73"/>
      <c r="I63" s="73">
        <v>20.117314848013066</v>
      </c>
      <c r="J63" s="43"/>
      <c r="K63" s="73">
        <v>18.265197400240687</v>
      </c>
      <c r="L63" s="73"/>
      <c r="M63" s="73">
        <v>14.936061922836286</v>
      </c>
      <c r="N63" s="43"/>
      <c r="O63" s="73">
        <v>10.227901280375868</v>
      </c>
      <c r="P63" s="73"/>
      <c r="Q63" s="73">
        <v>85.24018713185589</v>
      </c>
    </row>
    <row r="64" spans="1:17" ht="6" customHeight="1">
      <c r="A64" s="43"/>
      <c r="B64" s="43"/>
      <c r="C64" s="73"/>
      <c r="D64" s="73"/>
      <c r="E64" s="73"/>
      <c r="F64" s="43"/>
      <c r="G64" s="73"/>
      <c r="H64" s="73"/>
      <c r="I64" s="73"/>
      <c r="J64" s="43"/>
      <c r="K64" s="73"/>
      <c r="L64" s="73"/>
      <c r="M64" s="73"/>
      <c r="N64" s="43"/>
      <c r="O64" s="73"/>
      <c r="P64" s="73"/>
      <c r="Q64" s="73"/>
    </row>
    <row r="65" spans="1:17">
      <c r="A65" s="43" t="s">
        <v>252</v>
      </c>
      <c r="B65" s="43"/>
      <c r="C65" s="73">
        <v>11.427471397632313</v>
      </c>
      <c r="D65" s="73"/>
      <c r="E65" s="73">
        <v>15.3736970902</v>
      </c>
      <c r="F65" s="43"/>
      <c r="G65" s="73">
        <v>5.9630498201226976</v>
      </c>
      <c r="H65" s="73"/>
      <c r="I65" s="73">
        <v>11.221364115996627</v>
      </c>
      <c r="J65" s="43"/>
      <c r="K65" s="73">
        <v>21.254131519826785</v>
      </c>
      <c r="L65" s="73"/>
      <c r="M65" s="73">
        <v>15.853630503499454</v>
      </c>
      <c r="N65" s="43"/>
      <c r="O65" s="73">
        <v>4.0695513850677676</v>
      </c>
      <c r="P65" s="73"/>
      <c r="Q65" s="73">
        <v>85.162895832345654</v>
      </c>
    </row>
    <row r="66" spans="1:17">
      <c r="A66" s="43" t="s">
        <v>257</v>
      </c>
      <c r="B66" s="43"/>
      <c r="C66" s="73">
        <v>3.0244977598273706</v>
      </c>
      <c r="D66" s="73"/>
      <c r="E66" s="73">
        <v>8.1284698691566533</v>
      </c>
      <c r="F66" s="43"/>
      <c r="G66" s="73">
        <v>14.928202854839713</v>
      </c>
      <c r="H66" s="73"/>
      <c r="I66" s="73">
        <v>16.589792409932421</v>
      </c>
      <c r="J66" s="43"/>
      <c r="K66" s="73">
        <v>21.519226541420473</v>
      </c>
      <c r="L66" s="73"/>
      <c r="M66" s="73">
        <v>15.407057805131505</v>
      </c>
      <c r="N66" s="43"/>
      <c r="O66" s="73">
        <v>2.5838554897509765</v>
      </c>
      <c r="P66" s="73"/>
      <c r="Q66" s="73">
        <v>82.181102730059095</v>
      </c>
    </row>
    <row r="67" spans="1:17">
      <c r="A67" s="43" t="s">
        <v>253</v>
      </c>
      <c r="B67" s="43"/>
      <c r="C67" s="73">
        <v>2.3732750265862461</v>
      </c>
      <c r="D67" s="73"/>
      <c r="E67" s="73">
        <v>1.1825770000000202</v>
      </c>
      <c r="F67" s="43"/>
      <c r="G67" s="73">
        <v>12.273719578196848</v>
      </c>
      <c r="H67" s="73"/>
      <c r="I67" s="73">
        <v>23.032975957921995</v>
      </c>
      <c r="J67" s="43"/>
      <c r="K67" s="73">
        <v>14.996243438273574</v>
      </c>
      <c r="L67" s="73"/>
      <c r="M67" s="73">
        <v>21.082507984305533</v>
      </c>
      <c r="N67" s="43"/>
      <c r="O67" s="73">
        <v>5.0132812756453466</v>
      </c>
      <c r="P67" s="73"/>
      <c r="Q67" s="73">
        <v>79.954580260929561</v>
      </c>
    </row>
    <row r="68" spans="1:17">
      <c r="A68" s="43" t="s">
        <v>271</v>
      </c>
      <c r="B68" s="43"/>
      <c r="C68" s="73">
        <v>1.4500233031168028</v>
      </c>
      <c r="D68" s="73"/>
      <c r="E68" s="73">
        <v>4.4209360154637274</v>
      </c>
      <c r="F68" s="43"/>
      <c r="G68" s="73">
        <v>17.019283368952987</v>
      </c>
      <c r="H68" s="73"/>
      <c r="I68" s="73">
        <v>19.41646926160238</v>
      </c>
      <c r="J68" s="43"/>
      <c r="K68" s="73">
        <v>13.304131195669479</v>
      </c>
      <c r="L68" s="73"/>
      <c r="M68" s="73">
        <v>9.844929071234084</v>
      </c>
      <c r="N68" s="43"/>
      <c r="O68" s="73">
        <v>13.570156022814537</v>
      </c>
      <c r="P68" s="73"/>
      <c r="Q68" s="73">
        <v>79.025928238853993</v>
      </c>
    </row>
    <row r="69" spans="1:17">
      <c r="A69" s="43" t="s">
        <v>202</v>
      </c>
      <c r="B69" s="74"/>
      <c r="C69" s="73">
        <v>6.1275269385942126</v>
      </c>
      <c r="D69" s="73"/>
      <c r="E69" s="73">
        <v>9.3761446490952789</v>
      </c>
      <c r="F69" s="43"/>
      <c r="G69" s="73">
        <v>19.479403430186871</v>
      </c>
      <c r="H69" s="73"/>
      <c r="I69" s="73">
        <v>13.063525870264169</v>
      </c>
      <c r="J69" s="43"/>
      <c r="K69" s="73">
        <v>14.00110271772281</v>
      </c>
      <c r="L69" s="73"/>
      <c r="M69" s="73">
        <v>10.370124304286486</v>
      </c>
      <c r="N69" s="43"/>
      <c r="O69" s="73">
        <v>5.0723320332569877</v>
      </c>
      <c r="P69" s="73"/>
      <c r="Q69" s="73">
        <v>77.490159943406809</v>
      </c>
    </row>
    <row r="70" spans="1:17">
      <c r="A70" s="75"/>
      <c r="B70" s="75"/>
      <c r="C70" s="76"/>
      <c r="D70" s="76"/>
      <c r="E70" s="76"/>
      <c r="F70" s="75"/>
      <c r="G70" s="76"/>
      <c r="H70" s="76"/>
      <c r="I70" s="76"/>
      <c r="J70" s="75"/>
      <c r="K70" s="76"/>
      <c r="L70" s="76"/>
      <c r="M70" s="76"/>
      <c r="N70" s="75"/>
      <c r="O70" s="76"/>
      <c r="P70" s="76"/>
      <c r="Q70" s="76"/>
    </row>
    <row r="71" spans="1:17" ht="9" customHeight="1">
      <c r="A71" s="249" t="s">
        <v>258</v>
      </c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</row>
    <row r="72" spans="1:17" ht="9" customHeight="1">
      <c r="A72" s="235"/>
      <c r="B72" s="245"/>
      <c r="C72" s="245"/>
      <c r="D72" s="245"/>
      <c r="E72" s="245"/>
      <c r="F72" s="245"/>
      <c r="G72" s="245"/>
      <c r="H72" s="245"/>
      <c r="I72" s="245"/>
      <c r="J72" s="245"/>
      <c r="K72" s="245"/>
      <c r="L72" s="245"/>
      <c r="M72" s="245"/>
      <c r="N72" s="245"/>
      <c r="O72" s="245"/>
      <c r="P72" s="245"/>
    </row>
    <row r="73" spans="1:17" ht="9" customHeight="1">
      <c r="A73" s="235"/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</row>
    <row r="74" spans="1:17" ht="9" customHeight="1">
      <c r="A74" s="235"/>
      <c r="B74" s="245"/>
      <c r="C74" s="245"/>
      <c r="D74" s="245"/>
      <c r="E74" s="245"/>
      <c r="F74" s="245"/>
      <c r="G74" s="245"/>
      <c r="H74" s="245"/>
      <c r="I74" s="245"/>
      <c r="J74" s="245"/>
      <c r="K74" s="245"/>
      <c r="L74" s="245"/>
      <c r="M74" s="245"/>
      <c r="N74" s="245"/>
      <c r="O74" s="245"/>
      <c r="P74" s="245"/>
    </row>
  </sheetData>
  <sheetProtection algorithmName="SHA-512" hashValue="snehx1jq0BQXVqKzw8fIfDegdHK0fA4U7+akNqXtdJ0aS4vW/s/v53t8tX4akvKR7mlKoLiIgM31+l4X15DZ/A==" saltValue="bXrJlzU+FF2TUBGIMH5h3g==" spinCount="100000" sheet="1" objects="1" scenarios="1" formatColumns="0" formatRows="0"/>
  <customSheetViews>
    <customSheetView guid="{23C48C76-85D5-4072-9DFE-6357FCE87462}" fitToPage="1" state="hidden">
      <pageMargins left="0.7" right="0.7" top="0.75" bottom="0.75" header="0.3" footer="0.3"/>
      <pageSetup paperSize="9" scale="72" orientation="portrait" r:id="rId1"/>
    </customSheetView>
    <customSheetView guid="{1F563044-BFFD-4E88-8A76-C2F5E7AFE3A5}" fitToPage="1">
      <pageMargins left="0.7" right="0.7" top="0.75" bottom="0.75" header="0.3" footer="0.3"/>
      <pageSetup paperSize="9" scale="72" orientation="portrait" r:id="rId2"/>
    </customSheetView>
  </customSheetViews>
  <mergeCells count="4">
    <mergeCell ref="A71:P71"/>
    <mergeCell ref="A72:P72"/>
    <mergeCell ref="A73:P73"/>
    <mergeCell ref="A74:P74"/>
  </mergeCells>
  <pageMargins left="0.7" right="0.7" top="0.75" bottom="0.75" header="0.3" footer="0.3"/>
  <pageSetup paperSize="9" scale="72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58"/>
  <sheetViews>
    <sheetView workbookViewId="0">
      <selection activeCell="B5" sqref="B5"/>
    </sheetView>
  </sheetViews>
  <sheetFormatPr defaultRowHeight="14.25"/>
  <cols>
    <col min="1" max="1" width="27" style="27" customWidth="1"/>
    <col min="2" max="2" width="24.85546875" style="27" customWidth="1"/>
    <col min="3" max="3" width="18.5703125" style="27" customWidth="1"/>
    <col min="4" max="16384" width="9.140625" style="27"/>
  </cols>
  <sheetData>
    <row r="1" spans="1:3">
      <c r="A1" s="28" t="s">
        <v>29</v>
      </c>
      <c r="B1" s="28" t="s">
        <v>8</v>
      </c>
      <c r="C1" s="28" t="s">
        <v>288</v>
      </c>
    </row>
    <row r="2" spans="1:3">
      <c r="A2" s="28" t="s">
        <v>30</v>
      </c>
      <c r="B2" s="28" t="s">
        <v>8</v>
      </c>
      <c r="C2" s="28" t="s">
        <v>307</v>
      </c>
    </row>
    <row r="3" spans="1:3">
      <c r="A3" s="28" t="s">
        <v>31</v>
      </c>
      <c r="B3" s="28" t="s">
        <v>281</v>
      </c>
      <c r="C3" s="28" t="s">
        <v>289</v>
      </c>
    </row>
    <row r="4" spans="1:3">
      <c r="A4" s="28" t="s">
        <v>32</v>
      </c>
      <c r="B4" s="28" t="s">
        <v>281</v>
      </c>
      <c r="C4" s="28" t="s">
        <v>289</v>
      </c>
    </row>
    <row r="5" spans="1:3">
      <c r="A5" s="28" t="s">
        <v>33</v>
      </c>
      <c r="B5" s="28" t="s">
        <v>281</v>
      </c>
      <c r="C5" s="28" t="s">
        <v>290</v>
      </c>
    </row>
    <row r="6" spans="1:3">
      <c r="A6" s="28" t="s">
        <v>34</v>
      </c>
      <c r="B6" s="28" t="s">
        <v>281</v>
      </c>
      <c r="C6" s="28" t="s">
        <v>291</v>
      </c>
    </row>
    <row r="7" spans="1:3">
      <c r="A7" s="28" t="s">
        <v>35</v>
      </c>
      <c r="B7" s="28" t="s">
        <v>281</v>
      </c>
      <c r="C7" s="28" t="s">
        <v>289</v>
      </c>
    </row>
    <row r="8" spans="1:3">
      <c r="A8" s="28" t="s">
        <v>36</v>
      </c>
      <c r="B8" s="28" t="s">
        <v>281</v>
      </c>
      <c r="C8" s="28" t="s">
        <v>292</v>
      </c>
    </row>
    <row r="9" spans="1:3">
      <c r="A9" s="28" t="s">
        <v>37</v>
      </c>
      <c r="B9" s="28" t="s">
        <v>281</v>
      </c>
      <c r="C9" s="28" t="s">
        <v>289</v>
      </c>
    </row>
    <row r="10" spans="1:3">
      <c r="A10" s="28" t="s">
        <v>38</v>
      </c>
      <c r="B10" s="28" t="s">
        <v>281</v>
      </c>
      <c r="C10" s="28" t="s">
        <v>289</v>
      </c>
    </row>
    <row r="11" spans="1:3">
      <c r="A11" s="28" t="s">
        <v>39</v>
      </c>
      <c r="B11" s="28" t="s">
        <v>281</v>
      </c>
      <c r="C11" s="28" t="s">
        <v>289</v>
      </c>
    </row>
    <row r="12" spans="1:3">
      <c r="A12" s="28" t="s">
        <v>40</v>
      </c>
      <c r="B12" s="28" t="s">
        <v>281</v>
      </c>
      <c r="C12" s="28" t="s">
        <v>289</v>
      </c>
    </row>
    <row r="13" spans="1:3">
      <c r="A13" s="28" t="s">
        <v>41</v>
      </c>
      <c r="B13" s="28" t="s">
        <v>281</v>
      </c>
      <c r="C13" s="28" t="s">
        <v>293</v>
      </c>
    </row>
    <row r="14" spans="1:3">
      <c r="A14" s="28" t="s">
        <v>42</v>
      </c>
      <c r="B14" s="28" t="s">
        <v>281</v>
      </c>
      <c r="C14" s="28" t="s">
        <v>289</v>
      </c>
    </row>
    <row r="15" spans="1:3">
      <c r="A15" s="28" t="s">
        <v>43</v>
      </c>
      <c r="B15" s="28" t="s">
        <v>281</v>
      </c>
      <c r="C15" s="28" t="s">
        <v>289</v>
      </c>
    </row>
    <row r="16" spans="1:3">
      <c r="A16" s="28" t="s">
        <v>44</v>
      </c>
      <c r="B16" s="28" t="s">
        <v>281</v>
      </c>
      <c r="C16" s="28" t="s">
        <v>289</v>
      </c>
    </row>
    <row r="17" spans="1:3">
      <c r="A17" s="28" t="s">
        <v>45</v>
      </c>
      <c r="B17" s="28" t="s">
        <v>281</v>
      </c>
      <c r="C17" s="28" t="s">
        <v>289</v>
      </c>
    </row>
    <row r="18" spans="1:3">
      <c r="A18" s="28" t="s">
        <v>46</v>
      </c>
      <c r="B18" s="28" t="s">
        <v>281</v>
      </c>
      <c r="C18" s="28" t="s">
        <v>289</v>
      </c>
    </row>
    <row r="19" spans="1:3">
      <c r="A19" s="28" t="s">
        <v>47</v>
      </c>
      <c r="B19" s="28" t="s">
        <v>281</v>
      </c>
      <c r="C19" s="28" t="s">
        <v>289</v>
      </c>
    </row>
    <row r="20" spans="1:3">
      <c r="A20" s="28" t="s">
        <v>48</v>
      </c>
      <c r="B20" s="28" t="s">
        <v>286</v>
      </c>
      <c r="C20" s="28" t="s">
        <v>294</v>
      </c>
    </row>
    <row r="21" spans="1:3">
      <c r="A21" s="28" t="s">
        <v>49</v>
      </c>
      <c r="B21" s="28" t="s">
        <v>281</v>
      </c>
      <c r="C21" s="28" t="s">
        <v>350</v>
      </c>
    </row>
    <row r="22" spans="1:3">
      <c r="A22" s="28" t="s">
        <v>50</v>
      </c>
      <c r="B22" s="28" t="s">
        <v>281</v>
      </c>
      <c r="C22" s="28" t="s">
        <v>289</v>
      </c>
    </row>
    <row r="23" spans="1:3">
      <c r="A23" s="28" t="s">
        <v>51</v>
      </c>
      <c r="B23" s="28" t="s">
        <v>281</v>
      </c>
      <c r="C23" s="28" t="s">
        <v>312</v>
      </c>
    </row>
    <row r="24" spans="1:3">
      <c r="A24" s="28" t="s">
        <v>52</v>
      </c>
      <c r="B24" s="28" t="s">
        <v>286</v>
      </c>
      <c r="C24" s="28" t="s">
        <v>295</v>
      </c>
    </row>
    <row r="25" spans="1:3">
      <c r="A25" s="28" t="s">
        <v>53</v>
      </c>
      <c r="B25" s="28" t="s">
        <v>281</v>
      </c>
      <c r="C25" s="28" t="s">
        <v>289</v>
      </c>
    </row>
    <row r="26" spans="1:3">
      <c r="A26" s="28" t="s">
        <v>54</v>
      </c>
      <c r="B26" s="28" t="s">
        <v>281</v>
      </c>
      <c r="C26" s="28" t="s">
        <v>289</v>
      </c>
    </row>
    <row r="27" spans="1:3">
      <c r="A27" s="28" t="s">
        <v>55</v>
      </c>
      <c r="B27" s="28" t="s">
        <v>281</v>
      </c>
      <c r="C27" s="28" t="s">
        <v>296</v>
      </c>
    </row>
    <row r="28" spans="1:3">
      <c r="A28" s="28" t="s">
        <v>56</v>
      </c>
      <c r="B28" s="28" t="s">
        <v>286</v>
      </c>
      <c r="C28" s="28" t="s">
        <v>297</v>
      </c>
    </row>
    <row r="29" spans="1:3">
      <c r="A29" s="28" t="s">
        <v>57</v>
      </c>
      <c r="B29" s="28" t="s">
        <v>286</v>
      </c>
      <c r="C29" s="28" t="s">
        <v>308</v>
      </c>
    </row>
    <row r="30" spans="1:3">
      <c r="A30" s="28" t="s">
        <v>58</v>
      </c>
      <c r="B30" s="28" t="s">
        <v>15</v>
      </c>
      <c r="C30" s="28"/>
    </row>
    <row r="31" spans="1:3">
      <c r="A31" s="28" t="s">
        <v>15</v>
      </c>
      <c r="B31" s="28" t="s">
        <v>15</v>
      </c>
      <c r="C31" s="28"/>
    </row>
    <row r="32" spans="1:3">
      <c r="A32" s="28" t="s">
        <v>59</v>
      </c>
      <c r="B32" s="28" t="s">
        <v>283</v>
      </c>
      <c r="C32" s="28" t="s">
        <v>298</v>
      </c>
    </row>
    <row r="33" spans="1:3">
      <c r="A33" s="28" t="s">
        <v>60</v>
      </c>
      <c r="B33" s="28" t="s">
        <v>283</v>
      </c>
      <c r="C33" s="28" t="s">
        <v>299</v>
      </c>
    </row>
    <row r="34" spans="1:3">
      <c r="A34" s="28" t="s">
        <v>61</v>
      </c>
      <c r="B34" s="28" t="s">
        <v>283</v>
      </c>
      <c r="C34" s="28" t="s">
        <v>309</v>
      </c>
    </row>
    <row r="35" spans="1:3">
      <c r="A35" s="28" t="s">
        <v>62</v>
      </c>
      <c r="B35" s="28" t="s">
        <v>283</v>
      </c>
      <c r="C35" s="28"/>
    </row>
    <row r="36" spans="1:3">
      <c r="A36" s="28" t="s">
        <v>63</v>
      </c>
      <c r="B36" s="28" t="s">
        <v>63</v>
      </c>
      <c r="C36" s="28"/>
    </row>
    <row r="37" spans="1:3">
      <c r="A37" s="28" t="s">
        <v>64</v>
      </c>
      <c r="B37" s="28" t="s">
        <v>284</v>
      </c>
      <c r="C37" s="28"/>
    </row>
    <row r="38" spans="1:3">
      <c r="A38" s="28" t="s">
        <v>65</v>
      </c>
      <c r="B38" s="28" t="s">
        <v>65</v>
      </c>
      <c r="C38" s="28"/>
    </row>
    <row r="39" spans="1:3">
      <c r="A39" s="28" t="s">
        <v>66</v>
      </c>
      <c r="B39" s="28" t="s">
        <v>285</v>
      </c>
      <c r="C39" s="28" t="s">
        <v>311</v>
      </c>
    </row>
    <row r="40" spans="1:3">
      <c r="A40" s="28" t="s">
        <v>67</v>
      </c>
      <c r="B40" s="28" t="s">
        <v>285</v>
      </c>
      <c r="C40" s="28" t="s">
        <v>299</v>
      </c>
    </row>
    <row r="41" spans="1:3">
      <c r="A41" s="28" t="s">
        <v>68</v>
      </c>
      <c r="B41" s="28" t="s">
        <v>285</v>
      </c>
      <c r="C41" s="28"/>
    </row>
    <row r="42" spans="1:3">
      <c r="A42" s="28" t="s">
        <v>69</v>
      </c>
      <c r="B42" s="28" t="s">
        <v>280</v>
      </c>
      <c r="C42" s="28" t="s">
        <v>300</v>
      </c>
    </row>
    <row r="43" spans="1:3">
      <c r="A43" s="28" t="s">
        <v>70</v>
      </c>
      <c r="B43" s="28" t="s">
        <v>280</v>
      </c>
      <c r="C43" s="28" t="s">
        <v>301</v>
      </c>
    </row>
    <row r="44" spans="1:3">
      <c r="A44" s="28" t="s">
        <v>71</v>
      </c>
      <c r="B44" s="28" t="s">
        <v>280</v>
      </c>
      <c r="C44" s="28" t="s">
        <v>310</v>
      </c>
    </row>
    <row r="45" spans="1:3">
      <c r="A45" s="28" t="s">
        <v>72</v>
      </c>
      <c r="B45" s="28" t="s">
        <v>280</v>
      </c>
      <c r="C45" s="28" t="s">
        <v>302</v>
      </c>
    </row>
    <row r="46" spans="1:3">
      <c r="A46" s="28" t="s">
        <v>73</v>
      </c>
      <c r="B46" s="28" t="s">
        <v>280</v>
      </c>
      <c r="C46" s="28" t="s">
        <v>310</v>
      </c>
    </row>
    <row r="47" spans="1:3">
      <c r="A47" s="28" t="s">
        <v>74</v>
      </c>
      <c r="B47" s="28" t="s">
        <v>280</v>
      </c>
      <c r="C47" s="28" t="s">
        <v>310</v>
      </c>
    </row>
    <row r="48" spans="1:3">
      <c r="A48" s="28" t="s">
        <v>75</v>
      </c>
      <c r="B48" s="28" t="s">
        <v>280</v>
      </c>
      <c r="C48" s="28" t="s">
        <v>303</v>
      </c>
    </row>
    <row r="49" spans="1:3">
      <c r="A49" s="28" t="s">
        <v>76</v>
      </c>
      <c r="B49" s="28" t="s">
        <v>280</v>
      </c>
      <c r="C49" s="28"/>
    </row>
    <row r="50" spans="1:3">
      <c r="A50" s="28" t="s">
        <v>77</v>
      </c>
      <c r="B50" s="28" t="s">
        <v>282</v>
      </c>
      <c r="C50" s="28" t="s">
        <v>304</v>
      </c>
    </row>
    <row r="51" spans="1:3">
      <c r="A51" s="28" t="s">
        <v>78</v>
      </c>
      <c r="B51" s="28" t="s">
        <v>282</v>
      </c>
      <c r="C51" s="28" t="s">
        <v>305</v>
      </c>
    </row>
    <row r="52" spans="1:3">
      <c r="A52" s="28" t="s">
        <v>79</v>
      </c>
      <c r="B52" s="28" t="s">
        <v>278</v>
      </c>
      <c r="C52" s="28" t="s">
        <v>300</v>
      </c>
    </row>
    <row r="53" spans="1:3">
      <c r="A53" s="28" t="s">
        <v>80</v>
      </c>
      <c r="B53" s="28" t="s">
        <v>278</v>
      </c>
      <c r="C53" s="28" t="s">
        <v>300</v>
      </c>
    </row>
    <row r="54" spans="1:3">
      <c r="A54" s="28" t="s">
        <v>81</v>
      </c>
      <c r="B54" s="28" t="s">
        <v>278</v>
      </c>
      <c r="C54" s="28"/>
    </row>
    <row r="55" spans="1:3">
      <c r="A55" s="28" t="s">
        <v>82</v>
      </c>
      <c r="B55" s="28" t="s">
        <v>279</v>
      </c>
      <c r="C55" s="28" t="s">
        <v>313</v>
      </c>
    </row>
    <row r="56" spans="1:3">
      <c r="A56" s="28" t="s">
        <v>83</v>
      </c>
      <c r="B56" s="28" t="s">
        <v>279</v>
      </c>
      <c r="C56" s="28" t="s">
        <v>306</v>
      </c>
    </row>
    <row r="57" spans="1:3">
      <c r="A57" s="28" t="s">
        <v>84</v>
      </c>
      <c r="B57" s="28" t="s">
        <v>279</v>
      </c>
      <c r="C57" s="28"/>
    </row>
    <row r="58" spans="1:3">
      <c r="A58" s="28" t="s">
        <v>85</v>
      </c>
      <c r="B58" s="28" t="s">
        <v>287</v>
      </c>
      <c r="C58" s="28"/>
    </row>
  </sheetData>
  <sheetProtection algorithmName="SHA-512" hashValue="uKJ0oqG9uDdwG2LYeBjfXvLotegjPFMqdwq0xG3um/kAA572o0cH5dDAFCzdANvFpnPARoDOm4XGAcRfty9jBg==" saltValue="ES89GEcPkgKert68oW84eQ==" spinCount="100000" sheet="1" objects="1" scenarios="1" formatColumns="0" formatRows="0"/>
  <customSheetViews>
    <customSheetView guid="{23C48C76-85D5-4072-9DFE-6357FCE87462}" state="hidden">
      <selection activeCell="B5" sqref="B5"/>
      <pageMargins left="0.7" right="0.7" top="0.75" bottom="0.75" header="0.3" footer="0.3"/>
    </customSheetView>
    <customSheetView guid="{1F563044-BFFD-4E88-8A76-C2F5E7AFE3A5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89"/>
  <sheetViews>
    <sheetView workbookViewId="0">
      <selection activeCell="C9" sqref="A1:XFD1048576"/>
    </sheetView>
  </sheetViews>
  <sheetFormatPr defaultRowHeight="14.25"/>
  <cols>
    <col min="1" max="1" width="28.140625" style="27" customWidth="1"/>
    <col min="2" max="2" width="18.85546875" style="27" customWidth="1"/>
    <col min="3" max="16384" width="9.140625" style="27"/>
  </cols>
  <sheetData>
    <row r="1" spans="1:2">
      <c r="A1" s="27" t="s">
        <v>124</v>
      </c>
      <c r="B1" s="27" t="s">
        <v>316</v>
      </c>
    </row>
    <row r="2" spans="1:2">
      <c r="A2" s="27" t="s">
        <v>125</v>
      </c>
      <c r="B2" s="27" t="s">
        <v>315</v>
      </c>
    </row>
    <row r="3" spans="1:2">
      <c r="A3" s="27" t="s">
        <v>126</v>
      </c>
      <c r="B3" s="27" t="s">
        <v>314</v>
      </c>
    </row>
    <row r="4" spans="1:2">
      <c r="A4" s="27" t="s">
        <v>127</v>
      </c>
      <c r="B4" s="27" t="s">
        <v>315</v>
      </c>
    </row>
    <row r="5" spans="1:2">
      <c r="A5" s="27" t="s">
        <v>128</v>
      </c>
      <c r="B5" s="27" t="s">
        <v>316</v>
      </c>
    </row>
    <row r="6" spans="1:2">
      <c r="A6" s="27" t="s">
        <v>129</v>
      </c>
      <c r="B6" s="27" t="s">
        <v>319</v>
      </c>
    </row>
    <row r="7" spans="1:2">
      <c r="A7" s="27" t="s">
        <v>130</v>
      </c>
      <c r="B7" s="27" t="s">
        <v>314</v>
      </c>
    </row>
    <row r="8" spans="1:2">
      <c r="A8" s="27" t="s">
        <v>131</v>
      </c>
      <c r="B8" s="27" t="s">
        <v>319</v>
      </c>
    </row>
    <row r="9" spans="1:2">
      <c r="A9" s="27" t="s">
        <v>132</v>
      </c>
      <c r="B9" s="27" t="s">
        <v>317</v>
      </c>
    </row>
    <row r="10" spans="1:2">
      <c r="A10" s="27" t="s">
        <v>133</v>
      </c>
      <c r="B10" s="27" t="s">
        <v>314</v>
      </c>
    </row>
    <row r="11" spans="1:2">
      <c r="A11" s="27" t="s">
        <v>134</v>
      </c>
      <c r="B11" s="27" t="s">
        <v>314</v>
      </c>
    </row>
    <row r="12" spans="1:2">
      <c r="A12" s="27" t="s">
        <v>135</v>
      </c>
      <c r="B12" s="27" t="s">
        <v>320</v>
      </c>
    </row>
    <row r="13" spans="1:2">
      <c r="A13" s="27" t="s">
        <v>136</v>
      </c>
      <c r="B13" s="27" t="s">
        <v>315</v>
      </c>
    </row>
    <row r="14" spans="1:2">
      <c r="A14" s="27" t="s">
        <v>137</v>
      </c>
      <c r="B14" s="27" t="s">
        <v>318</v>
      </c>
    </row>
    <row r="15" spans="1:2">
      <c r="A15" s="27" t="s">
        <v>138</v>
      </c>
      <c r="B15" s="27" t="s">
        <v>316</v>
      </c>
    </row>
    <row r="16" spans="1:2">
      <c r="A16" s="27" t="s">
        <v>139</v>
      </c>
      <c r="B16" s="27" t="s">
        <v>314</v>
      </c>
    </row>
    <row r="17" spans="1:2">
      <c r="A17" s="27" t="s">
        <v>140</v>
      </c>
      <c r="B17" s="27" t="s">
        <v>315</v>
      </c>
    </row>
    <row r="18" spans="1:2">
      <c r="A18" s="27" t="s">
        <v>141</v>
      </c>
      <c r="B18" s="27" t="s">
        <v>166</v>
      </c>
    </row>
    <row r="19" spans="1:2">
      <c r="A19" s="27" t="s">
        <v>142</v>
      </c>
      <c r="B19" s="27" t="s">
        <v>316</v>
      </c>
    </row>
    <row r="20" spans="1:2">
      <c r="A20" s="27" t="s">
        <v>143</v>
      </c>
      <c r="B20" s="27" t="s">
        <v>318</v>
      </c>
    </row>
    <row r="21" spans="1:2">
      <c r="A21" s="27" t="s">
        <v>144</v>
      </c>
      <c r="B21" s="27" t="s">
        <v>315</v>
      </c>
    </row>
    <row r="22" spans="1:2">
      <c r="A22" s="27" t="s">
        <v>145</v>
      </c>
      <c r="B22" s="27" t="s">
        <v>315</v>
      </c>
    </row>
    <row r="23" spans="1:2">
      <c r="A23" s="27" t="s">
        <v>146</v>
      </c>
      <c r="B23" s="27" t="s">
        <v>319</v>
      </c>
    </row>
    <row r="24" spans="1:2">
      <c r="A24" s="27" t="s">
        <v>147</v>
      </c>
      <c r="B24" s="27" t="s">
        <v>317</v>
      </c>
    </row>
    <row r="25" spans="1:2">
      <c r="A25" s="27" t="s">
        <v>148</v>
      </c>
      <c r="B25" s="27" t="s">
        <v>317</v>
      </c>
    </row>
    <row r="26" spans="1:2">
      <c r="A26" s="27" t="s">
        <v>23</v>
      </c>
      <c r="B26" s="27" t="s">
        <v>23</v>
      </c>
    </row>
    <row r="27" spans="1:2">
      <c r="A27" s="27" t="s">
        <v>149</v>
      </c>
      <c r="B27" s="27" t="s">
        <v>319</v>
      </c>
    </row>
    <row r="28" spans="1:2">
      <c r="A28" s="27" t="s">
        <v>150</v>
      </c>
      <c r="B28" s="27" t="s">
        <v>319</v>
      </c>
    </row>
    <row r="29" spans="1:2">
      <c r="A29" s="27" t="s">
        <v>151</v>
      </c>
      <c r="B29" s="27" t="s">
        <v>316</v>
      </c>
    </row>
    <row r="30" spans="1:2">
      <c r="A30" s="27" t="s">
        <v>152</v>
      </c>
      <c r="B30" s="27" t="s">
        <v>317</v>
      </c>
    </row>
    <row r="31" spans="1:2">
      <c r="A31" s="27" t="s">
        <v>153</v>
      </c>
      <c r="B31" s="27" t="s">
        <v>320</v>
      </c>
    </row>
    <row r="32" spans="1:2">
      <c r="A32" s="27" t="s">
        <v>154</v>
      </c>
      <c r="B32" s="27" t="s">
        <v>318</v>
      </c>
    </row>
    <row r="33" spans="1:2">
      <c r="A33" s="27" t="s">
        <v>155</v>
      </c>
      <c r="B33" s="27" t="s">
        <v>317</v>
      </c>
    </row>
    <row r="34" spans="1:2">
      <c r="A34" s="27" t="s">
        <v>156</v>
      </c>
      <c r="B34" s="27" t="s">
        <v>315</v>
      </c>
    </row>
    <row r="35" spans="1:2">
      <c r="A35" s="27" t="s">
        <v>157</v>
      </c>
      <c r="B35" s="27" t="s">
        <v>166</v>
      </c>
    </row>
    <row r="36" spans="1:2">
      <c r="A36" s="27" t="s">
        <v>158</v>
      </c>
      <c r="B36" s="27" t="s">
        <v>314</v>
      </c>
    </row>
    <row r="37" spans="1:2">
      <c r="A37" s="27" t="s">
        <v>159</v>
      </c>
      <c r="B37" s="27" t="s">
        <v>318</v>
      </c>
    </row>
    <row r="38" spans="1:2">
      <c r="A38" s="27" t="s">
        <v>160</v>
      </c>
      <c r="B38" s="27" t="s">
        <v>166</v>
      </c>
    </row>
    <row r="39" spans="1:2">
      <c r="A39" s="27" t="s">
        <v>161</v>
      </c>
      <c r="B39" s="27" t="s">
        <v>315</v>
      </c>
    </row>
    <row r="40" spans="1:2">
      <c r="A40" s="27" t="s">
        <v>162</v>
      </c>
      <c r="B40" s="27" t="s">
        <v>316</v>
      </c>
    </row>
    <row r="41" spans="1:2">
      <c r="A41" s="27" t="s">
        <v>163</v>
      </c>
      <c r="B41" s="27" t="s">
        <v>320</v>
      </c>
    </row>
    <row r="42" spans="1:2">
      <c r="A42" s="27" t="s">
        <v>164</v>
      </c>
      <c r="B42" s="27" t="s">
        <v>320</v>
      </c>
    </row>
    <row r="43" spans="1:2">
      <c r="A43" s="27" t="s">
        <v>165</v>
      </c>
      <c r="B43" s="27" t="s">
        <v>166</v>
      </c>
    </row>
    <row r="44" spans="1:2">
      <c r="A44" s="27" t="s">
        <v>166</v>
      </c>
      <c r="B44" s="27" t="s">
        <v>166</v>
      </c>
    </row>
    <row r="45" spans="1:2">
      <c r="A45" s="27" t="s">
        <v>167</v>
      </c>
      <c r="B45" s="27" t="s">
        <v>315</v>
      </c>
    </row>
    <row r="46" spans="1:2">
      <c r="A46" s="27" t="s">
        <v>168</v>
      </c>
      <c r="B46" s="27" t="s">
        <v>318</v>
      </c>
    </row>
    <row r="47" spans="1:2">
      <c r="A47" s="27" t="s">
        <v>169</v>
      </c>
      <c r="B47" s="27" t="s">
        <v>314</v>
      </c>
    </row>
    <row r="48" spans="1:2">
      <c r="A48" s="27" t="s">
        <v>170</v>
      </c>
      <c r="B48" s="27" t="s">
        <v>170</v>
      </c>
    </row>
    <row r="49" spans="1:2">
      <c r="A49" s="27" t="s">
        <v>171</v>
      </c>
      <c r="B49" s="27" t="s">
        <v>26</v>
      </c>
    </row>
    <row r="50" spans="1:2">
      <c r="A50" s="27" t="s">
        <v>172</v>
      </c>
      <c r="B50" s="27" t="s">
        <v>26</v>
      </c>
    </row>
    <row r="51" spans="1:2">
      <c r="A51" s="27" t="s">
        <v>173</v>
      </c>
      <c r="B51" s="27" t="s">
        <v>26</v>
      </c>
    </row>
    <row r="52" spans="1:2">
      <c r="A52" s="27" t="s">
        <v>174</v>
      </c>
      <c r="B52" s="27" t="s">
        <v>26</v>
      </c>
    </row>
    <row r="53" spans="1:2">
      <c r="A53" s="27" t="s">
        <v>175</v>
      </c>
      <c r="B53" s="27" t="s">
        <v>26</v>
      </c>
    </row>
    <row r="54" spans="1:2">
      <c r="A54" s="27" t="s">
        <v>176</v>
      </c>
      <c r="B54" s="27" t="s">
        <v>26</v>
      </c>
    </row>
    <row r="55" spans="1:2">
      <c r="A55" s="27" t="s">
        <v>177</v>
      </c>
      <c r="B55" s="27" t="s">
        <v>26</v>
      </c>
    </row>
    <row r="56" spans="1:2">
      <c r="A56" s="27" t="s">
        <v>178</v>
      </c>
      <c r="B56" s="27" t="s">
        <v>26</v>
      </c>
    </row>
    <row r="57" spans="1:2">
      <c r="A57" s="27" t="s">
        <v>179</v>
      </c>
      <c r="B57" s="27" t="s">
        <v>26</v>
      </c>
    </row>
    <row r="58" spans="1:2">
      <c r="A58" s="27" t="s">
        <v>180</v>
      </c>
      <c r="B58" s="27" t="s">
        <v>26</v>
      </c>
    </row>
    <row r="59" spans="1:2">
      <c r="A59" s="27" t="s">
        <v>181</v>
      </c>
      <c r="B59" s="27" t="s">
        <v>26</v>
      </c>
    </row>
    <row r="60" spans="1:2">
      <c r="A60" s="27" t="s">
        <v>182</v>
      </c>
      <c r="B60" s="27" t="s">
        <v>26</v>
      </c>
    </row>
    <row r="61" spans="1:2">
      <c r="A61" s="27" t="s">
        <v>183</v>
      </c>
      <c r="B61" s="27" t="s">
        <v>26</v>
      </c>
    </row>
    <row r="62" spans="1:2">
      <c r="A62" s="27" t="s">
        <v>184</v>
      </c>
      <c r="B62" s="27" t="s">
        <v>27</v>
      </c>
    </row>
    <row r="63" spans="1:2">
      <c r="A63" s="27" t="s">
        <v>185</v>
      </c>
      <c r="B63" s="27" t="s">
        <v>27</v>
      </c>
    </row>
    <row r="64" spans="1:2">
      <c r="A64" s="27" t="s">
        <v>186</v>
      </c>
      <c r="B64" s="27" t="s">
        <v>27</v>
      </c>
    </row>
    <row r="65" spans="1:2">
      <c r="A65" s="27" t="s">
        <v>187</v>
      </c>
      <c r="B65" s="27" t="s">
        <v>27</v>
      </c>
    </row>
    <row r="66" spans="1:2">
      <c r="A66" s="27" t="s">
        <v>188</v>
      </c>
      <c r="B66" s="27" t="s">
        <v>27</v>
      </c>
    </row>
    <row r="67" spans="1:2">
      <c r="A67" s="27" t="s">
        <v>189</v>
      </c>
      <c r="B67" s="27" t="s">
        <v>27</v>
      </c>
    </row>
    <row r="68" spans="1:2">
      <c r="A68" s="27" t="s">
        <v>190</v>
      </c>
      <c r="B68" s="27" t="s">
        <v>27</v>
      </c>
    </row>
    <row r="69" spans="1:2">
      <c r="A69" s="27" t="s">
        <v>191</v>
      </c>
      <c r="B69" s="27" t="s">
        <v>27</v>
      </c>
    </row>
    <row r="70" spans="1:2">
      <c r="A70" s="27" t="s">
        <v>192</v>
      </c>
      <c r="B70" s="27" t="s">
        <v>27</v>
      </c>
    </row>
    <row r="71" spans="1:2">
      <c r="A71" s="27" t="s">
        <v>193</v>
      </c>
      <c r="B71" s="27" t="s">
        <v>27</v>
      </c>
    </row>
    <row r="72" spans="1:2">
      <c r="A72" s="27" t="s">
        <v>194</v>
      </c>
      <c r="B72" s="27" t="s">
        <v>27</v>
      </c>
    </row>
    <row r="73" spans="1:2">
      <c r="A73" s="27" t="s">
        <v>195</v>
      </c>
      <c r="B73" s="27" t="s">
        <v>27</v>
      </c>
    </row>
    <row r="74" spans="1:2">
      <c r="A74" s="27" t="s">
        <v>196</v>
      </c>
      <c r="B74" s="27" t="s">
        <v>27</v>
      </c>
    </row>
    <row r="75" spans="1:2">
      <c r="A75" s="27" t="s">
        <v>197</v>
      </c>
      <c r="B75" s="27" t="s">
        <v>27</v>
      </c>
    </row>
    <row r="76" spans="1:2">
      <c r="A76" s="27" t="s">
        <v>198</v>
      </c>
      <c r="B76" s="27" t="s">
        <v>27</v>
      </c>
    </row>
    <row r="77" spans="1:2">
      <c r="A77" s="27" t="s">
        <v>199</v>
      </c>
      <c r="B77" s="27" t="s">
        <v>27</v>
      </c>
    </row>
    <row r="78" spans="1:2">
      <c r="A78" s="27" t="s">
        <v>200</v>
      </c>
      <c r="B78" s="27" t="s">
        <v>27</v>
      </c>
    </row>
    <row r="79" spans="1:2">
      <c r="A79" s="27" t="s">
        <v>201</v>
      </c>
      <c r="B79" s="27" t="s">
        <v>27</v>
      </c>
    </row>
    <row r="80" spans="1:2">
      <c r="A80" s="27" t="s">
        <v>202</v>
      </c>
      <c r="B80" s="27" t="s">
        <v>27</v>
      </c>
    </row>
    <row r="81" spans="1:2">
      <c r="A81" s="27" t="s">
        <v>203</v>
      </c>
      <c r="B81" s="27" t="s">
        <v>27</v>
      </c>
    </row>
    <row r="82" spans="1:2">
      <c r="A82" s="27" t="s">
        <v>204</v>
      </c>
      <c r="B82" s="27" t="s">
        <v>27</v>
      </c>
    </row>
    <row r="83" spans="1:2">
      <c r="A83" s="27" t="s">
        <v>205</v>
      </c>
      <c r="B83" s="27" t="s">
        <v>27</v>
      </c>
    </row>
    <row r="84" spans="1:2">
      <c r="A84" s="27" t="s">
        <v>206</v>
      </c>
      <c r="B84" s="27" t="s">
        <v>27</v>
      </c>
    </row>
    <row r="85" spans="1:2">
      <c r="A85" s="27" t="s">
        <v>207</v>
      </c>
      <c r="B85" s="27" t="s">
        <v>207</v>
      </c>
    </row>
    <row r="86" spans="1:2">
      <c r="A86" s="27" t="s">
        <v>208</v>
      </c>
      <c r="B86" s="27" t="s">
        <v>322</v>
      </c>
    </row>
    <row r="87" spans="1:2">
      <c r="A87" s="27" t="s">
        <v>209</v>
      </c>
      <c r="B87" s="27" t="s">
        <v>323</v>
      </c>
    </row>
    <row r="88" spans="1:2">
      <c r="A88" s="27" t="s">
        <v>210</v>
      </c>
      <c r="B88" s="27" t="s">
        <v>210</v>
      </c>
    </row>
    <row r="89" spans="1:2">
      <c r="A89" s="27" t="s">
        <v>211</v>
      </c>
      <c r="B89" s="27" t="s">
        <v>321</v>
      </c>
    </row>
  </sheetData>
  <sheetProtection algorithmName="SHA-512" hashValue="tb1T8M6MhNCPBPFkCchdK2lIK60D7AsjZTZHMvm+erm35mbwYG/sZARmOhuVAS602PtM8Xeyu8/3TgTPunRYWQ==" saltValue="iczM9wg9wF4qJWAlBUqslQ==" spinCount="100000" sheet="1" objects="1" scenarios="1" formatColumns="0" formatRows="0"/>
  <customSheetViews>
    <customSheetView guid="{23C48C76-85D5-4072-9DFE-6357FCE87462}" state="hidden">
      <selection activeCell="C9" sqref="A1:XFD1048576"/>
      <pageMargins left="0.7" right="0.7" top="0.75" bottom="0.75" header="0.3" footer="0.3"/>
    </customSheetView>
    <customSheetView guid="{1F563044-BFFD-4E88-8A76-C2F5E7AFE3A5}">
      <selection activeCell="C9"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71"/>
  <sheetViews>
    <sheetView topLeftCell="A49" zoomScaleNormal="100" workbookViewId="0">
      <selection activeCell="B68" sqref="B68"/>
    </sheetView>
  </sheetViews>
  <sheetFormatPr defaultRowHeight="14.25"/>
  <cols>
    <col min="1" max="1" width="25.5703125" style="27" bestFit="1" customWidth="1"/>
    <col min="2" max="2" width="10.42578125" style="27" customWidth="1"/>
    <col min="3" max="3" width="13.5703125" style="27" customWidth="1"/>
    <col min="4" max="4" width="10.42578125" style="27" customWidth="1"/>
    <col min="5" max="5" width="13.5703125" style="27" customWidth="1"/>
    <col min="6" max="6" width="10.42578125" style="27" customWidth="1"/>
    <col min="7" max="7" width="13.5703125" style="27" customWidth="1"/>
    <col min="8" max="8" width="10.42578125" style="27" customWidth="1"/>
    <col min="9" max="9" width="13.5703125" style="27" customWidth="1"/>
    <col min="10" max="10" width="2.28515625" style="27" customWidth="1"/>
    <col min="11" max="11" width="18.7109375" style="28" customWidth="1"/>
    <col min="12" max="12" width="2.28515625" style="28" customWidth="1"/>
    <col min="13" max="13" width="11.7109375" style="59" customWidth="1"/>
    <col min="14" max="14" width="19.7109375" style="27" customWidth="1"/>
    <col min="15" max="15" width="10" style="27" customWidth="1"/>
    <col min="16" max="16384" width="9.140625" style="27"/>
  </cols>
  <sheetData>
    <row r="1" spans="1:14" ht="12" customHeight="1" thickBot="1">
      <c r="J1" s="173"/>
    </row>
    <row r="2" spans="1:14" s="28" customFormat="1" ht="24" customHeight="1">
      <c r="A2" s="177" t="s">
        <v>431</v>
      </c>
      <c r="B2" s="195" t="s">
        <v>324</v>
      </c>
      <c r="C2" s="196"/>
      <c r="D2" s="196"/>
      <c r="E2" s="196"/>
      <c r="F2" s="196"/>
      <c r="G2" s="196"/>
      <c r="H2" s="196"/>
      <c r="I2" s="197"/>
      <c r="J2" s="174"/>
      <c r="K2" s="175"/>
      <c r="L2" s="141"/>
      <c r="M2" s="187" t="s">
        <v>412</v>
      </c>
      <c r="N2" s="181" t="s">
        <v>413</v>
      </c>
    </row>
    <row r="3" spans="1:14" ht="19.5" customHeight="1">
      <c r="A3" s="190" t="s">
        <v>349</v>
      </c>
      <c r="B3" s="192" t="s">
        <v>9</v>
      </c>
      <c r="C3" s="192"/>
      <c r="D3" s="194" t="s">
        <v>11</v>
      </c>
      <c r="E3" s="194"/>
      <c r="F3" s="192" t="s">
        <v>327</v>
      </c>
      <c r="G3" s="192"/>
      <c r="H3" s="192" t="s">
        <v>98</v>
      </c>
      <c r="I3" s="193"/>
      <c r="J3" s="186"/>
      <c r="K3" s="184" t="s">
        <v>411</v>
      </c>
      <c r="L3" s="142"/>
      <c r="M3" s="188"/>
      <c r="N3" s="182"/>
    </row>
    <row r="4" spans="1:14" ht="16.5" customHeight="1" thickBot="1">
      <c r="A4" s="191"/>
      <c r="B4" s="168" t="s">
        <v>122</v>
      </c>
      <c r="C4" s="168" t="s">
        <v>328</v>
      </c>
      <c r="D4" s="168" t="s">
        <v>122</v>
      </c>
      <c r="E4" s="168" t="s">
        <v>328</v>
      </c>
      <c r="F4" s="168" t="s">
        <v>122</v>
      </c>
      <c r="G4" s="168" t="s">
        <v>328</v>
      </c>
      <c r="H4" s="168" t="s">
        <v>122</v>
      </c>
      <c r="I4" s="113" t="s">
        <v>328</v>
      </c>
      <c r="J4" s="186"/>
      <c r="K4" s="185"/>
      <c r="L4" s="142"/>
      <c r="M4" s="189"/>
      <c r="N4" s="183"/>
    </row>
    <row r="5" spans="1:14" ht="20.100000000000001" customHeight="1">
      <c r="A5" s="43" t="s">
        <v>29</v>
      </c>
      <c r="B5" s="44">
        <v>279625.3440000001</v>
      </c>
      <c r="C5" s="44">
        <v>219295540.66599968</v>
      </c>
      <c r="D5" s="44">
        <v>93525.834999999992</v>
      </c>
      <c r="E5" s="44">
        <v>111765479.10799992</v>
      </c>
      <c r="F5" s="44">
        <v>302356.29299999971</v>
      </c>
      <c r="G5" s="44">
        <v>166840873.095</v>
      </c>
      <c r="H5" s="44">
        <v>68350.173000000024</v>
      </c>
      <c r="I5" s="44">
        <v>32742892.685000014</v>
      </c>
      <c r="J5" s="173"/>
      <c r="K5" s="144">
        <f>SUM(C5,E5,G5,I5)</f>
        <v>530644785.5539996</v>
      </c>
      <c r="L5" s="140"/>
      <c r="M5" s="59" t="str">
        <f>IF(AND(K5&gt;500000000,VLOOKUP(A5,Ref.Curr!A$1:C$58,3,FALSE)="Euro"),"Y","N")</f>
        <v>N</v>
      </c>
      <c r="N5" s="145">
        <f>IF(M5="Y",K5*(Ref.Curr.Rates!B$10/Ref.Curr.Rates!B$17),0)</f>
        <v>0</v>
      </c>
    </row>
    <row r="6" spans="1:14" ht="20.100000000000001" customHeight="1">
      <c r="A6" s="43" t="s">
        <v>30</v>
      </c>
      <c r="B6" s="44">
        <v>1123148.9629999984</v>
      </c>
      <c r="C6" s="44">
        <v>980601941.25500047</v>
      </c>
      <c r="D6" s="44">
        <v>719134.20400000026</v>
      </c>
      <c r="E6" s="44">
        <v>905118450.54900038</v>
      </c>
      <c r="F6" s="44">
        <v>680446.29099999974</v>
      </c>
      <c r="G6" s="44">
        <v>405672120.13599974</v>
      </c>
      <c r="H6" s="44">
        <v>267774.842</v>
      </c>
      <c r="I6" s="44">
        <v>250914062.96199989</v>
      </c>
      <c r="K6" s="144">
        <f t="shared" ref="K6:K62" si="0">SUM(C6,E6,G6,I6)</f>
        <v>2542306574.9020004</v>
      </c>
      <c r="L6" s="140"/>
      <c r="M6" s="59" t="str">
        <f>IF(AND(K6&gt;500000000,VLOOKUP(A6,Ref.Curr!A$1:C$58,3,FALSE)="Euro"),"Y","N")</f>
        <v>N</v>
      </c>
      <c r="N6" s="145">
        <f>IF(M6="Y",K6*(Ref.Curr.Rates!B$10/Ref.Curr.Rates!B$17),0)</f>
        <v>0</v>
      </c>
    </row>
    <row r="7" spans="1:14" ht="20.100000000000001" customHeight="1">
      <c r="A7" s="43" t="s">
        <v>31</v>
      </c>
      <c r="B7" s="44">
        <v>132665.96000000002</v>
      </c>
      <c r="C7" s="44">
        <v>83868779.959999979</v>
      </c>
      <c r="D7" s="44">
        <v>67434.611999999965</v>
      </c>
      <c r="E7" s="44">
        <v>31406220.680000015</v>
      </c>
      <c r="F7" s="44">
        <v>60107.605999999992</v>
      </c>
      <c r="G7" s="44">
        <v>16171430.299999997</v>
      </c>
      <c r="H7" s="44">
        <v>14921.050000000001</v>
      </c>
      <c r="I7" s="44">
        <v>10066214.630000001</v>
      </c>
      <c r="J7" s="44"/>
      <c r="K7" s="144">
        <f t="shared" si="0"/>
        <v>141512645.56999999</v>
      </c>
      <c r="L7" s="140"/>
      <c r="M7" s="59" t="str">
        <f>IF(AND(K7&gt;500000000,VLOOKUP(A7,Ref.Curr!A$1:C$58,3,FALSE)="Euro"),"Y","N")</f>
        <v>N</v>
      </c>
      <c r="N7" s="145">
        <f>IF(M7="Y",K7*(Ref.Curr.Rates!B$10/Ref.Curr.Rates!B$17),0)</f>
        <v>0</v>
      </c>
    </row>
    <row r="8" spans="1:14" ht="20.100000000000001" customHeight="1">
      <c r="A8" s="43" t="s">
        <v>32</v>
      </c>
      <c r="B8" s="44">
        <v>544991.43699999992</v>
      </c>
      <c r="C8" s="44">
        <v>221413653.73099995</v>
      </c>
      <c r="D8" s="44">
        <v>323539.24899999995</v>
      </c>
      <c r="E8" s="44">
        <v>77526478.636000037</v>
      </c>
      <c r="F8" s="44">
        <v>221467.53100000025</v>
      </c>
      <c r="G8" s="44">
        <v>56154956.744000018</v>
      </c>
      <c r="H8" s="44">
        <v>98323.78299999985</v>
      </c>
      <c r="I8" s="44">
        <v>30647514.556000009</v>
      </c>
      <c r="J8" s="44"/>
      <c r="K8" s="144">
        <f t="shared" si="0"/>
        <v>385742603.667</v>
      </c>
      <c r="L8" s="140"/>
      <c r="M8" s="59" t="str">
        <f>IF(AND(K8&gt;500000000,VLOOKUP(A8,Ref.Curr!A$1:C$58,3,FALSE)="Euro"),"Y","N")</f>
        <v>N</v>
      </c>
      <c r="N8" s="145">
        <f>IF(M8="Y",K8*(Ref.Curr.Rates!B$10/Ref.Curr.Rates!B$17),0)</f>
        <v>0</v>
      </c>
    </row>
    <row r="9" spans="1:14" ht="20.100000000000001" customHeight="1">
      <c r="A9" s="43" t="s">
        <v>33</v>
      </c>
      <c r="B9" s="44">
        <v>21825.165999999997</v>
      </c>
      <c r="C9" s="44">
        <v>13738103.537</v>
      </c>
      <c r="D9" s="44">
        <v>56849.56700000001</v>
      </c>
      <c r="E9" s="44">
        <v>15125244.745999999</v>
      </c>
      <c r="F9" s="44">
        <v>38574.693999999996</v>
      </c>
      <c r="G9" s="44">
        <v>14169321.130000005</v>
      </c>
      <c r="H9" s="44">
        <v>9213.9940000000006</v>
      </c>
      <c r="I9" s="44">
        <v>7265696.2929999996</v>
      </c>
      <c r="J9" s="44"/>
      <c r="K9" s="144">
        <f t="shared" si="0"/>
        <v>50298365.706</v>
      </c>
      <c r="L9" s="140"/>
      <c r="M9" s="59" t="str">
        <f>IF(AND(K9&gt;500000000,VLOOKUP(A9,Ref.Curr!A$1:C$58,3,FALSE)="Euro"),"Y","N")</f>
        <v>N</v>
      </c>
      <c r="N9" s="145">
        <f>IF(M9="Y",K9*(Ref.Curr.Rates!B$10/Ref.Curr.Rates!B$17),0)</f>
        <v>0</v>
      </c>
    </row>
    <row r="10" spans="1:14" ht="20.100000000000001" customHeight="1">
      <c r="A10" s="43" t="s">
        <v>34</v>
      </c>
      <c r="B10" s="44">
        <v>117405.41700000002</v>
      </c>
      <c r="C10" s="44">
        <v>41815347.380000018</v>
      </c>
      <c r="D10" s="44">
        <v>128101.19500000002</v>
      </c>
      <c r="E10" s="44">
        <v>33291221.085000005</v>
      </c>
      <c r="F10" s="44">
        <v>84400.326000000001</v>
      </c>
      <c r="G10" s="44">
        <v>21197719.798</v>
      </c>
      <c r="H10" s="44">
        <v>28573.358000000004</v>
      </c>
      <c r="I10" s="44">
        <v>25935080.395</v>
      </c>
      <c r="J10" s="44"/>
      <c r="K10" s="144">
        <f t="shared" si="0"/>
        <v>122239368.65800001</v>
      </c>
      <c r="L10" s="140"/>
      <c r="M10" s="59" t="str">
        <f>IF(AND(K10&gt;500000000,VLOOKUP(A10,Ref.Curr!A$1:C$58,3,FALSE)="Euro"),"Y","N")</f>
        <v>N</v>
      </c>
      <c r="N10" s="145">
        <f>IF(M10="Y",K10*(Ref.Curr.Rates!B$10/Ref.Curr.Rates!B$17),0)</f>
        <v>0</v>
      </c>
    </row>
    <row r="11" spans="1:14" ht="20.100000000000001" customHeight="1">
      <c r="A11" s="43" t="s">
        <v>35</v>
      </c>
      <c r="B11" s="44">
        <v>38463.022000000004</v>
      </c>
      <c r="C11" s="44">
        <v>28935900.343000006</v>
      </c>
      <c r="D11" s="44">
        <v>7704.6010000000015</v>
      </c>
      <c r="E11" s="44">
        <v>10629694.292999998</v>
      </c>
      <c r="F11" s="44">
        <v>64705.767999999975</v>
      </c>
      <c r="G11" s="44">
        <v>58296519.007999986</v>
      </c>
      <c r="H11" s="44">
        <v>12403.993999999999</v>
      </c>
      <c r="I11" s="44">
        <v>24818586.487999994</v>
      </c>
      <c r="J11" s="44"/>
      <c r="K11" s="144">
        <f t="shared" si="0"/>
        <v>122680700.13199998</v>
      </c>
      <c r="L11" s="140"/>
      <c r="M11" s="59" t="str">
        <f>IF(AND(K11&gt;500000000,VLOOKUP(A11,Ref.Curr!A$1:C$58,3,FALSE)="Euro"),"Y","N")</f>
        <v>N</v>
      </c>
      <c r="N11" s="145">
        <f>IF(M11="Y",K11*(Ref.Curr.Rates!B$10/Ref.Curr.Rates!B$17),0)</f>
        <v>0</v>
      </c>
    </row>
    <row r="12" spans="1:14" ht="20.100000000000001" customHeight="1">
      <c r="A12" s="43" t="s">
        <v>36</v>
      </c>
      <c r="B12" s="44">
        <v>335426.74000000034</v>
      </c>
      <c r="C12" s="44">
        <v>229299126.10400021</v>
      </c>
      <c r="D12" s="44">
        <v>181090.20599999998</v>
      </c>
      <c r="E12" s="44">
        <v>101563087.94400001</v>
      </c>
      <c r="F12" s="44">
        <v>118212.27199999995</v>
      </c>
      <c r="G12" s="44">
        <v>40686064.944000006</v>
      </c>
      <c r="H12" s="44">
        <v>68009.164000000004</v>
      </c>
      <c r="I12" s="44">
        <v>68110814.265000001</v>
      </c>
      <c r="J12" s="44"/>
      <c r="K12" s="144">
        <f t="shared" si="0"/>
        <v>439659093.25700021</v>
      </c>
      <c r="L12" s="140"/>
      <c r="M12" s="59" t="str">
        <f>IF(AND(K12&gt;500000000,VLOOKUP(A12,Ref.Curr!A$1:C$58,3,FALSE)="Euro"),"Y","N")</f>
        <v>N</v>
      </c>
      <c r="N12" s="145">
        <f>IF(M12="Y",K12*(Ref.Curr.Rates!B$10/Ref.Curr.Rates!B$17),0)</f>
        <v>0</v>
      </c>
    </row>
    <row r="13" spans="1:14" ht="20.100000000000001" customHeight="1">
      <c r="A13" s="43" t="s">
        <v>37</v>
      </c>
      <c r="B13" s="44">
        <v>109055.13299999999</v>
      </c>
      <c r="C13" s="44">
        <v>63312310.773000032</v>
      </c>
      <c r="D13" s="44">
        <v>44845.756999999983</v>
      </c>
      <c r="E13" s="44">
        <v>29688791.290999997</v>
      </c>
      <c r="F13" s="44">
        <v>44943.986999999957</v>
      </c>
      <c r="G13" s="44">
        <v>14978857.260999998</v>
      </c>
      <c r="H13" s="44">
        <v>16304.948000000004</v>
      </c>
      <c r="I13" s="44">
        <v>11444164.123</v>
      </c>
      <c r="J13" s="44"/>
      <c r="K13" s="144">
        <f t="shared" si="0"/>
        <v>119424123.44800001</v>
      </c>
      <c r="L13" s="140"/>
      <c r="M13" s="59" t="str">
        <f>IF(AND(K13&gt;500000000,VLOOKUP(A13,Ref.Curr!A$1:C$58,3,FALSE)="Euro"),"Y","N")</f>
        <v>N</v>
      </c>
      <c r="N13" s="145">
        <f>IF(M13="Y",K13*(Ref.Curr.Rates!B$10/Ref.Curr.Rates!B$17),0)</f>
        <v>0</v>
      </c>
    </row>
    <row r="14" spans="1:14" ht="20.100000000000001" customHeight="1">
      <c r="A14" s="43" t="s">
        <v>38</v>
      </c>
      <c r="B14" s="44">
        <v>1760810.4169999992</v>
      </c>
      <c r="C14" s="44">
        <v>626843585.68200028</v>
      </c>
      <c r="D14" s="44">
        <v>800747.40600000089</v>
      </c>
      <c r="E14" s="44">
        <v>248240225.366</v>
      </c>
      <c r="F14" s="44">
        <v>1109933.4210000047</v>
      </c>
      <c r="G14" s="44">
        <v>338545973.97900087</v>
      </c>
      <c r="H14" s="44">
        <v>258904.69399999978</v>
      </c>
      <c r="I14" s="44">
        <v>134612635.90100002</v>
      </c>
      <c r="J14" s="44"/>
      <c r="K14" s="144">
        <f t="shared" si="0"/>
        <v>1348242420.9280012</v>
      </c>
      <c r="L14" s="140"/>
      <c r="M14" s="59" t="str">
        <f>IF(AND(K14&gt;500000000,VLOOKUP(A14,Ref.Curr!A$1:C$58,3,FALSE)="Euro"),"Y","N")</f>
        <v>Y</v>
      </c>
      <c r="N14" s="145">
        <f>IF(M14="Y",K14*(Ref.Curr.Rates!B$10/Ref.Curr.Rates!B$17),0)</f>
        <v>1726284004.552959</v>
      </c>
    </row>
    <row r="15" spans="1:14" ht="20.100000000000001" customHeight="1">
      <c r="A15" s="43" t="s">
        <v>39</v>
      </c>
      <c r="B15" s="44">
        <v>1386055.8810000001</v>
      </c>
      <c r="C15" s="44">
        <v>674849967.78800035</v>
      </c>
      <c r="D15" s="44">
        <v>842786.2079999987</v>
      </c>
      <c r="E15" s="44">
        <v>358196514.7530002</v>
      </c>
      <c r="F15" s="44">
        <v>719667.48000000021</v>
      </c>
      <c r="G15" s="44">
        <v>191668826.29899994</v>
      </c>
      <c r="H15" s="44">
        <v>213470.5860000001</v>
      </c>
      <c r="I15" s="44">
        <v>182381887.80700001</v>
      </c>
      <c r="J15" s="44"/>
      <c r="K15" s="144">
        <f t="shared" si="0"/>
        <v>1407097196.6470006</v>
      </c>
      <c r="L15" s="140"/>
      <c r="M15" s="59" t="str">
        <f>IF(AND(K15&gt;500000000,VLOOKUP(A15,Ref.Curr!A$1:C$58,3,FALSE)="Euro"),"Y","N")</f>
        <v>Y</v>
      </c>
      <c r="N15" s="145">
        <f>IF(M15="Y",K15*(Ref.Curr.Rates!B$10/Ref.Curr.Rates!B$17),0)</f>
        <v>1801641415.3109803</v>
      </c>
    </row>
    <row r="16" spans="1:14" ht="20.100000000000001" customHeight="1">
      <c r="A16" s="43" t="s">
        <v>40</v>
      </c>
      <c r="B16" s="44">
        <v>56381.385999999977</v>
      </c>
      <c r="C16" s="44">
        <v>38160831.269000009</v>
      </c>
      <c r="D16" s="44">
        <v>38882.996000000014</v>
      </c>
      <c r="E16" s="44">
        <v>34658238.937999994</v>
      </c>
      <c r="F16" s="44">
        <v>71051.962</v>
      </c>
      <c r="G16" s="44">
        <v>35856168.204000004</v>
      </c>
      <c r="H16" s="44">
        <v>11421.812000000002</v>
      </c>
      <c r="I16" s="44">
        <v>37781191.347999997</v>
      </c>
      <c r="J16" s="44"/>
      <c r="K16" s="144">
        <f t="shared" si="0"/>
        <v>146456429.759</v>
      </c>
      <c r="L16" s="140"/>
      <c r="M16" s="59" t="str">
        <f>IF(AND(K16&gt;500000000,VLOOKUP(A16,Ref.Curr!A$1:C$58,3,FALSE)="Euro"),"Y","N")</f>
        <v>N</v>
      </c>
      <c r="N16" s="145">
        <f>IF(M16="Y",K16*(Ref.Curr.Rates!B$10/Ref.Curr.Rates!B$17),0)</f>
        <v>0</v>
      </c>
    </row>
    <row r="17" spans="1:14" ht="20.100000000000001" customHeight="1">
      <c r="A17" s="43" t="s">
        <v>41</v>
      </c>
      <c r="B17" s="44">
        <v>50508.938000000009</v>
      </c>
      <c r="C17" s="44">
        <v>18381648.019000009</v>
      </c>
      <c r="D17" s="44">
        <v>152099.53899999996</v>
      </c>
      <c r="E17" s="44">
        <v>24134203.552999999</v>
      </c>
      <c r="F17" s="44">
        <v>62361.890999999974</v>
      </c>
      <c r="G17" s="44">
        <v>12873344.149999995</v>
      </c>
      <c r="H17" s="44">
        <v>15584.496000000001</v>
      </c>
      <c r="I17" s="44">
        <v>20077217.363000002</v>
      </c>
      <c r="J17" s="44"/>
      <c r="K17" s="144">
        <f t="shared" si="0"/>
        <v>75466413.085000008</v>
      </c>
      <c r="L17" s="140"/>
      <c r="M17" s="59" t="str">
        <f>IF(AND(K17&gt;500000000,VLOOKUP(A17,Ref.Curr!A$1:C$58,3,FALSE)="Euro"),"Y","N")</f>
        <v>N</v>
      </c>
      <c r="N17" s="145">
        <f>IF(M17="Y",K17*(Ref.Curr.Rates!B$10/Ref.Curr.Rates!B$17),0)</f>
        <v>0</v>
      </c>
    </row>
    <row r="18" spans="1:14" ht="20.100000000000001" customHeight="1">
      <c r="A18" s="43" t="s">
        <v>42</v>
      </c>
      <c r="B18" s="44">
        <v>593030.05999999971</v>
      </c>
      <c r="C18" s="44">
        <v>228594002.11199993</v>
      </c>
      <c r="D18" s="44">
        <v>528852.24999999953</v>
      </c>
      <c r="E18" s="44">
        <v>206485816.55700001</v>
      </c>
      <c r="F18" s="44">
        <v>963396.17999999726</v>
      </c>
      <c r="G18" s="44">
        <v>263382659.26399994</v>
      </c>
      <c r="H18" s="44">
        <v>309234.81900000002</v>
      </c>
      <c r="I18" s="44">
        <v>85898566.192000031</v>
      </c>
      <c r="J18" s="44"/>
      <c r="K18" s="144">
        <f t="shared" si="0"/>
        <v>784361044.12499988</v>
      </c>
      <c r="L18" s="140"/>
      <c r="M18" s="59" t="str">
        <f>IF(AND(K18&gt;500000000,VLOOKUP(A18,Ref.Curr!A$1:C$58,3,FALSE)="Euro"),"Y","N")</f>
        <v>Y</v>
      </c>
      <c r="N18" s="145">
        <f>IF(M18="Y",K18*(Ref.Curr.Rates!B$10/Ref.Curr.Rates!B$17),0)</f>
        <v>1004292628.1280041</v>
      </c>
    </row>
    <row r="19" spans="1:14" ht="20.100000000000001" customHeight="1">
      <c r="A19" s="43" t="s">
        <v>43</v>
      </c>
      <c r="B19" s="44">
        <v>817007.73899999901</v>
      </c>
      <c r="C19" s="44">
        <v>390175798.11100018</v>
      </c>
      <c r="D19" s="44">
        <v>289953.50900000014</v>
      </c>
      <c r="E19" s="44">
        <v>158270640.18399996</v>
      </c>
      <c r="F19" s="44">
        <v>400329.27200000023</v>
      </c>
      <c r="G19" s="44">
        <v>120782946.04599997</v>
      </c>
      <c r="H19" s="44">
        <v>158517.28200000009</v>
      </c>
      <c r="I19" s="44">
        <v>160837199.625</v>
      </c>
      <c r="J19" s="44"/>
      <c r="K19" s="144">
        <f t="shared" si="0"/>
        <v>830066583.96600008</v>
      </c>
      <c r="L19" s="140"/>
      <c r="M19" s="59" t="str">
        <f>IF(AND(K19&gt;500000000,VLOOKUP(A19,Ref.Curr!A$1:C$58,3,FALSE)="Euro"),"Y","N")</f>
        <v>Y</v>
      </c>
      <c r="N19" s="145">
        <f>IF(M19="Y",K19*(Ref.Curr.Rates!B$10/Ref.Curr.Rates!B$17),0)</f>
        <v>1062813811.7981254</v>
      </c>
    </row>
    <row r="20" spans="1:14" ht="20.100000000000001" customHeight="1">
      <c r="A20" s="43" t="s">
        <v>44</v>
      </c>
      <c r="B20" s="44">
        <v>32565.779999999988</v>
      </c>
      <c r="C20" s="44">
        <v>15535285.109999998</v>
      </c>
      <c r="D20" s="44">
        <v>70055.820000000007</v>
      </c>
      <c r="E20" s="44">
        <v>6579081.4850000003</v>
      </c>
      <c r="F20" s="44">
        <v>93748.897999999943</v>
      </c>
      <c r="G20" s="44">
        <v>28530194.923</v>
      </c>
      <c r="H20" s="44">
        <v>8575.1980000000003</v>
      </c>
      <c r="I20" s="44">
        <v>15295725.074000001</v>
      </c>
      <c r="J20" s="44"/>
      <c r="K20" s="144">
        <f t="shared" si="0"/>
        <v>65940286.592</v>
      </c>
      <c r="L20" s="140"/>
      <c r="M20" s="59" t="str">
        <f>IF(AND(K20&gt;500000000,VLOOKUP(A20,Ref.Curr!A$1:C$58,3,FALSE)="Euro"),"Y","N")</f>
        <v>N</v>
      </c>
      <c r="N20" s="145">
        <f>IF(M20="Y",K20*(Ref.Curr.Rates!B$10/Ref.Curr.Rates!B$17),0)</f>
        <v>0</v>
      </c>
    </row>
    <row r="21" spans="1:14" ht="20.100000000000001" customHeight="1">
      <c r="A21" s="43" t="s">
        <v>45</v>
      </c>
      <c r="B21" s="44">
        <v>39009.745000000003</v>
      </c>
      <c r="C21" s="44">
        <v>22820670.532000005</v>
      </c>
      <c r="D21" s="44">
        <v>28310.671999999995</v>
      </c>
      <c r="E21" s="44">
        <v>10234148.59</v>
      </c>
      <c r="F21" s="44">
        <v>19878.156999999996</v>
      </c>
      <c r="G21" s="44">
        <v>8756075.6520000026</v>
      </c>
      <c r="H21" s="44">
        <v>4621.7380000000012</v>
      </c>
      <c r="I21" s="44">
        <v>2113371.1180000002</v>
      </c>
      <c r="J21" s="44"/>
      <c r="K21" s="144">
        <f t="shared" si="0"/>
        <v>43924265.892000005</v>
      </c>
      <c r="L21" s="140"/>
      <c r="M21" s="59" t="str">
        <f>IF(AND(K21&gt;500000000,VLOOKUP(A21,Ref.Curr!A$1:C$58,3,FALSE)="Euro"),"Y","N")</f>
        <v>N</v>
      </c>
      <c r="N21" s="145">
        <f>IF(M21="Y",K21*(Ref.Curr.Rates!B$10/Ref.Curr.Rates!B$17),0)</f>
        <v>0</v>
      </c>
    </row>
    <row r="22" spans="1:14" ht="20.100000000000001" customHeight="1">
      <c r="A22" s="43" t="s">
        <v>46</v>
      </c>
      <c r="B22" s="44">
        <v>30662.686999999994</v>
      </c>
      <c r="C22" s="44">
        <v>19673909.070000004</v>
      </c>
      <c r="D22" s="44">
        <v>13431.934000000008</v>
      </c>
      <c r="E22" s="44">
        <v>12193932.859999999</v>
      </c>
      <c r="F22" s="44">
        <v>28914.203000000001</v>
      </c>
      <c r="G22" s="44">
        <v>11866882.382000001</v>
      </c>
      <c r="H22" s="44">
        <v>11431.645</v>
      </c>
      <c r="I22" s="44">
        <v>8972983.4889999982</v>
      </c>
      <c r="J22" s="44"/>
      <c r="K22" s="144">
        <f t="shared" si="0"/>
        <v>52707707.801000006</v>
      </c>
      <c r="L22" s="140"/>
      <c r="M22" s="59" t="str">
        <f>IF(AND(K22&gt;500000000,VLOOKUP(A22,Ref.Curr!A$1:C$58,3,FALSE)="Euro"),"Y","N")</f>
        <v>N</v>
      </c>
      <c r="N22" s="145">
        <f>IF(M22="Y",K22*(Ref.Curr.Rates!B$10/Ref.Curr.Rates!B$17),0)</f>
        <v>0</v>
      </c>
    </row>
    <row r="23" spans="1:14" ht="20.100000000000001" customHeight="1">
      <c r="A23" s="43" t="s">
        <v>47</v>
      </c>
      <c r="B23" s="44">
        <v>705305.94700000074</v>
      </c>
      <c r="C23" s="44">
        <v>311104712.47099996</v>
      </c>
      <c r="D23" s="44">
        <v>635148.19599999953</v>
      </c>
      <c r="E23" s="44">
        <v>232413340.66199994</v>
      </c>
      <c r="F23" s="44">
        <v>469105.7429999999</v>
      </c>
      <c r="G23" s="44">
        <v>122861735.0040001</v>
      </c>
      <c r="H23" s="44">
        <v>112381.66399999992</v>
      </c>
      <c r="I23" s="44">
        <v>53551746.018000036</v>
      </c>
      <c r="J23" s="44"/>
      <c r="K23" s="144">
        <f t="shared" si="0"/>
        <v>719931534.15499997</v>
      </c>
      <c r="L23" s="140"/>
      <c r="M23" s="59" t="str">
        <f>IF(AND(K23&gt;500000000,VLOOKUP(A23,Ref.Curr!A$1:C$58,3,FALSE)="Euro"),"Y","N")</f>
        <v>Y</v>
      </c>
      <c r="N23" s="145">
        <f>IF(M23="Y",K23*(Ref.Curr.Rates!B$10/Ref.Curr.Rates!B$17),0)</f>
        <v>921797350.75359797</v>
      </c>
    </row>
    <row r="24" spans="1:14" ht="20.100000000000001" customHeight="1">
      <c r="A24" s="43" t="s">
        <v>48</v>
      </c>
      <c r="B24" s="44">
        <v>374521.70199999964</v>
      </c>
      <c r="C24" s="44">
        <v>230934424.86399987</v>
      </c>
      <c r="D24" s="44">
        <v>185410.63299999994</v>
      </c>
      <c r="E24" s="44">
        <v>145955179.75500003</v>
      </c>
      <c r="F24" s="44">
        <v>157355.49000000011</v>
      </c>
      <c r="G24" s="44">
        <v>72037488.560000002</v>
      </c>
      <c r="H24" s="44">
        <v>132926.85200000013</v>
      </c>
      <c r="I24" s="44">
        <v>87058017.634000003</v>
      </c>
      <c r="J24" s="44"/>
      <c r="K24" s="144">
        <f t="shared" si="0"/>
        <v>535985110.8129999</v>
      </c>
      <c r="L24" s="140"/>
      <c r="M24" s="59" t="str">
        <f>IF(AND(K24&gt;500000000,VLOOKUP(A24,Ref.Curr!A$1:C$58,3,FALSE)="Euro"),"Y","N")</f>
        <v>N</v>
      </c>
      <c r="N24" s="145">
        <f>IF(M24="Y",K24*(Ref.Curr.Rates!B$10/Ref.Curr.Rates!B$17),0)</f>
        <v>0</v>
      </c>
    </row>
    <row r="25" spans="1:14" ht="20.100000000000001" customHeight="1">
      <c r="A25" s="43" t="s">
        <v>49</v>
      </c>
      <c r="B25" s="44">
        <v>185386.78600000002</v>
      </c>
      <c r="C25" s="44">
        <v>69466235.622000009</v>
      </c>
      <c r="D25" s="44">
        <v>574199.08100000047</v>
      </c>
      <c r="E25" s="44">
        <v>136449510.22000006</v>
      </c>
      <c r="F25" s="44">
        <v>536563.26200000022</v>
      </c>
      <c r="G25" s="44">
        <v>147788353.51399991</v>
      </c>
      <c r="H25" s="44">
        <v>60859.245999999977</v>
      </c>
      <c r="I25" s="44">
        <v>95323552.719000027</v>
      </c>
      <c r="J25" s="44"/>
      <c r="K25" s="144">
        <f t="shared" si="0"/>
        <v>449027652.07499999</v>
      </c>
      <c r="L25" s="140"/>
      <c r="M25" s="59" t="str">
        <f>IF(AND(K25&gt;500000000,VLOOKUP(A25,Ref.Curr!A$1:C$58,3,FALSE)="Euro"),"Y","N")</f>
        <v>N</v>
      </c>
      <c r="N25" s="145">
        <f>IF(M25="Y",K25*(Ref.Curr.Rates!B$10/Ref.Curr.Rates!B$17),0)</f>
        <v>0</v>
      </c>
    </row>
    <row r="26" spans="1:14" ht="20.100000000000001" customHeight="1">
      <c r="A26" s="43" t="s">
        <v>50</v>
      </c>
      <c r="B26" s="44">
        <v>78502.523999999976</v>
      </c>
      <c r="C26" s="44">
        <v>33999302.909000002</v>
      </c>
      <c r="D26" s="44">
        <v>72229.47199999998</v>
      </c>
      <c r="E26" s="44">
        <v>34242039.969999999</v>
      </c>
      <c r="F26" s="44">
        <v>104924.24299999991</v>
      </c>
      <c r="G26" s="44">
        <v>27692694.373999991</v>
      </c>
      <c r="H26" s="44">
        <v>30016.325000000004</v>
      </c>
      <c r="I26" s="44">
        <v>18736607.169999998</v>
      </c>
      <c r="J26" s="44"/>
      <c r="K26" s="144">
        <f t="shared" si="0"/>
        <v>114670644.42299999</v>
      </c>
      <c r="L26" s="140"/>
      <c r="M26" s="59" t="str">
        <f>IF(AND(K26&gt;500000000,VLOOKUP(A26,Ref.Curr!A$1:C$58,3,FALSE)="Euro"),"Y","N")</f>
        <v>N</v>
      </c>
      <c r="N26" s="145">
        <f>IF(M26="Y",K26*(Ref.Curr.Rates!B$10/Ref.Curr.Rates!B$17),0)</f>
        <v>0</v>
      </c>
    </row>
    <row r="27" spans="1:14" ht="20.100000000000001" customHeight="1">
      <c r="A27" s="43" t="s">
        <v>51</v>
      </c>
      <c r="B27" s="44">
        <v>48192.683999999987</v>
      </c>
      <c r="C27" s="44">
        <v>31936824.240999997</v>
      </c>
      <c r="D27" s="44">
        <v>212618.03199999992</v>
      </c>
      <c r="E27" s="44">
        <v>47622266.037000008</v>
      </c>
      <c r="F27" s="44">
        <v>104542.19799999995</v>
      </c>
      <c r="G27" s="44">
        <v>50119961.441</v>
      </c>
      <c r="H27" s="44">
        <v>20347.515000000003</v>
      </c>
      <c r="I27" s="44">
        <v>28623435.770999998</v>
      </c>
      <c r="J27" s="44"/>
      <c r="K27" s="144">
        <f t="shared" si="0"/>
        <v>158302487.49000001</v>
      </c>
      <c r="L27" s="140"/>
      <c r="M27" s="59" t="str">
        <f>IF(AND(K27&gt;500000000,VLOOKUP(A27,Ref.Curr!A$1:C$58,3,FALSE)="Euro"),"Y","N")</f>
        <v>N</v>
      </c>
      <c r="N27" s="145">
        <f>IF(M27="Y",K27*(Ref.Curr.Rates!B$10/Ref.Curr.Rates!B$17),0)</f>
        <v>0</v>
      </c>
    </row>
    <row r="28" spans="1:14" ht="20.100000000000001" customHeight="1">
      <c r="A28" s="43" t="s">
        <v>52</v>
      </c>
      <c r="B28" s="44">
        <v>94504.325999999972</v>
      </c>
      <c r="C28" s="44">
        <v>102117444.439</v>
      </c>
      <c r="D28" s="44">
        <v>50376.405000000021</v>
      </c>
      <c r="E28" s="44">
        <v>44770823.072999999</v>
      </c>
      <c r="F28" s="44">
        <v>34009.327000000005</v>
      </c>
      <c r="G28" s="44">
        <v>44115074.109999992</v>
      </c>
      <c r="H28" s="44">
        <v>34889.897000000012</v>
      </c>
      <c r="I28" s="44">
        <v>66254993.941000007</v>
      </c>
      <c r="J28" s="44"/>
      <c r="K28" s="144">
        <f t="shared" si="0"/>
        <v>257258335.56299999</v>
      </c>
      <c r="L28" s="140"/>
      <c r="M28" s="59" t="str">
        <f>IF(AND(K28&gt;500000000,VLOOKUP(A28,Ref.Curr!A$1:C$58,3,FALSE)="Euro"),"Y","N")</f>
        <v>N</v>
      </c>
      <c r="N28" s="145">
        <f>IF(M28="Y",K28*(Ref.Curr.Rates!B$10/Ref.Curr.Rates!B$17),0)</f>
        <v>0</v>
      </c>
    </row>
    <row r="29" spans="1:14" ht="20.100000000000001" customHeight="1">
      <c r="A29" s="43" t="s">
        <v>53</v>
      </c>
      <c r="B29" s="44">
        <v>41198.400999999983</v>
      </c>
      <c r="C29" s="44">
        <v>13348730.901999999</v>
      </c>
      <c r="D29" s="44">
        <v>61343.024999999987</v>
      </c>
      <c r="E29" s="44">
        <v>7435830.5559999999</v>
      </c>
      <c r="F29" s="44">
        <v>37948.875999999989</v>
      </c>
      <c r="G29" s="44">
        <v>12055107.18</v>
      </c>
      <c r="H29" s="44">
        <v>7228.6190000000006</v>
      </c>
      <c r="I29" s="44">
        <v>2650200.5100000002</v>
      </c>
      <c r="J29" s="44"/>
      <c r="K29" s="144">
        <f t="shared" si="0"/>
        <v>35489869.147999994</v>
      </c>
      <c r="L29" s="140"/>
      <c r="M29" s="59" t="str">
        <f>IF(AND(K29&gt;500000000,VLOOKUP(A29,Ref.Curr!A$1:C$58,3,FALSE)="Euro"),"Y","N")</f>
        <v>N</v>
      </c>
      <c r="N29" s="145">
        <f>IF(M29="Y",K29*(Ref.Curr.Rates!B$10/Ref.Curr.Rates!B$17),0)</f>
        <v>0</v>
      </c>
    </row>
    <row r="30" spans="1:14" ht="20.100000000000001" customHeight="1">
      <c r="A30" s="43" t="s">
        <v>54</v>
      </c>
      <c r="B30" s="44">
        <v>626511.92399999907</v>
      </c>
      <c r="C30" s="44">
        <v>303014414.34599978</v>
      </c>
      <c r="D30" s="44">
        <v>345665.5839999998</v>
      </c>
      <c r="E30" s="44">
        <v>224348651.15099993</v>
      </c>
      <c r="F30" s="44">
        <v>598243.02299999946</v>
      </c>
      <c r="G30" s="44">
        <v>216961710.09799993</v>
      </c>
      <c r="H30" s="44">
        <v>134055.07300000003</v>
      </c>
      <c r="I30" s="44">
        <v>160236325.646</v>
      </c>
      <c r="J30" s="44"/>
      <c r="K30" s="144">
        <f t="shared" si="0"/>
        <v>904561101.2409997</v>
      </c>
      <c r="L30" s="140"/>
      <c r="M30" s="59" t="str">
        <f>IF(AND(K30&gt;500000000,VLOOKUP(A30,Ref.Curr!A$1:C$58,3,FALSE)="Euro"),"Y","N")</f>
        <v>Y</v>
      </c>
      <c r="N30" s="145">
        <f>IF(M30="Y",K30*(Ref.Curr.Rates!B$10/Ref.Curr.Rates!B$17),0)</f>
        <v>1158196282.7859547</v>
      </c>
    </row>
    <row r="31" spans="1:14" ht="20.100000000000001" customHeight="1">
      <c r="A31" s="43" t="s">
        <v>55</v>
      </c>
      <c r="B31" s="44">
        <v>386408.56499999977</v>
      </c>
      <c r="C31" s="44">
        <v>219243235.97500014</v>
      </c>
      <c r="D31" s="44">
        <v>177711.451</v>
      </c>
      <c r="E31" s="44">
        <v>116714675.84699996</v>
      </c>
      <c r="F31" s="44">
        <v>143700.80700000006</v>
      </c>
      <c r="G31" s="44">
        <v>54255160.630000018</v>
      </c>
      <c r="H31" s="44">
        <v>86474.295000000013</v>
      </c>
      <c r="I31" s="44">
        <v>56249400.913000003</v>
      </c>
      <c r="J31" s="44"/>
      <c r="K31" s="144">
        <f t="shared" si="0"/>
        <v>446462473.36500007</v>
      </c>
      <c r="L31" s="140"/>
      <c r="M31" s="59" t="str">
        <f>IF(AND(K31&gt;500000000,VLOOKUP(A31,Ref.Curr!A$1:C$58,3,FALSE)="Euro"),"Y","N")</f>
        <v>N</v>
      </c>
      <c r="N31" s="145">
        <f>IF(M31="Y",K31*(Ref.Curr.Rates!B$10/Ref.Curr.Rates!B$17),0)</f>
        <v>0</v>
      </c>
    </row>
    <row r="32" spans="1:14" ht="20.100000000000001" customHeight="1">
      <c r="A32" s="43" t="s">
        <v>56</v>
      </c>
      <c r="B32" s="44">
        <v>283873.39500000002</v>
      </c>
      <c r="C32" s="44">
        <v>205818349.43799999</v>
      </c>
      <c r="D32" s="44">
        <v>234225.41499999995</v>
      </c>
      <c r="E32" s="44">
        <v>140681528.035</v>
      </c>
      <c r="F32" s="44">
        <v>225347.48400000003</v>
      </c>
      <c r="G32" s="44">
        <v>87969356.193999991</v>
      </c>
      <c r="H32" s="44">
        <v>72322.505000000005</v>
      </c>
      <c r="I32" s="44">
        <v>68797244.903999999</v>
      </c>
      <c r="J32" s="44"/>
      <c r="K32" s="144">
        <f t="shared" si="0"/>
        <v>503266478.57099998</v>
      </c>
      <c r="L32" s="140"/>
      <c r="M32" s="59" t="str">
        <f>IF(AND(K32&gt;500000000,VLOOKUP(A32,Ref.Curr!A$1:C$58,3,FALSE)="Euro"),"Y","N")</f>
        <v>N</v>
      </c>
      <c r="N32" s="145">
        <f>IF(M32="Y",K32*(Ref.Curr.Rates!B$10/Ref.Curr.Rates!B$17),0)</f>
        <v>0</v>
      </c>
    </row>
    <row r="33" spans="1:15" ht="20.100000000000001" customHeight="1">
      <c r="A33" s="43" t="s">
        <v>57</v>
      </c>
      <c r="B33" s="44">
        <v>45096.93499999999</v>
      </c>
      <c r="C33" s="44">
        <v>41272101.88000001</v>
      </c>
      <c r="D33" s="44">
        <v>50735.203000000016</v>
      </c>
      <c r="E33" s="44">
        <v>39346869.436000004</v>
      </c>
      <c r="F33" s="44">
        <v>41859.929000000018</v>
      </c>
      <c r="G33" s="44">
        <v>25816236.166999988</v>
      </c>
      <c r="H33" s="44">
        <v>16494.420000000002</v>
      </c>
      <c r="I33" s="44">
        <v>34445240.449000001</v>
      </c>
      <c r="J33" s="44"/>
      <c r="K33" s="144">
        <f t="shared" si="0"/>
        <v>140880447.93200001</v>
      </c>
      <c r="L33" s="140"/>
      <c r="M33" s="59" t="str">
        <f>IF(AND(K33&gt;500000000,VLOOKUP(A33,Ref.Curr!A$1:C$58,3,FALSE)="Euro"),"Y","N")</f>
        <v>N</v>
      </c>
      <c r="N33" s="145">
        <f>IF(M33="Y",K33*(Ref.Curr.Rates!B$10/Ref.Curr.Rates!B$17),0)</f>
        <v>0</v>
      </c>
    </row>
    <row r="34" spans="1:15" ht="20.100000000000001" customHeight="1">
      <c r="A34" s="43" t="s">
        <v>58</v>
      </c>
      <c r="B34" s="44">
        <v>143362.32099999997</v>
      </c>
      <c r="C34" s="44">
        <v>104547497.41100006</v>
      </c>
      <c r="D34" s="44">
        <v>141548.66799999998</v>
      </c>
      <c r="E34" s="44">
        <v>83632151.679999933</v>
      </c>
      <c r="F34" s="44">
        <v>134809.16999999995</v>
      </c>
      <c r="G34" s="44">
        <v>68273634.051000014</v>
      </c>
      <c r="H34" s="44">
        <v>62355.460000000006</v>
      </c>
      <c r="I34" s="44">
        <v>96668687.601999998</v>
      </c>
      <c r="J34" s="44"/>
      <c r="K34" s="144">
        <f t="shared" si="0"/>
        <v>353121970.74400002</v>
      </c>
      <c r="L34" s="140"/>
      <c r="M34" s="59" t="str">
        <f>IF(AND(K34&gt;500000000,VLOOKUP(A34,Ref.Curr!A$1:C$58,3,FALSE)="Euro"),"Y","N")</f>
        <v>N</v>
      </c>
      <c r="N34" s="145">
        <f>IF(M34="Y",K34*(Ref.Curr.Rates!B$10/Ref.Curr.Rates!B$17),0)</f>
        <v>0</v>
      </c>
    </row>
    <row r="35" spans="1:15" ht="20.100000000000001" customHeight="1">
      <c r="A35" s="53" t="s">
        <v>15</v>
      </c>
      <c r="B35" s="146">
        <v>9078731.0179999936</v>
      </c>
      <c r="C35" s="146">
        <v>4489332774.0189991</v>
      </c>
      <c r="D35" s="146">
        <v>6315896.6860000212</v>
      </c>
      <c r="E35" s="146">
        <v>2611836407.3829951</v>
      </c>
      <c r="F35" s="146">
        <v>6690103.2000000412</v>
      </c>
      <c r="G35" s="146">
        <v>2163864451.4069972</v>
      </c>
      <c r="H35" s="146">
        <v>2009864.4320000045</v>
      </c>
      <c r="I35" s="146">
        <v>1594854301.944001</v>
      </c>
      <c r="J35" s="146"/>
      <c r="K35" s="147">
        <f t="shared" si="0"/>
        <v>10859887934.752993</v>
      </c>
      <c r="L35" s="148"/>
      <c r="M35" s="149" t="str">
        <f>IF(AND(K35&gt;500000000,VLOOKUP(A35,Ref.Curr!A$1:C$58,3,FALSE)="Euro"),"Y","N")</f>
        <v>N</v>
      </c>
      <c r="N35" s="145">
        <f>IF(M35="Y",K35*(Ref.Curr.Rates!B$10/Ref.Curr.Rates!B$17),0)</f>
        <v>0</v>
      </c>
    </row>
    <row r="36" spans="1:15" ht="20.100000000000001" customHeight="1">
      <c r="A36" s="43" t="s">
        <v>59</v>
      </c>
      <c r="B36" s="44">
        <v>16227.780999999997</v>
      </c>
      <c r="C36" s="44">
        <v>30588995.116999995</v>
      </c>
      <c r="D36" s="44">
        <v>11764.506000000001</v>
      </c>
      <c r="E36" s="44">
        <v>23214207.563999992</v>
      </c>
      <c r="F36" s="44">
        <v>15813.341</v>
      </c>
      <c r="G36" s="44">
        <v>21756626.267000001</v>
      </c>
      <c r="H36" s="44">
        <v>3854.2569999999996</v>
      </c>
      <c r="I36" s="44">
        <v>3845168.0650000004</v>
      </c>
      <c r="J36" s="44"/>
      <c r="K36" s="144">
        <f t="shared" si="0"/>
        <v>79404997.012999982</v>
      </c>
      <c r="L36" s="140"/>
      <c r="M36" s="59" t="str">
        <f>IF(AND(K36&gt;500000000,VLOOKUP(A36,Ref.Curr!A$1:C$58,3,FALSE)="Euro"),"Y","N")</f>
        <v>N</v>
      </c>
      <c r="N36" s="145">
        <f>IF(M36="Y",K36*(Ref.Curr.Rates!B$10/Ref.Curr.Rates!B$17),0)</f>
        <v>0</v>
      </c>
    </row>
    <row r="37" spans="1:15" s="28" customFormat="1" ht="20.100000000000001" customHeight="1">
      <c r="A37" s="43" t="s">
        <v>60</v>
      </c>
      <c r="B37" s="44">
        <v>4866.6049999999996</v>
      </c>
      <c r="C37" s="44">
        <v>4654358.3150000004</v>
      </c>
      <c r="D37" s="44">
        <v>4978.6220000000003</v>
      </c>
      <c r="E37" s="44">
        <v>14959350.438999999</v>
      </c>
      <c r="F37" s="44">
        <v>11345.73</v>
      </c>
      <c r="G37" s="44">
        <v>11888208.700000001</v>
      </c>
      <c r="H37" s="44">
        <v>5170.5600000000004</v>
      </c>
      <c r="I37" s="44">
        <v>12141925.452000001</v>
      </c>
      <c r="J37" s="44"/>
      <c r="K37" s="144">
        <f t="shared" si="0"/>
        <v>43643842.906000003</v>
      </c>
      <c r="L37" s="140"/>
      <c r="M37" s="59" t="str">
        <f>IF(AND(K37&gt;500000000,VLOOKUP(A37,Ref.Curr!A$1:C$58,3,FALSE)="Euro"),"Y","N")</f>
        <v>N</v>
      </c>
      <c r="N37" s="145">
        <f>IF(M37="Y",K37*(Ref.Curr.Rates!B$10/Ref.Curr.Rates!B$17),0)</f>
        <v>0</v>
      </c>
      <c r="O37" s="27"/>
    </row>
    <row r="38" spans="1:15" s="28" customFormat="1" ht="20.100000000000001" customHeight="1">
      <c r="A38" s="43" t="s">
        <v>61</v>
      </c>
      <c r="B38" s="44">
        <v>2054.4389999999999</v>
      </c>
      <c r="C38" s="44">
        <v>1148231.064</v>
      </c>
      <c r="D38" s="44">
        <v>855.80200000000002</v>
      </c>
      <c r="E38" s="44">
        <v>1321915.656</v>
      </c>
      <c r="F38" s="44">
        <v>3566.1690000000003</v>
      </c>
      <c r="G38" s="44">
        <v>7768018.4809999997</v>
      </c>
      <c r="H38" s="44">
        <v>2020.88</v>
      </c>
      <c r="I38" s="44">
        <v>2282549.3859999999</v>
      </c>
      <c r="J38" s="44"/>
      <c r="K38" s="144">
        <f t="shared" si="0"/>
        <v>12520714.586999999</v>
      </c>
      <c r="L38" s="140"/>
      <c r="M38" s="59" t="str">
        <f>IF(AND(K38&gt;500000000,VLOOKUP(A38,Ref.Curr!A$1:C$58,3,FALSE)="Euro"),"Y","N")</f>
        <v>N</v>
      </c>
      <c r="N38" s="145">
        <f>IF(M38="Y",K38*(Ref.Curr.Rates!B$10/Ref.Curr.Rates!B$17),0)</f>
        <v>0</v>
      </c>
      <c r="O38" s="27"/>
    </row>
    <row r="39" spans="1:15" s="28" customFormat="1" ht="20.100000000000001" customHeight="1">
      <c r="A39" s="43" t="s">
        <v>62</v>
      </c>
      <c r="B39" s="44">
        <v>5878.5769999999993</v>
      </c>
      <c r="C39" s="44">
        <v>6733160.3509999998</v>
      </c>
      <c r="D39" s="44">
        <v>10242.093000000001</v>
      </c>
      <c r="E39" s="44">
        <v>15409303.662999999</v>
      </c>
      <c r="F39" s="44">
        <v>7694.07</v>
      </c>
      <c r="G39" s="44">
        <v>5798413.2630000003</v>
      </c>
      <c r="H39" s="44">
        <v>4855.567</v>
      </c>
      <c r="I39" s="44">
        <v>7310131.3370000003</v>
      </c>
      <c r="J39" s="44"/>
      <c r="K39" s="144">
        <f t="shared" si="0"/>
        <v>35251008.614</v>
      </c>
      <c r="L39" s="140"/>
      <c r="M39" s="59" t="str">
        <f>IF(AND(K39&gt;500000000,VLOOKUP(A39,Ref.Curr!A$1:C$58,3,FALSE)="Euro"),"Y","N")</f>
        <v>N</v>
      </c>
      <c r="N39" s="145">
        <f>IF(M39="Y",K39*(Ref.Curr.Rates!B$10/Ref.Curr.Rates!B$17),0)</f>
        <v>0</v>
      </c>
      <c r="O39" s="27"/>
    </row>
    <row r="40" spans="1:15" ht="20.100000000000001" customHeight="1">
      <c r="A40" s="43" t="s">
        <v>63</v>
      </c>
      <c r="B40" s="44">
        <v>60686.41800000002</v>
      </c>
      <c r="C40" s="44">
        <v>52305503.79900001</v>
      </c>
      <c r="D40" s="44">
        <v>52826.704999999994</v>
      </c>
      <c r="E40" s="44">
        <v>71709829.177000001</v>
      </c>
      <c r="F40" s="44">
        <v>100290.82800000002</v>
      </c>
      <c r="G40" s="44">
        <v>79831067.207000017</v>
      </c>
      <c r="H40" s="44">
        <v>12361.666999999998</v>
      </c>
      <c r="I40" s="44">
        <v>15673473.416999998</v>
      </c>
      <c r="J40" s="44"/>
      <c r="K40" s="144">
        <f t="shared" si="0"/>
        <v>219519873.60000002</v>
      </c>
      <c r="L40" s="140"/>
      <c r="M40" s="59" t="str">
        <f>IF(AND(K40&gt;500000000,VLOOKUP(A40,Ref.Curr!A$1:C$58,3,FALSE)="Euro"),"Y","N")</f>
        <v>N</v>
      </c>
      <c r="N40" s="145">
        <f>IF(M40="Y",K40*(Ref.Curr.Rates!B$10/Ref.Curr.Rates!B$17),0)</f>
        <v>0</v>
      </c>
    </row>
    <row r="41" spans="1:15" ht="20.100000000000001" customHeight="1">
      <c r="A41" s="43" t="s">
        <v>64</v>
      </c>
      <c r="B41" s="44">
        <v>58760.686999999998</v>
      </c>
      <c r="C41" s="44">
        <v>93203428.354000002</v>
      </c>
      <c r="D41" s="44">
        <v>27117.947999999997</v>
      </c>
      <c r="E41" s="44">
        <v>77800271.047999978</v>
      </c>
      <c r="F41" s="44">
        <v>51646.112000000016</v>
      </c>
      <c r="G41" s="44">
        <v>65277094.986999981</v>
      </c>
      <c r="H41" s="44">
        <v>16620.881999999998</v>
      </c>
      <c r="I41" s="44">
        <v>34525588.675999999</v>
      </c>
      <c r="J41" s="44"/>
      <c r="K41" s="144">
        <f t="shared" si="0"/>
        <v>270806383.06499994</v>
      </c>
      <c r="L41" s="140"/>
      <c r="M41" s="59" t="str">
        <f>IF(AND(K41&gt;500000000,VLOOKUP(A41,Ref.Curr!A$1:C$58,3,FALSE)="Euro"),"Y","N")</f>
        <v>N</v>
      </c>
      <c r="N41" s="145">
        <f>IF(M41="Y",K41*(Ref.Curr.Rates!B$10/Ref.Curr.Rates!B$17),0)</f>
        <v>0</v>
      </c>
    </row>
    <row r="42" spans="1:15" ht="20.100000000000001" customHeight="1">
      <c r="A42" s="43" t="s">
        <v>65</v>
      </c>
      <c r="B42" s="44">
        <v>24778.218999999994</v>
      </c>
      <c r="C42" s="44">
        <v>34692596.034000002</v>
      </c>
      <c r="D42" s="44">
        <v>26289.916999999994</v>
      </c>
      <c r="E42" s="44">
        <v>45140428.258999996</v>
      </c>
      <c r="F42" s="44">
        <v>74239.736000000034</v>
      </c>
      <c r="G42" s="44">
        <v>57793446.02799999</v>
      </c>
      <c r="H42" s="44">
        <v>19898.214999999997</v>
      </c>
      <c r="I42" s="44">
        <v>25767812.187999997</v>
      </c>
      <c r="J42" s="44"/>
      <c r="K42" s="144">
        <f t="shared" si="0"/>
        <v>163394282.50899997</v>
      </c>
      <c r="L42" s="140"/>
      <c r="M42" s="59" t="str">
        <f>IF(AND(K42&gt;500000000,VLOOKUP(A42,Ref.Curr!A$1:C$58,3,FALSE)="Euro"),"Y","N")</f>
        <v>N</v>
      </c>
      <c r="N42" s="145">
        <f>IF(M42="Y",K42*(Ref.Curr.Rates!B$10/Ref.Curr.Rates!B$17),0)</f>
        <v>0</v>
      </c>
    </row>
    <row r="43" spans="1:15" ht="20.100000000000001" customHeight="1">
      <c r="A43" s="43" t="s">
        <v>66</v>
      </c>
      <c r="B43" s="44">
        <v>59311.796000000046</v>
      </c>
      <c r="C43" s="44">
        <v>42404886.519999981</v>
      </c>
      <c r="D43" s="44">
        <v>41394.478000000025</v>
      </c>
      <c r="E43" s="44">
        <v>28690611.306000005</v>
      </c>
      <c r="F43" s="44">
        <v>45571.672000000028</v>
      </c>
      <c r="G43" s="44">
        <v>20131645.276000004</v>
      </c>
      <c r="H43" s="44">
        <v>11956.250000000002</v>
      </c>
      <c r="I43" s="44">
        <v>2913726.5950000007</v>
      </c>
      <c r="J43" s="44"/>
      <c r="K43" s="144">
        <f t="shared" si="0"/>
        <v>94140869.696999997</v>
      </c>
      <c r="L43" s="140"/>
      <c r="M43" s="59" t="str">
        <f>IF(AND(K43&gt;500000000,VLOOKUP(A43,Ref.Curr!A$1:C$58,3,FALSE)="Euro"),"Y","N")</f>
        <v>N</v>
      </c>
      <c r="N43" s="145">
        <f>IF(M43="Y",K43*(Ref.Curr.Rates!B$10/Ref.Curr.Rates!B$17),0)</f>
        <v>0</v>
      </c>
    </row>
    <row r="44" spans="1:15" ht="20.100000000000001" customHeight="1">
      <c r="A44" s="43" t="s">
        <v>67</v>
      </c>
      <c r="B44" s="44">
        <v>86775.623999999923</v>
      </c>
      <c r="C44" s="44">
        <v>222141564.509</v>
      </c>
      <c r="D44" s="44">
        <v>40141.764000000032</v>
      </c>
      <c r="E44" s="44">
        <v>96825897.84799996</v>
      </c>
      <c r="F44" s="44">
        <v>113441.72899999999</v>
      </c>
      <c r="G44" s="44">
        <v>135381899.24699989</v>
      </c>
      <c r="H44" s="44">
        <v>21953.458000000006</v>
      </c>
      <c r="I44" s="44">
        <v>72059511.752999991</v>
      </c>
      <c r="J44" s="44"/>
      <c r="K44" s="144">
        <f t="shared" si="0"/>
        <v>526408873.35699987</v>
      </c>
      <c r="L44" s="140"/>
      <c r="M44" s="59" t="str">
        <f>IF(AND(K44&gt;500000000,VLOOKUP(A44,Ref.Curr!A$1:C$58,3,FALSE)="Euro"),"Y","N")</f>
        <v>N</v>
      </c>
      <c r="N44" s="145">
        <f>IF(M44="Y",K44*(Ref.Curr.Rates!B$10/Ref.Curr.Rates!B$17),0)</f>
        <v>0</v>
      </c>
    </row>
    <row r="45" spans="1:15" ht="20.100000000000001" customHeight="1">
      <c r="A45" s="43" t="s">
        <v>68</v>
      </c>
      <c r="B45" s="44">
        <v>186789.07300000003</v>
      </c>
      <c r="C45" s="44">
        <v>622814938.09499967</v>
      </c>
      <c r="D45" s="44">
        <v>43973.300999999985</v>
      </c>
      <c r="E45" s="44">
        <v>161534069.60000005</v>
      </c>
      <c r="F45" s="44">
        <v>100224.89200000004</v>
      </c>
      <c r="G45" s="44">
        <v>176234316.77100009</v>
      </c>
      <c r="H45" s="44">
        <v>47552.563999999998</v>
      </c>
      <c r="I45" s="44">
        <v>167032871.85300002</v>
      </c>
      <c r="J45" s="44"/>
      <c r="K45" s="144">
        <f t="shared" si="0"/>
        <v>1127616196.3189998</v>
      </c>
      <c r="L45" s="140"/>
      <c r="M45" s="59" t="str">
        <f>IF(AND(K45&gt;500000000,VLOOKUP(A45,Ref.Curr!A$1:C$58,3,FALSE)="Euro"),"Y","N")</f>
        <v>N</v>
      </c>
      <c r="N45" s="145">
        <f>IF(M45="Y",K45*(Ref.Curr.Rates!B$10/Ref.Curr.Rates!B$17),0)</f>
        <v>0</v>
      </c>
    </row>
    <row r="46" spans="1:15" ht="20.100000000000001" customHeight="1">
      <c r="A46" s="43" t="s">
        <v>69</v>
      </c>
      <c r="B46" s="44">
        <v>63438.205000000016</v>
      </c>
      <c r="C46" s="44">
        <v>84934593.387999982</v>
      </c>
      <c r="D46" s="44">
        <v>29804.513999999999</v>
      </c>
      <c r="E46" s="44">
        <v>54259812.030000024</v>
      </c>
      <c r="F46" s="44">
        <v>56038.245000000017</v>
      </c>
      <c r="G46" s="44">
        <v>91149488.226999983</v>
      </c>
      <c r="H46" s="44">
        <v>14033.498</v>
      </c>
      <c r="I46" s="44">
        <v>18529112.52500001</v>
      </c>
      <c r="J46" s="44"/>
      <c r="K46" s="144">
        <f t="shared" si="0"/>
        <v>248873006.16999999</v>
      </c>
      <c r="L46" s="140"/>
      <c r="M46" s="59" t="str">
        <f>IF(AND(K46&gt;500000000,VLOOKUP(A46,Ref.Curr!A$1:C$58,3,FALSE)="Euro"),"Y","N")</f>
        <v>N</v>
      </c>
      <c r="N46" s="145">
        <f>IF(M46="Y",K46*(Ref.Curr.Rates!B$10/Ref.Curr.Rates!B$17),0)</f>
        <v>0</v>
      </c>
    </row>
    <row r="47" spans="1:15" ht="20.100000000000001" customHeight="1">
      <c r="A47" s="43" t="s">
        <v>70</v>
      </c>
      <c r="B47" s="44">
        <v>87155.35500000001</v>
      </c>
      <c r="C47" s="44">
        <v>141526589.87</v>
      </c>
      <c r="D47" s="44">
        <v>54976.59199999999</v>
      </c>
      <c r="E47" s="44">
        <v>98204243.422999978</v>
      </c>
      <c r="F47" s="44">
        <v>53383.033999999992</v>
      </c>
      <c r="G47" s="44">
        <v>75358680.619000003</v>
      </c>
      <c r="H47" s="44">
        <v>37156.370000000003</v>
      </c>
      <c r="I47" s="44">
        <v>219873428.26500005</v>
      </c>
      <c r="J47" s="44"/>
      <c r="K47" s="144">
        <f t="shared" si="0"/>
        <v>534962942.17700005</v>
      </c>
      <c r="L47" s="140"/>
      <c r="M47" s="59" t="str">
        <f>IF(AND(K47&gt;500000000,VLOOKUP(A47,Ref.Curr!A$1:C$58,3,FALSE)="Euro"),"Y","N")</f>
        <v>N</v>
      </c>
      <c r="N47" s="145">
        <f>IF(M47="Y",K47*(Ref.Curr.Rates!B$10/Ref.Curr.Rates!B$17),0)</f>
        <v>0</v>
      </c>
    </row>
    <row r="48" spans="1:15" ht="20.100000000000001" customHeight="1">
      <c r="A48" s="43" t="s">
        <v>71</v>
      </c>
      <c r="B48" s="44">
        <v>130356.71100000002</v>
      </c>
      <c r="C48" s="44">
        <v>82078721.861000016</v>
      </c>
      <c r="D48" s="44">
        <v>105448.54399999999</v>
      </c>
      <c r="E48" s="44">
        <v>208627410.736</v>
      </c>
      <c r="F48" s="44">
        <v>110746.22500000003</v>
      </c>
      <c r="G48" s="44">
        <v>60346193.077000014</v>
      </c>
      <c r="H48" s="44">
        <v>28698.421000000002</v>
      </c>
      <c r="I48" s="44">
        <v>89450818.190000013</v>
      </c>
      <c r="J48" s="44"/>
      <c r="K48" s="144">
        <f t="shared" si="0"/>
        <v>440503143.86400002</v>
      </c>
      <c r="L48" s="140"/>
      <c r="M48" s="59" t="str">
        <f>IF(AND(K48&gt;500000000,VLOOKUP(A48,Ref.Curr!A$1:C$58,3,FALSE)="Euro"),"Y","N")</f>
        <v>N</v>
      </c>
      <c r="N48" s="145">
        <f>IF(M48="Y",K48*(Ref.Curr.Rates!B$10/Ref.Curr.Rates!B$17),0)</f>
        <v>0</v>
      </c>
    </row>
    <row r="49" spans="1:14" ht="20.100000000000001" customHeight="1">
      <c r="A49" s="43" t="s">
        <v>72</v>
      </c>
      <c r="B49" s="44">
        <v>111478.08600000007</v>
      </c>
      <c r="C49" s="44">
        <v>76383178.060000032</v>
      </c>
      <c r="D49" s="44">
        <v>61289.805999999968</v>
      </c>
      <c r="E49" s="44">
        <v>64317985.067999996</v>
      </c>
      <c r="F49" s="44">
        <v>26368.873</v>
      </c>
      <c r="G49" s="44">
        <v>15120518.313000003</v>
      </c>
      <c r="H49" s="44">
        <v>21568.748</v>
      </c>
      <c r="I49" s="44">
        <v>52206343.881999992</v>
      </c>
      <c r="J49" s="44"/>
      <c r="K49" s="144">
        <f t="shared" si="0"/>
        <v>208028025.32300001</v>
      </c>
      <c r="L49" s="140"/>
      <c r="M49" s="59" t="str">
        <f>IF(AND(K49&gt;500000000,VLOOKUP(A49,Ref.Curr!A$1:C$58,3,FALSE)="Euro"),"Y","N")</f>
        <v>N</v>
      </c>
      <c r="N49" s="145">
        <f>IF(M49="Y",K49*(Ref.Curr.Rates!B$10/Ref.Curr.Rates!B$17),0)</f>
        <v>0</v>
      </c>
    </row>
    <row r="50" spans="1:14" ht="20.100000000000001" customHeight="1">
      <c r="A50" s="43" t="s">
        <v>73</v>
      </c>
      <c r="B50" s="44">
        <v>17629.734999999993</v>
      </c>
      <c r="C50" s="44">
        <v>55356743.209000021</v>
      </c>
      <c r="D50" s="44">
        <v>8991.5550000000003</v>
      </c>
      <c r="E50" s="44">
        <v>15583544.454999998</v>
      </c>
      <c r="F50" s="44">
        <v>29301.932000000001</v>
      </c>
      <c r="G50" s="44">
        <v>32852011.986999996</v>
      </c>
      <c r="H50" s="44">
        <v>7044.4169999999986</v>
      </c>
      <c r="I50" s="44">
        <v>11265588.735000001</v>
      </c>
      <c r="J50" s="44"/>
      <c r="K50" s="144">
        <f t="shared" si="0"/>
        <v>115057888.38600002</v>
      </c>
      <c r="L50" s="140"/>
      <c r="M50" s="59" t="str">
        <f>IF(AND(K50&gt;500000000,VLOOKUP(A50,Ref.Curr!A$1:C$58,3,FALSE)="Euro"),"Y","N")</f>
        <v>N</v>
      </c>
      <c r="N50" s="145">
        <f>IF(M50="Y",K50*(Ref.Curr.Rates!B$10/Ref.Curr.Rates!B$17),0)</f>
        <v>0</v>
      </c>
    </row>
    <row r="51" spans="1:14" ht="20.100000000000001" customHeight="1">
      <c r="A51" s="43" t="s">
        <v>74</v>
      </c>
      <c r="B51" s="44">
        <v>1661.0550000000001</v>
      </c>
      <c r="C51" s="44">
        <v>836460.20000000007</v>
      </c>
      <c r="D51" s="44">
        <v>5101.1730000000016</v>
      </c>
      <c r="E51" s="44">
        <v>4663846.5749999993</v>
      </c>
      <c r="F51" s="44">
        <v>15170.700999999997</v>
      </c>
      <c r="G51" s="44">
        <v>10068468.761</v>
      </c>
      <c r="H51" s="44">
        <v>2495.3440000000001</v>
      </c>
      <c r="I51" s="44">
        <v>2092452.6400000004</v>
      </c>
      <c r="J51" s="44"/>
      <c r="K51" s="144">
        <f t="shared" si="0"/>
        <v>17661228.175999999</v>
      </c>
      <c r="L51" s="140"/>
      <c r="M51" s="59" t="str">
        <f>IF(AND(K51&gt;500000000,VLOOKUP(A51,Ref.Curr!A$1:C$58,3,FALSE)="Euro"),"Y","N")</f>
        <v>N</v>
      </c>
      <c r="N51" s="145">
        <f>IF(M51="Y",K51*(Ref.Curr.Rates!B$10/Ref.Curr.Rates!B$17),0)</f>
        <v>0</v>
      </c>
    </row>
    <row r="52" spans="1:14" ht="20.100000000000001" customHeight="1">
      <c r="A52" s="43" t="s">
        <v>75</v>
      </c>
      <c r="B52" s="44">
        <v>32832.338000000003</v>
      </c>
      <c r="C52" s="44">
        <v>57461084.63099999</v>
      </c>
      <c r="D52" s="44">
        <v>7092.7269999999999</v>
      </c>
      <c r="E52" s="44">
        <v>10931240.861</v>
      </c>
      <c r="F52" s="44">
        <v>28274.833999999992</v>
      </c>
      <c r="G52" s="44">
        <v>28331211.407999989</v>
      </c>
      <c r="H52" s="44">
        <v>6351.848</v>
      </c>
      <c r="I52" s="44">
        <v>20078460.302000001</v>
      </c>
      <c r="J52" s="44"/>
      <c r="K52" s="144">
        <f t="shared" si="0"/>
        <v>116801997.20199998</v>
      </c>
      <c r="L52" s="140"/>
      <c r="M52" s="59" t="str">
        <f>IF(AND(K52&gt;500000000,VLOOKUP(A52,Ref.Curr!A$1:C$58,3,FALSE)="Euro"),"Y","N")</f>
        <v>N</v>
      </c>
      <c r="N52" s="145">
        <f>IF(M52="Y",K52*(Ref.Curr.Rates!B$10/Ref.Curr.Rates!B$17),0)</f>
        <v>0</v>
      </c>
    </row>
    <row r="53" spans="1:14" ht="20.100000000000001" customHeight="1">
      <c r="A53" s="43" t="s">
        <v>76</v>
      </c>
      <c r="B53" s="44">
        <v>288926.00200000004</v>
      </c>
      <c r="C53" s="44">
        <v>257156875.01500002</v>
      </c>
      <c r="D53" s="44">
        <v>122897.402</v>
      </c>
      <c r="E53" s="44">
        <v>164794964.62799999</v>
      </c>
      <c r="F53" s="44">
        <v>164945.44500000001</v>
      </c>
      <c r="G53" s="44">
        <v>220556549.10200003</v>
      </c>
      <c r="H53" s="44">
        <v>60093.280999999995</v>
      </c>
      <c r="I53" s="44">
        <v>173043210.34200001</v>
      </c>
      <c r="J53" s="44"/>
      <c r="K53" s="144">
        <f t="shared" si="0"/>
        <v>815551599.08700001</v>
      </c>
      <c r="L53" s="140"/>
      <c r="M53" s="59" t="str">
        <f>IF(AND(K53&gt;500000000,VLOOKUP(A53,Ref.Curr!A$1:C$58,3,FALSE)="Euro"),"Y","N")</f>
        <v>N</v>
      </c>
      <c r="N53" s="145">
        <f>IF(M53="Y",K53*(Ref.Curr.Rates!B$10/Ref.Curr.Rates!B$17),0)</f>
        <v>0</v>
      </c>
    </row>
    <row r="54" spans="1:14" ht="20.100000000000001" customHeight="1">
      <c r="A54" s="43" t="s">
        <v>77</v>
      </c>
      <c r="B54" s="44">
        <v>508647.3870000001</v>
      </c>
      <c r="C54" s="44">
        <v>536146905.38300008</v>
      </c>
      <c r="D54" s="44">
        <v>73118.03600000008</v>
      </c>
      <c r="E54" s="44">
        <v>113397343.10600002</v>
      </c>
      <c r="F54" s="44">
        <v>423087.8989999998</v>
      </c>
      <c r="G54" s="44">
        <v>491360011.82100052</v>
      </c>
      <c r="H54" s="44">
        <v>65108.869000000028</v>
      </c>
      <c r="I54" s="44">
        <v>49483384.531999998</v>
      </c>
      <c r="J54" s="44"/>
      <c r="K54" s="144">
        <f t="shared" si="0"/>
        <v>1190387644.8420007</v>
      </c>
      <c r="L54" s="140"/>
      <c r="M54" s="59" t="str">
        <f>IF(AND(K54&gt;500000000,VLOOKUP(A54,Ref.Curr!A$1:C$58,3,FALSE)="Euro"),"Y","N")</f>
        <v>N</v>
      </c>
      <c r="N54" s="145">
        <f>IF(M54="Y",K54*(Ref.Curr.Rates!B$10/Ref.Curr.Rates!B$17),0)</f>
        <v>0</v>
      </c>
    </row>
    <row r="55" spans="1:14" ht="20.100000000000001" customHeight="1">
      <c r="A55" s="43" t="s">
        <v>78</v>
      </c>
      <c r="B55" s="44">
        <v>54479.570000000007</v>
      </c>
      <c r="C55" s="44">
        <v>49022420.165000014</v>
      </c>
      <c r="D55" s="44">
        <v>13872.565000000001</v>
      </c>
      <c r="E55" s="44">
        <v>17744493.965</v>
      </c>
      <c r="F55" s="44">
        <v>88700.468000000023</v>
      </c>
      <c r="G55" s="44">
        <v>64524660.616000004</v>
      </c>
      <c r="H55" s="44">
        <v>9003.8720000000012</v>
      </c>
      <c r="I55" s="44">
        <v>4717215.2959999992</v>
      </c>
      <c r="J55" s="44"/>
      <c r="K55" s="144">
        <f t="shared" si="0"/>
        <v>136008790.04200003</v>
      </c>
      <c r="L55" s="140"/>
      <c r="M55" s="59" t="str">
        <f>IF(AND(K55&gt;500000000,VLOOKUP(A55,Ref.Curr!A$1:C$58,3,FALSE)="Euro"),"Y","N")</f>
        <v>N</v>
      </c>
      <c r="N55" s="145">
        <f>IF(M55="Y",K55*(Ref.Curr.Rates!B$10/Ref.Curr.Rates!B$17),0)</f>
        <v>0</v>
      </c>
    </row>
    <row r="56" spans="1:14" ht="20.100000000000001" customHeight="1">
      <c r="A56" s="43" t="s">
        <v>79</v>
      </c>
      <c r="B56" s="44">
        <v>1304.1860000000001</v>
      </c>
      <c r="C56" s="44">
        <v>1323748.79</v>
      </c>
      <c r="D56" s="44"/>
      <c r="E56" s="44"/>
      <c r="F56" s="44">
        <v>4356.4880000000012</v>
      </c>
      <c r="G56" s="44">
        <v>4867175.2600000007</v>
      </c>
      <c r="H56" s="44">
        <v>4471.5660000000007</v>
      </c>
      <c r="I56" s="44">
        <v>687806.82499999995</v>
      </c>
      <c r="J56" s="44"/>
      <c r="K56" s="144">
        <f t="shared" si="0"/>
        <v>6878730.8750000009</v>
      </c>
      <c r="L56" s="140"/>
      <c r="M56" s="59" t="str">
        <f>IF(AND(K56&gt;500000000,VLOOKUP(A56,Ref.Curr!A$1:C$58,3,FALSE)="Euro"),"Y","N")</f>
        <v>N</v>
      </c>
      <c r="N56" s="145">
        <f>IF(M56="Y",K56*(Ref.Curr.Rates!B$10/Ref.Curr.Rates!B$17),0)</f>
        <v>0</v>
      </c>
    </row>
    <row r="57" spans="1:14" ht="20.100000000000001" customHeight="1">
      <c r="A57" s="43" t="s">
        <v>80</v>
      </c>
      <c r="B57" s="44">
        <v>1034.5710000000001</v>
      </c>
      <c r="C57" s="44">
        <v>739718.26500000013</v>
      </c>
      <c r="D57" s="44">
        <v>1138.8110000000001</v>
      </c>
      <c r="E57" s="44">
        <v>1135394.567</v>
      </c>
      <c r="F57" s="44">
        <v>7625.6560000000009</v>
      </c>
      <c r="G57" s="44">
        <v>3415569.69</v>
      </c>
      <c r="H57" s="44"/>
      <c r="I57" s="44"/>
      <c r="J57" s="44"/>
      <c r="K57" s="144">
        <f t="shared" si="0"/>
        <v>5290682.5219999999</v>
      </c>
      <c r="L57" s="140"/>
      <c r="M57" s="59" t="str">
        <f>IF(AND(K57&gt;500000000,VLOOKUP(A57,Ref.Curr!A$1:C$58,3,FALSE)="Euro"),"Y","N")</f>
        <v>N</v>
      </c>
      <c r="N57" s="145">
        <f>IF(M57="Y",K57*(Ref.Curr.Rates!B$10/Ref.Curr.Rates!B$17),0)</f>
        <v>0</v>
      </c>
    </row>
    <row r="58" spans="1:14" ht="20.100000000000001" customHeight="1">
      <c r="A58" s="43" t="s">
        <v>81</v>
      </c>
      <c r="B58" s="44">
        <v>14001.464</v>
      </c>
      <c r="C58" s="44">
        <v>15024468.775999999</v>
      </c>
      <c r="D58" s="44">
        <v>10367.983</v>
      </c>
      <c r="E58" s="44">
        <v>16316535.293000001</v>
      </c>
      <c r="F58" s="44">
        <v>32598.785000000014</v>
      </c>
      <c r="G58" s="44">
        <v>30900053.114000004</v>
      </c>
      <c r="H58" s="44">
        <v>12122.127999999999</v>
      </c>
      <c r="I58" s="44">
        <v>3510064.4150000005</v>
      </c>
      <c r="J58" s="44"/>
      <c r="K58" s="144">
        <f t="shared" si="0"/>
        <v>65751121.597999997</v>
      </c>
      <c r="L58" s="140"/>
      <c r="M58" s="59" t="str">
        <f>IF(AND(K58&gt;500000000,VLOOKUP(A58,Ref.Curr!A$1:C$58,3,FALSE)="Euro"),"Y","N")</f>
        <v>N</v>
      </c>
      <c r="N58" s="145">
        <f>IF(M58="Y",K58*(Ref.Curr.Rates!B$10/Ref.Curr.Rates!B$17),0)</f>
        <v>0</v>
      </c>
    </row>
    <row r="59" spans="1:14" ht="20.100000000000001" customHeight="1">
      <c r="A59" s="43" t="s">
        <v>82</v>
      </c>
      <c r="B59" s="44">
        <v>175569.58700000003</v>
      </c>
      <c r="C59" s="44">
        <v>151769210.45599994</v>
      </c>
      <c r="D59" s="44">
        <v>28211.573000000011</v>
      </c>
      <c r="E59" s="44">
        <v>42437285.724000007</v>
      </c>
      <c r="F59" s="44">
        <v>33425.564000000006</v>
      </c>
      <c r="G59" s="44">
        <v>25832453.602000009</v>
      </c>
      <c r="H59" s="44">
        <v>19980.525000000009</v>
      </c>
      <c r="I59" s="44">
        <v>56394134.241999991</v>
      </c>
      <c r="J59" s="44"/>
      <c r="K59" s="144">
        <f t="shared" si="0"/>
        <v>276433084.02399993</v>
      </c>
      <c r="L59" s="140"/>
      <c r="M59" s="59" t="str">
        <f>IF(AND(K59&gt;500000000,VLOOKUP(A59,Ref.Curr!A$1:C$58,3,FALSE)="Euro"),"Y","N")</f>
        <v>N</v>
      </c>
      <c r="N59" s="145">
        <f>IF(M59="Y",K59*(Ref.Curr.Rates!B$10/Ref.Curr.Rates!B$17),0)</f>
        <v>0</v>
      </c>
    </row>
    <row r="60" spans="1:14" ht="20.100000000000001" customHeight="1">
      <c r="A60" s="43" t="s">
        <v>83</v>
      </c>
      <c r="B60" s="44">
        <v>74808.602000000043</v>
      </c>
      <c r="C60" s="44">
        <v>41866941.657999985</v>
      </c>
      <c r="D60" s="44">
        <v>7901.9520000000011</v>
      </c>
      <c r="E60" s="44">
        <v>6836868.9350000005</v>
      </c>
      <c r="F60" s="44">
        <v>13131.512000000001</v>
      </c>
      <c r="G60" s="44">
        <v>7382838.2319999989</v>
      </c>
      <c r="H60" s="44">
        <v>12344.304</v>
      </c>
      <c r="I60" s="44">
        <v>5348079.8510000007</v>
      </c>
      <c r="J60" s="44"/>
      <c r="K60" s="144">
        <f t="shared" si="0"/>
        <v>61434728.675999992</v>
      </c>
      <c r="L60" s="140"/>
      <c r="M60" s="59" t="str">
        <f>IF(AND(K60&gt;500000000,VLOOKUP(A60,Ref.Curr!A$1:C$58,3,FALSE)="Euro"),"Y","N")</f>
        <v>N</v>
      </c>
      <c r="N60" s="145">
        <f>IF(M60="Y",K60*(Ref.Curr.Rates!B$10/Ref.Curr.Rates!B$17),0)</f>
        <v>0</v>
      </c>
    </row>
    <row r="61" spans="1:14" ht="20.100000000000001" customHeight="1">
      <c r="A61" s="43" t="s">
        <v>84</v>
      </c>
      <c r="B61" s="44">
        <v>168466.87699999998</v>
      </c>
      <c r="C61" s="44">
        <v>92350786.46100004</v>
      </c>
      <c r="D61" s="44">
        <v>26662.336000000003</v>
      </c>
      <c r="E61" s="44">
        <v>29596430.347000003</v>
      </c>
      <c r="F61" s="44">
        <v>40444.123000000007</v>
      </c>
      <c r="G61" s="44">
        <v>41018213.019000009</v>
      </c>
      <c r="H61" s="44">
        <v>20388.797000000002</v>
      </c>
      <c r="I61" s="44">
        <v>31276756.137000002</v>
      </c>
      <c r="J61" s="44"/>
      <c r="K61" s="144">
        <f t="shared" si="0"/>
        <v>194242185.96400005</v>
      </c>
      <c r="L61" s="140"/>
      <c r="M61" s="59" t="str">
        <f>IF(AND(K61&gt;500000000,VLOOKUP(A61,Ref.Curr!A$1:C$58,3,FALSE)="Euro"),"Y","N")</f>
        <v>N</v>
      </c>
      <c r="N61" s="145">
        <f>IF(M61="Y",K61*(Ref.Curr.Rates!B$10/Ref.Curr.Rates!B$17),0)</f>
        <v>0</v>
      </c>
    </row>
    <row r="62" spans="1:14" ht="20.100000000000001" customHeight="1">
      <c r="A62" s="43" t="s">
        <v>85</v>
      </c>
      <c r="B62" s="44">
        <v>6784.88</v>
      </c>
      <c r="C62" s="44">
        <v>4342662.46</v>
      </c>
      <c r="D62" s="44">
        <v>314.2</v>
      </c>
      <c r="E62" s="44">
        <v>20423</v>
      </c>
      <c r="F62" s="44">
        <v>2429.8920000000003</v>
      </c>
      <c r="G62" s="44">
        <v>2858094.4640000002</v>
      </c>
      <c r="H62" s="44">
        <v>1831.7300000000002</v>
      </c>
      <c r="I62" s="44">
        <v>2460666.15</v>
      </c>
      <c r="J62" s="44"/>
      <c r="K62" s="144">
        <f t="shared" si="0"/>
        <v>9681846.074000001</v>
      </c>
      <c r="L62" s="140"/>
      <c r="M62" s="59" t="str">
        <f>IF(AND(K62&gt;500000000,VLOOKUP(A62,Ref.Curr!A$1:C$58,3,FALSE)="Euro"),"Y","N")</f>
        <v>N</v>
      </c>
      <c r="N62" s="145">
        <f>IF(M62="Y",K62*(Ref.Curr.Rates!B$10/Ref.Curr.Rates!B$17),0)</f>
        <v>0</v>
      </c>
    </row>
    <row r="63" spans="1:14" s="40" customFormat="1" ht="20.100000000000001" customHeight="1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37"/>
      <c r="L63" s="37"/>
      <c r="M63" s="143"/>
    </row>
    <row r="64" spans="1:14" s="40" customFormat="1" ht="20.100000000000001" customHeight="1">
      <c r="A64" s="47"/>
      <c r="B64" s="47"/>
      <c r="C64" s="47"/>
      <c r="D64" s="47"/>
      <c r="E64" s="47"/>
      <c r="F64" s="47"/>
      <c r="G64" s="47"/>
      <c r="H64" s="47"/>
      <c r="I64" s="47"/>
      <c r="J64" s="52"/>
      <c r="K64" s="37"/>
      <c r="L64" s="37"/>
      <c r="M64" s="143"/>
    </row>
    <row r="65" spans="1:13" s="40" customFormat="1" ht="20.100000000000001" customHeight="1">
      <c r="A65" s="37"/>
      <c r="B65" s="48"/>
      <c r="C65" s="48"/>
      <c r="D65" s="48"/>
      <c r="E65" s="48"/>
      <c r="F65" s="48"/>
      <c r="G65" s="48"/>
      <c r="H65" s="48"/>
      <c r="I65" s="48"/>
      <c r="J65" s="48"/>
      <c r="K65" s="37"/>
      <c r="L65" s="37"/>
      <c r="M65" s="143"/>
    </row>
    <row r="66" spans="1:13" s="40" customFormat="1" ht="20.100000000000001" customHeight="1">
      <c r="A66" s="37"/>
      <c r="K66" s="37"/>
      <c r="L66" s="37"/>
      <c r="M66" s="143"/>
    </row>
    <row r="67" spans="1:13" ht="20.100000000000001" customHeight="1">
      <c r="A67" s="28"/>
    </row>
    <row r="68" spans="1:13" ht="20.100000000000001" customHeight="1"/>
    <row r="69" spans="1:13" ht="20.100000000000001" customHeight="1"/>
    <row r="70" spans="1:13" ht="20.100000000000001" customHeight="1"/>
    <row r="71" spans="1:13" ht="20.100000000000001" customHeight="1"/>
  </sheetData>
  <sheetProtection algorithmName="SHA-512" hashValue="RBqNhDL1vJIg+CLIAiunXzCyoVuUOeJlkvVanYMmodqAJsW6L85C2IH1ZMNeSvL01zoBML8U5mZtNrBld0+/DA==" saltValue="kCCMNVUr6RUqZEH7QVn/mA==" spinCount="100000" sheet="1" objects="1" scenarios="1" formatColumns="0" formatRows="0"/>
  <customSheetViews>
    <customSheetView guid="{23C48C76-85D5-4072-9DFE-6357FCE87462}" fitToPage="1" topLeftCell="A49">
      <selection activeCell="B68" sqref="B68"/>
      <pageMargins left="0.7" right="0.7" top="0.75" bottom="0.75" header="0.3" footer="0.3"/>
      <pageSetup paperSize="9" scale="67" fitToWidth="2" orientation="portrait" r:id="rId1"/>
    </customSheetView>
    <customSheetView guid="{1F563044-BFFD-4E88-8A76-C2F5E7AFE3A5}" fitToPage="1">
      <selection activeCell="P5" sqref="P5"/>
      <pageMargins left="0.7" right="0.7" top="0.75" bottom="0.75" header="0.3" footer="0.3"/>
      <pageSetup paperSize="9" scale="67" fitToWidth="2" orientation="portrait" r:id="rId2"/>
    </customSheetView>
  </customSheetViews>
  <mergeCells count="10">
    <mergeCell ref="N2:N4"/>
    <mergeCell ref="K3:K4"/>
    <mergeCell ref="J3:J4"/>
    <mergeCell ref="M2:M4"/>
    <mergeCell ref="A3:A4"/>
    <mergeCell ref="H3:I3"/>
    <mergeCell ref="B3:C3"/>
    <mergeCell ref="D3:E3"/>
    <mergeCell ref="F3:G3"/>
    <mergeCell ref="B2:I2"/>
  </mergeCells>
  <conditionalFormatting sqref="M5:M62">
    <cfRule type="cellIs" dxfId="4" priority="1" operator="equal">
      <formula>"Y"</formula>
    </cfRule>
    <cfRule type="cellIs" dxfId="3" priority="2" operator="equal">
      <formula>"N"</formula>
    </cfRule>
  </conditionalFormatting>
  <hyperlinks>
    <hyperlink ref="A2" location="Presentation!A3" display="←Back to Presentation"/>
  </hyperlinks>
  <pageMargins left="0.7" right="0.7" top="0.75" bottom="0.75" header="0.3" footer="0.3"/>
  <pageSetup paperSize="9" scale="67" fitToWidth="2"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62"/>
  <sheetViews>
    <sheetView workbookViewId="0">
      <selection activeCell="G10" sqref="G10"/>
    </sheetView>
  </sheetViews>
  <sheetFormatPr defaultRowHeight="15"/>
  <cols>
    <col min="1" max="1" width="30.5703125" customWidth="1"/>
    <col min="2" max="3" width="12.85546875" customWidth="1"/>
    <col min="4" max="5" width="13" customWidth="1"/>
    <col min="7" max="9" width="10.140625" customWidth="1"/>
  </cols>
  <sheetData>
    <row r="1" spans="1:9" ht="20.25">
      <c r="A1" s="251" t="s">
        <v>351</v>
      </c>
      <c r="B1" s="252"/>
      <c r="C1" s="252"/>
      <c r="D1" s="252"/>
      <c r="E1" s="252"/>
    </row>
    <row r="2" spans="1:9">
      <c r="A2" s="253" t="s">
        <v>352</v>
      </c>
      <c r="B2" s="254"/>
      <c r="C2" s="255"/>
      <c r="D2" s="4"/>
      <c r="E2" s="4"/>
    </row>
    <row r="3" spans="1:9">
      <c r="A3" s="131"/>
      <c r="B3" s="132"/>
      <c r="C3" s="132"/>
      <c r="D3" s="132"/>
      <c r="E3" s="132"/>
    </row>
    <row r="4" spans="1:9" ht="17.25">
      <c r="A4" s="133" t="s">
        <v>353</v>
      </c>
      <c r="B4" s="134" t="s">
        <v>354</v>
      </c>
      <c r="C4" s="134" t="s">
        <v>355</v>
      </c>
      <c r="D4" s="4"/>
      <c r="E4" s="4"/>
    </row>
    <row r="5" spans="1:9">
      <c r="A5" s="130" t="s">
        <v>356</v>
      </c>
      <c r="B5" s="4">
        <v>0.11871</v>
      </c>
      <c r="C5" s="4">
        <v>8.4239999999999995</v>
      </c>
      <c r="D5" s="4"/>
      <c r="E5" s="4"/>
      <c r="F5" s="4"/>
      <c r="G5" s="4"/>
      <c r="H5" s="4"/>
      <c r="I5" s="4"/>
    </row>
    <row r="6" spans="1:9">
      <c r="A6" s="130" t="s">
        <v>357</v>
      </c>
      <c r="B6" s="4">
        <v>0.88161</v>
      </c>
      <c r="C6" s="4">
        <v>1.1339999999999999</v>
      </c>
      <c r="D6" s="4"/>
      <c r="E6" s="4"/>
      <c r="F6" s="4"/>
      <c r="G6" s="4"/>
      <c r="H6" s="4"/>
      <c r="I6" s="4"/>
    </row>
    <row r="7" spans="1:9">
      <c r="A7" s="130" t="s">
        <v>358</v>
      </c>
      <c r="B7" s="4">
        <v>2.6360000000000001</v>
      </c>
      <c r="C7" s="4">
        <v>0.379</v>
      </c>
      <c r="D7" s="4"/>
      <c r="E7" s="4"/>
      <c r="F7" s="4"/>
      <c r="G7" s="4"/>
      <c r="H7" s="4"/>
      <c r="I7" s="4"/>
    </row>
    <row r="8" spans="1:9">
      <c r="A8" s="130" t="s">
        <v>359</v>
      </c>
      <c r="B8" s="4">
        <v>0.14080999999999999</v>
      </c>
      <c r="C8" s="4">
        <v>7.1020000000000003</v>
      </c>
      <c r="D8" s="4"/>
      <c r="E8" s="4"/>
      <c r="F8" s="4"/>
      <c r="G8" s="4"/>
      <c r="H8" s="4"/>
      <c r="I8" s="4"/>
    </row>
    <row r="9" spans="1:9">
      <c r="A9" s="130" t="s">
        <v>360</v>
      </c>
      <c r="B9" s="4">
        <v>0.41877999999999999</v>
      </c>
      <c r="C9" s="4">
        <v>2.3879999999999999</v>
      </c>
      <c r="D9" s="4"/>
      <c r="E9" s="4"/>
      <c r="F9" s="4"/>
      <c r="G9" s="4"/>
      <c r="H9" s="4"/>
      <c r="I9" s="4"/>
    </row>
    <row r="10" spans="1:9">
      <c r="A10" s="130" t="s">
        <v>361</v>
      </c>
      <c r="B10" s="4">
        <v>1.6302000000000001</v>
      </c>
      <c r="C10" s="4">
        <v>0.61299999999999999</v>
      </c>
      <c r="D10" s="4"/>
      <c r="E10" s="4"/>
      <c r="F10" s="4"/>
      <c r="G10" s="4"/>
      <c r="H10" s="4"/>
      <c r="I10" s="4"/>
    </row>
    <row r="11" spans="1:9">
      <c r="A11" s="130" t="s">
        <v>362</v>
      </c>
      <c r="B11" s="4">
        <v>0.90036000000000005</v>
      </c>
      <c r="C11" s="4">
        <v>1.111</v>
      </c>
      <c r="D11" s="4"/>
      <c r="E11" s="4"/>
      <c r="F11" s="4"/>
      <c r="G11" s="4"/>
      <c r="H11" s="4"/>
      <c r="I11" s="4"/>
    </row>
    <row r="12" spans="1:9">
      <c r="A12" s="130" t="s">
        <v>363</v>
      </c>
      <c r="B12" s="4">
        <v>1.67E-3</v>
      </c>
      <c r="C12" s="4">
        <v>598.79999999999995</v>
      </c>
      <c r="D12" s="4"/>
      <c r="E12" s="4"/>
      <c r="F12" s="4"/>
      <c r="G12" s="4"/>
      <c r="H12" s="4"/>
      <c r="I12" s="4"/>
    </row>
    <row r="13" spans="1:9">
      <c r="A13" s="130" t="s">
        <v>364</v>
      </c>
      <c r="B13" s="4">
        <v>0.16295999999999999</v>
      </c>
      <c r="C13" s="4">
        <v>6.1360000000000001</v>
      </c>
      <c r="D13" s="4"/>
      <c r="E13" s="4"/>
      <c r="F13" s="4"/>
      <c r="G13" s="4"/>
      <c r="H13" s="4"/>
      <c r="I13" s="4"/>
    </row>
    <row r="14" spans="1:9">
      <c r="A14" s="130" t="s">
        <v>365</v>
      </c>
      <c r="B14" s="4">
        <v>4.8999999999999998E-4</v>
      </c>
      <c r="C14" s="4">
        <v>2041</v>
      </c>
      <c r="D14" s="4"/>
      <c r="E14" s="4"/>
      <c r="F14" s="4"/>
      <c r="G14" s="4"/>
      <c r="H14" s="4"/>
      <c r="I14" s="4"/>
    </row>
    <row r="15" spans="1:9">
      <c r="A15" s="130" t="s">
        <v>366</v>
      </c>
      <c r="B15" s="4">
        <v>4.623E-2</v>
      </c>
      <c r="C15" s="4">
        <v>21.631</v>
      </c>
      <c r="D15" s="4"/>
      <c r="E15" s="4"/>
      <c r="F15" s="4"/>
      <c r="G15" s="4"/>
      <c r="H15" s="4"/>
      <c r="I15" s="4"/>
    </row>
    <row r="16" spans="1:9">
      <c r="A16" s="130" t="s">
        <v>367</v>
      </c>
      <c r="B16" s="4">
        <v>0.17102999999999999</v>
      </c>
      <c r="C16" s="4">
        <v>5.8470000000000004</v>
      </c>
      <c r="D16" s="4"/>
      <c r="E16" s="4"/>
      <c r="F16" s="4"/>
      <c r="G16" s="4"/>
      <c r="H16" s="4"/>
      <c r="I16" s="4"/>
    </row>
    <row r="17" spans="1:9">
      <c r="A17" s="130" t="s">
        <v>368</v>
      </c>
      <c r="B17" s="4">
        <v>1.2732000000000001</v>
      </c>
      <c r="C17" s="4">
        <v>0.78500000000000003</v>
      </c>
      <c r="D17" s="4"/>
      <c r="E17" s="4"/>
      <c r="F17" s="4"/>
      <c r="G17" s="4"/>
      <c r="H17" s="4"/>
      <c r="I17" s="4"/>
    </row>
    <row r="18" spans="1:9">
      <c r="A18" s="130" t="s">
        <v>369</v>
      </c>
      <c r="B18" s="4">
        <v>0.13947000000000001</v>
      </c>
      <c r="C18" s="4">
        <v>7.17</v>
      </c>
      <c r="D18" s="4"/>
      <c r="E18" s="4"/>
      <c r="F18" s="4"/>
      <c r="G18" s="4"/>
      <c r="H18" s="4"/>
      <c r="I18" s="4"/>
    </row>
    <row r="19" spans="1:9">
      <c r="A19" s="130" t="s">
        <v>370</v>
      </c>
      <c r="B19" s="4">
        <v>0.12895999999999999</v>
      </c>
      <c r="C19" s="4">
        <v>7.7539999999999996</v>
      </c>
      <c r="D19" s="4"/>
      <c r="E19" s="4"/>
      <c r="F19" s="4"/>
      <c r="G19" s="4"/>
      <c r="H19" s="4"/>
      <c r="I19" s="4"/>
    </row>
    <row r="20" spans="1:9">
      <c r="A20" s="130" t="s">
        <v>371</v>
      </c>
      <c r="B20" s="4">
        <v>4.1000000000000003E-3</v>
      </c>
      <c r="C20" s="4">
        <v>243.9</v>
      </c>
      <c r="D20" s="4"/>
      <c r="E20" s="4"/>
      <c r="F20" s="4"/>
      <c r="G20" s="4"/>
      <c r="H20" s="4"/>
      <c r="I20" s="4"/>
    </row>
    <row r="21" spans="1:9">
      <c r="A21" s="130" t="s">
        <v>372</v>
      </c>
      <c r="B21" s="4">
        <v>1.634E-2</v>
      </c>
      <c r="C21" s="4">
        <v>61.2</v>
      </c>
      <c r="D21" s="4"/>
      <c r="E21" s="4"/>
      <c r="F21" s="4"/>
      <c r="G21" s="4"/>
      <c r="H21" s="4"/>
      <c r="I21" s="4"/>
    </row>
    <row r="22" spans="1:9">
      <c r="A22" s="130" t="s">
        <v>373</v>
      </c>
      <c r="B22" s="4">
        <v>8.3300000000000006E-3</v>
      </c>
      <c r="C22" s="4">
        <v>120</v>
      </c>
      <c r="D22" s="4"/>
      <c r="E22" s="4"/>
      <c r="F22" s="4"/>
      <c r="G22" s="4"/>
      <c r="H22" s="4"/>
      <c r="I22" s="4"/>
    </row>
    <row r="23" spans="1:9">
      <c r="A23" s="130" t="s">
        <v>374</v>
      </c>
      <c r="B23" s="4">
        <v>9.1599999999999997E-3</v>
      </c>
      <c r="C23" s="4">
        <v>109.2</v>
      </c>
      <c r="D23" s="4"/>
      <c r="E23" s="4"/>
      <c r="F23" s="4"/>
      <c r="G23" s="4"/>
      <c r="H23" s="4"/>
      <c r="I23" s="4"/>
    </row>
    <row r="24" spans="1:9">
      <c r="A24" s="130" t="s">
        <v>375</v>
      </c>
      <c r="B24" s="4">
        <v>1.3982000000000001</v>
      </c>
      <c r="C24" s="4">
        <v>0.71499999999999997</v>
      </c>
      <c r="D24" s="4"/>
      <c r="E24" s="4"/>
      <c r="F24" s="4"/>
      <c r="G24" s="4"/>
      <c r="H24" s="4"/>
      <c r="I24" s="4"/>
    </row>
    <row r="25" spans="1:9">
      <c r="A25" s="130" t="s">
        <v>376</v>
      </c>
      <c r="B25" s="4">
        <v>1.103E-2</v>
      </c>
      <c r="C25" s="4">
        <v>90.662000000000006</v>
      </c>
      <c r="D25" s="4"/>
      <c r="E25" s="4"/>
      <c r="F25" s="4"/>
      <c r="G25" s="4"/>
      <c r="H25" s="4"/>
      <c r="I25" s="4"/>
    </row>
    <row r="26" spans="1:9">
      <c r="A26" s="130" t="s">
        <v>377</v>
      </c>
      <c r="B26" s="4">
        <v>9.5780000000000004E-2</v>
      </c>
      <c r="C26" s="4">
        <v>10.441000000000001</v>
      </c>
      <c r="D26" s="4"/>
      <c r="E26" s="4"/>
      <c r="F26" s="4"/>
      <c r="G26" s="4"/>
      <c r="H26" s="4"/>
      <c r="I26" s="4"/>
    </row>
    <row r="27" spans="1:9">
      <c r="A27" s="130" t="s">
        <v>378</v>
      </c>
      <c r="B27" s="4">
        <v>3.4636999999999998</v>
      </c>
      <c r="C27" s="4">
        <v>0.28899999999999998</v>
      </c>
      <c r="D27" s="4"/>
      <c r="E27" s="4"/>
      <c r="F27" s="4"/>
      <c r="G27" s="4"/>
      <c r="H27" s="4"/>
      <c r="I27" s="4"/>
    </row>
    <row r="28" spans="1:9">
      <c r="A28" s="130" t="s">
        <v>379</v>
      </c>
      <c r="B28" s="4">
        <v>0.11203</v>
      </c>
      <c r="C28" s="4">
        <v>8.9260000000000002</v>
      </c>
      <c r="D28" s="4"/>
      <c r="E28" s="4"/>
      <c r="F28" s="4"/>
      <c r="G28" s="4"/>
      <c r="H28" s="4"/>
      <c r="I28" s="4"/>
    </row>
    <row r="29" spans="1:9">
      <c r="A29" s="130" t="s">
        <v>380</v>
      </c>
      <c r="B29" s="4">
        <v>0.30002000000000001</v>
      </c>
      <c r="C29" s="4">
        <v>3.3330000000000002</v>
      </c>
      <c r="D29" s="4"/>
      <c r="E29" s="4"/>
      <c r="F29" s="4"/>
      <c r="G29" s="4"/>
      <c r="H29" s="4"/>
      <c r="I29" s="4"/>
    </row>
    <row r="30" spans="1:9">
      <c r="A30" s="130" t="s">
        <v>381</v>
      </c>
      <c r="B30" s="4">
        <v>7.5090000000000004E-2</v>
      </c>
      <c r="C30" s="4">
        <v>13.317</v>
      </c>
      <c r="D30" s="4"/>
      <c r="E30" s="4"/>
      <c r="F30" s="4"/>
      <c r="G30" s="4"/>
      <c r="H30" s="4"/>
      <c r="I30" s="4"/>
    </row>
    <row r="31" spans="1:9">
      <c r="A31" s="130" t="s">
        <v>382</v>
      </c>
      <c r="B31" s="4">
        <v>0.15604999999999999</v>
      </c>
      <c r="C31" s="4">
        <v>6.4080000000000004</v>
      </c>
      <c r="D31" s="4"/>
      <c r="E31" s="4"/>
      <c r="F31" s="4"/>
      <c r="G31" s="4"/>
      <c r="H31" s="4"/>
      <c r="I31" s="4"/>
    </row>
    <row r="32" spans="1:9">
      <c r="A32" s="130" t="s">
        <v>383</v>
      </c>
      <c r="B32" s="4">
        <v>2.5895999999999999</v>
      </c>
      <c r="C32" s="4">
        <v>0.38600000000000001</v>
      </c>
      <c r="D32" s="4"/>
      <c r="E32" s="4"/>
      <c r="F32" s="4"/>
      <c r="G32" s="4"/>
      <c r="H32" s="4"/>
      <c r="I32" s="4"/>
    </row>
    <row r="33" spans="1:9">
      <c r="A33" s="130" t="s">
        <v>384</v>
      </c>
      <c r="B33" s="4">
        <v>0.33883000000000002</v>
      </c>
      <c r="C33" s="4">
        <v>2.9510000000000001</v>
      </c>
      <c r="D33" s="4"/>
      <c r="E33" s="4"/>
      <c r="F33" s="4"/>
      <c r="G33" s="4"/>
      <c r="H33" s="4"/>
      <c r="I33" s="4"/>
    </row>
    <row r="34" spans="1:9">
      <c r="A34" s="130" t="s">
        <v>385</v>
      </c>
      <c r="B34" s="4">
        <v>2.231E-2</v>
      </c>
      <c r="C34" s="4">
        <v>44.823</v>
      </c>
      <c r="D34" s="4"/>
      <c r="E34" s="4"/>
      <c r="F34" s="4"/>
      <c r="G34" s="4"/>
      <c r="H34" s="4"/>
      <c r="I34" s="4"/>
    </row>
    <row r="35" spans="1:9">
      <c r="A35" s="130" t="s">
        <v>386</v>
      </c>
      <c r="B35" s="4">
        <v>9.5700000000000004E-3</v>
      </c>
      <c r="C35" s="4">
        <v>104.5</v>
      </c>
      <c r="D35" s="4"/>
      <c r="E35" s="4"/>
      <c r="F35" s="4"/>
      <c r="G35" s="4"/>
      <c r="H35" s="4"/>
      <c r="I35" s="4"/>
    </row>
    <row r="36" spans="1:9">
      <c r="A36" s="130" t="s">
        <v>387</v>
      </c>
      <c r="B36" s="4">
        <v>0.26632</v>
      </c>
      <c r="C36" s="4">
        <v>3.7549999999999999</v>
      </c>
      <c r="D36" s="4"/>
      <c r="E36" s="4"/>
      <c r="F36" s="4"/>
      <c r="G36" s="4"/>
      <c r="H36" s="4"/>
      <c r="I36" s="4"/>
    </row>
    <row r="37" spans="1:9">
      <c r="A37" s="130" t="s">
        <v>388</v>
      </c>
      <c r="B37" s="4">
        <v>0.7883</v>
      </c>
      <c r="C37" s="4">
        <v>1.2689999999999999</v>
      </c>
      <c r="D37" s="4"/>
      <c r="E37" s="4"/>
      <c r="F37" s="4"/>
      <c r="G37" s="4"/>
      <c r="H37" s="4"/>
      <c r="I37" s="4"/>
    </row>
    <row r="38" spans="1:9">
      <c r="A38" s="130" t="s">
        <v>389</v>
      </c>
      <c r="B38" s="4">
        <v>8.9260000000000006E-2</v>
      </c>
      <c r="C38" s="4">
        <v>11.202999999999999</v>
      </c>
      <c r="D38" s="4"/>
      <c r="E38" s="4"/>
      <c r="F38" s="4"/>
      <c r="G38" s="4"/>
      <c r="H38" s="4"/>
      <c r="I38" s="4"/>
    </row>
    <row r="39" spans="1:9">
      <c r="A39" s="130" t="s">
        <v>390</v>
      </c>
      <c r="B39" s="4">
        <v>0.13877</v>
      </c>
      <c r="C39" s="4">
        <v>7.2060000000000004</v>
      </c>
      <c r="D39" s="4"/>
      <c r="E39" s="4"/>
      <c r="F39" s="4"/>
      <c r="G39" s="4"/>
      <c r="H39" s="4"/>
      <c r="I39" s="4"/>
    </row>
    <row r="40" spans="1:9">
      <c r="A40" s="130" t="s">
        <v>391</v>
      </c>
      <c r="B40" s="4">
        <v>1.0544</v>
      </c>
      <c r="C40" s="4">
        <v>0.94799999999999995</v>
      </c>
      <c r="D40" s="4"/>
      <c r="E40" s="4"/>
      <c r="F40" s="4"/>
      <c r="G40" s="4"/>
      <c r="H40" s="4"/>
      <c r="I40" s="4"/>
    </row>
    <row r="41" spans="1:9">
      <c r="A41" s="130" t="s">
        <v>392</v>
      </c>
      <c r="B41" s="4">
        <v>3.2809999999999999E-2</v>
      </c>
      <c r="C41" s="4">
        <v>30.478999999999999</v>
      </c>
      <c r="D41" s="4"/>
      <c r="E41" s="4"/>
      <c r="F41" s="4"/>
      <c r="G41" s="4"/>
      <c r="H41" s="4"/>
      <c r="I41" s="4"/>
    </row>
    <row r="42" spans="1:9">
      <c r="A42" s="130" t="s">
        <v>393</v>
      </c>
      <c r="B42" s="4">
        <v>3.091E-2</v>
      </c>
      <c r="C42" s="4">
        <v>32.351999999999997</v>
      </c>
      <c r="D42" s="4"/>
      <c r="E42" s="4"/>
      <c r="F42" s="4"/>
      <c r="G42" s="4"/>
      <c r="H42" s="4"/>
      <c r="I42" s="4"/>
    </row>
    <row r="43" spans="1:9">
      <c r="A43" s="130" t="s">
        <v>394</v>
      </c>
      <c r="B43" s="4">
        <v>0.55676000000000003</v>
      </c>
      <c r="C43" s="4">
        <v>1.796</v>
      </c>
      <c r="D43" s="4"/>
      <c r="E43" s="4"/>
      <c r="F43" s="4"/>
      <c r="G43" s="4"/>
      <c r="H43" s="4"/>
      <c r="I43" s="4"/>
    </row>
    <row r="44" spans="1:9">
      <c r="A44" s="130" t="s">
        <v>395</v>
      </c>
      <c r="B44" s="4">
        <v>0.27218999999999999</v>
      </c>
      <c r="C44" s="4">
        <v>3.6739999999999999</v>
      </c>
      <c r="D44" s="4"/>
      <c r="E44" s="4"/>
      <c r="F44" s="4"/>
      <c r="G44" s="4"/>
      <c r="H44" s="4"/>
      <c r="I44" s="4"/>
    </row>
    <row r="45" spans="1:9">
      <c r="A45" s="4" t="s">
        <v>396</v>
      </c>
      <c r="B45" s="4">
        <v>1</v>
      </c>
      <c r="C45" s="4">
        <v>1</v>
      </c>
      <c r="D45" s="4"/>
      <c r="E45" s="4"/>
      <c r="F45" s="4"/>
      <c r="G45" s="4"/>
      <c r="H45" s="4"/>
      <c r="I45" s="4"/>
    </row>
    <row r="46" spans="1:9">
      <c r="A46" s="130" t="s">
        <v>397</v>
      </c>
      <c r="B46" s="4">
        <v>0.15848000000000001</v>
      </c>
      <c r="C46" s="4">
        <v>6.31</v>
      </c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</row>
    <row r="48" spans="1:9">
      <c r="A48" s="256" t="s">
        <v>398</v>
      </c>
      <c r="B48" s="256"/>
      <c r="C48" s="256"/>
      <c r="D48" s="256"/>
      <c r="E48" s="256"/>
    </row>
    <row r="49" spans="1:5">
      <c r="A49" s="250"/>
      <c r="B49" s="250"/>
      <c r="C49" s="250"/>
      <c r="D49" s="250"/>
      <c r="E49" s="250"/>
    </row>
    <row r="50" spans="1:5">
      <c r="A50" s="256" t="s">
        <v>399</v>
      </c>
      <c r="B50" s="256"/>
      <c r="C50" s="256"/>
      <c r="D50" s="256"/>
      <c r="E50" s="256"/>
    </row>
    <row r="51" spans="1:5">
      <c r="A51" s="250"/>
      <c r="B51" s="250"/>
      <c r="C51" s="250"/>
      <c r="D51" s="250"/>
      <c r="E51" s="250"/>
    </row>
    <row r="52" spans="1:5">
      <c r="A52" s="256" t="s">
        <v>400</v>
      </c>
      <c r="B52" s="256"/>
      <c r="C52" s="256"/>
      <c r="D52" s="256"/>
      <c r="E52" s="256"/>
    </row>
    <row r="53" spans="1:5">
      <c r="A53" s="259"/>
      <c r="B53" s="259"/>
      <c r="C53" s="259"/>
      <c r="D53" s="259"/>
      <c r="E53" s="259"/>
    </row>
    <row r="54" spans="1:5" ht="15.75" thickBot="1">
      <c r="A54" s="135"/>
      <c r="B54" s="136"/>
      <c r="C54" s="137"/>
      <c r="D54" s="137"/>
      <c r="E54" s="137"/>
    </row>
    <row r="55" spans="1:5" ht="15" customHeight="1">
      <c r="A55" s="138" t="s">
        <v>401</v>
      </c>
      <c r="B55" s="4"/>
      <c r="C55" s="260" t="s">
        <v>402</v>
      </c>
      <c r="D55" s="261"/>
      <c r="E55" s="262"/>
    </row>
    <row r="56" spans="1:5" ht="26.25" customHeight="1" thickBot="1">
      <c r="A56" s="139" t="s">
        <v>403</v>
      </c>
      <c r="B56" s="4"/>
      <c r="C56" s="263" t="s">
        <v>404</v>
      </c>
      <c r="D56" s="264"/>
      <c r="E56" s="265"/>
    </row>
    <row r="57" spans="1:5">
      <c r="A57" s="257" t="s">
        <v>405</v>
      </c>
      <c r="B57" s="257"/>
      <c r="C57" s="257"/>
      <c r="D57" s="257"/>
      <c r="E57" s="257"/>
    </row>
    <row r="58" spans="1:5">
      <c r="A58" s="257" t="s">
        <v>406</v>
      </c>
      <c r="B58" s="257"/>
      <c r="C58" s="257"/>
      <c r="D58" s="257"/>
      <c r="E58" s="257"/>
    </row>
    <row r="59" spans="1:5">
      <c r="A59" s="257" t="s">
        <v>407</v>
      </c>
      <c r="B59" s="257"/>
      <c r="C59" s="257"/>
      <c r="D59" s="257"/>
      <c r="E59" s="257"/>
    </row>
    <row r="60" spans="1:5">
      <c r="A60" s="257" t="s">
        <v>408</v>
      </c>
      <c r="B60" s="257"/>
      <c r="C60" s="257"/>
      <c r="D60" s="257"/>
      <c r="E60" s="257"/>
    </row>
    <row r="61" spans="1:5">
      <c r="A61" s="257" t="s">
        <v>409</v>
      </c>
      <c r="B61" s="257"/>
      <c r="C61" s="257"/>
      <c r="D61" s="257"/>
      <c r="E61" s="257"/>
    </row>
    <row r="62" spans="1:5">
      <c r="A62" s="258" t="s">
        <v>410</v>
      </c>
      <c r="B62" s="258"/>
      <c r="C62" s="258"/>
      <c r="D62" s="258"/>
      <c r="E62" s="258"/>
    </row>
  </sheetData>
  <sheetProtection formatColumns="0" formatRows="0"/>
  <customSheetViews>
    <customSheetView guid="{23C48C76-85D5-4072-9DFE-6357FCE87462}">
      <selection activeCell="G10" sqref="G10"/>
      <pageMargins left="0.7" right="0.7" top="0.75" bottom="0.75" header="0.3" footer="0.3"/>
      <pageSetup paperSize="9" orientation="portrait" r:id="rId1"/>
    </customSheetView>
    <customSheetView guid="{1F563044-BFFD-4E88-8A76-C2F5E7AFE3A5}">
      <selection activeCell="C9" sqref="C9"/>
      <pageMargins left="0.7" right="0.7" top="0.75" bottom="0.75" header="0.3" footer="0.3"/>
      <pageSetup paperSize="9" orientation="portrait" r:id="rId2"/>
    </customSheetView>
  </customSheetViews>
  <mergeCells count="16">
    <mergeCell ref="A59:E59"/>
    <mergeCell ref="A60:E60"/>
    <mergeCell ref="A61:E61"/>
    <mergeCell ref="A62:E62"/>
    <mergeCell ref="A52:E52"/>
    <mergeCell ref="A53:E53"/>
    <mergeCell ref="C55:E55"/>
    <mergeCell ref="C56:E56"/>
    <mergeCell ref="A57:E57"/>
    <mergeCell ref="A58:E58"/>
    <mergeCell ref="A51:E51"/>
    <mergeCell ref="A1:E1"/>
    <mergeCell ref="A2:C2"/>
    <mergeCell ref="A48:E48"/>
    <mergeCell ref="A49:E49"/>
    <mergeCell ref="A50:E50"/>
  </mergeCells>
  <hyperlinks>
    <hyperlink ref="A2" r:id="rId3" display="http://money.msn.com/"/>
    <hyperlink ref="A5" r:id="rId4" display="http://investing.money.msn.com/investments/stock-price?symbol=/USDARS"/>
    <hyperlink ref="A6" r:id="rId5" display="http://investing.money.msn.com/investments/stock-price?symbol=/USDAUD"/>
    <hyperlink ref="A7" r:id="rId6" display="http://investing.money.msn.com/investments/stock-price?symbol=/USDBHD"/>
    <hyperlink ref="A8" r:id="rId7" display="http://investing.money.msn.com/investments/stock-price?symbol=/USDBOB"/>
    <hyperlink ref="A9" r:id="rId8" display="http://investing.money.msn.com/investments/stock-price?symbol=/USDBRL"/>
    <hyperlink ref="A10" r:id="rId9" display="http://investing.money.msn.com/investments/stock-price?symbol=/USDGBP"/>
    <hyperlink ref="A11" r:id="rId10" display="http://investing.money.msn.com/investments/stock-price?symbol=/USDCAD"/>
    <hyperlink ref="A12" r:id="rId11" display="http://investing.money.msn.com/investments/stock-price?symbol=/USDCLP"/>
    <hyperlink ref="A13" r:id="rId12" display="http://investing.money.msn.com/investments/stock-price?symbol=/USDCNY"/>
    <hyperlink ref="A14" r:id="rId13" display="http://investing.money.msn.com/investments/stock-price?symbol=/USDCOP"/>
    <hyperlink ref="A15" r:id="rId14" display="http://investing.money.msn.com/investments/stock-price?symbol=/USDCZK"/>
    <hyperlink ref="A16" r:id="rId15" display="http://investing.money.msn.com/investments/stock-price?symbol=/USDDKK"/>
    <hyperlink ref="A17" r:id="rId16" display="http://investing.money.msn.com/investments/stock-price?symbol=/USDEUR"/>
    <hyperlink ref="A18" r:id="rId17" display="http://investing.money.msn.com/investments/stock-price?symbol=/USDEGP"/>
    <hyperlink ref="A19" r:id="rId18" display="http://investing.money.msn.com/investments/stock-price?symbol=/USDHKD"/>
    <hyperlink ref="A20" r:id="rId19" display="http://investing.money.msn.com/investments/stock-price?symbol=/USDHUF"/>
    <hyperlink ref="A21" r:id="rId20" display="http://investing.money.msn.com/investments/stock-price?symbol=/USDINR"/>
    <hyperlink ref="A22" r:id="rId21" display="http://investing.money.msn.com/investments/stock-price?symbol=/USDIDR"/>
    <hyperlink ref="A23" r:id="rId22" display="http://investing.money.msn.com/investments/stock-price?symbol=/USDJPY"/>
    <hyperlink ref="A24" r:id="rId23" display="http://investing.money.msn.com/investments/stock-price?symbol=/USDJOD"/>
    <hyperlink ref="A25" r:id="rId24" display="http://investing.money.msn.com/investments/stock-price?symbol=/USDKES"/>
    <hyperlink ref="A26" r:id="rId25" display="http://investing.money.msn.com/investments/stock-price?symbol=/USDKRW"/>
    <hyperlink ref="A27" r:id="rId26" display="http://investing.money.msn.com/investments/stock-price?symbol=/USDKWD"/>
    <hyperlink ref="A28" r:id="rId27" display="http://investing.money.msn.com/investments/stock-price?symbol=/USDMAD"/>
    <hyperlink ref="A29" r:id="rId28" display="http://investing.money.msn.com/investments/stock-price?symbol=/USDMYR"/>
    <hyperlink ref="A30" r:id="rId29" display="http://investing.money.msn.com/investments/stock-price?symbol=/USDMXN"/>
    <hyperlink ref="A31" r:id="rId30" display="http://investing.money.msn.com/investments/stock-price?symbol=/USDNOK"/>
    <hyperlink ref="A32" r:id="rId31" display="http://investing.money.msn.com/investments/stock-price?symbol=/USDOMR"/>
    <hyperlink ref="A33" r:id="rId32" display="http://investing.money.msn.com/investments/stock-price?symbol=/USDPEN"/>
    <hyperlink ref="A34" r:id="rId33" display="http://investing.money.msn.com/investments/stock-price?symbol=/USDPHP"/>
    <hyperlink ref="A35" r:id="rId34" display="http://investing.money.msn.com/investments/stock-price?symbol=/USDPKR"/>
    <hyperlink ref="A36" r:id="rId35" display="http://investing.money.msn.com/investments/stock-price?symbol=/USDSAR"/>
    <hyperlink ref="A37" r:id="rId36" display="http://investing.money.msn.com/investments/stock-price?symbol=/USDSGD"/>
    <hyperlink ref="A38" r:id="rId37" display="http://investing.money.msn.com/investments/stock-price?symbol=/USDZAR"/>
    <hyperlink ref="A39" r:id="rId38" display="http://investing.money.msn.com/investments/stock-price?symbol=/USDSEK"/>
    <hyperlink ref="A40" r:id="rId39" display="http://investing.money.msn.com/investments/stock-price?symbol=/USDCHF"/>
    <hyperlink ref="A41" r:id="rId40" display="http://investing.money.msn.com/investments/stock-price?symbol=/USDTWD"/>
    <hyperlink ref="A42" r:id="rId41" display="http://investing.money.msn.com/investments/stock-price?symbol=/USDTHB"/>
    <hyperlink ref="A43" r:id="rId42" display="http://investing.money.msn.com/investments/stock-price?symbol=/USDTND"/>
    <hyperlink ref="A44" r:id="rId43" display="http://investing.money.msn.com/investments/stock-price?symbol=/USDAED"/>
    <hyperlink ref="A46" r:id="rId44" display="http://investing.money.msn.com/investments/stock-price?symbol=/USDVEF"/>
    <hyperlink ref="A55" r:id="rId45" display="http://money.msn.com/"/>
    <hyperlink ref="C55" r:id="rId46" display="http://officeupdate.microsoft.com/"/>
    <hyperlink ref="A57" r:id="rId47" display="http://go.microsoft.com/fwlink/?LinkId=248688"/>
    <hyperlink ref="A58" r:id="rId48" display="http://g.msn.com/0TO_/enus"/>
    <hyperlink ref="A59" r:id="rId49" display="http://advertising.microsoft.com/msn"/>
    <hyperlink ref="A60" r:id="rId50" display="http://www.msn.com/worldwide.aspx"/>
    <hyperlink ref="A61" r:id="rId51" display="http://g.msn.com/AIPRIV/en-us"/>
    <hyperlink ref="A62" r:id="rId52" tooltip="Microsoft" display="http://www.microsoft.com/"/>
  </hyperlinks>
  <pageMargins left="0.7" right="0.7" top="0.75" bottom="0.75" header="0.3" footer="0.3"/>
  <pageSetup paperSize="9" orientation="portrait" r:id="rId53"/>
  <cellWatches>
    <cellWatch r="B5"/>
    <cellWatch r="C5"/>
    <cellWatch r="B6"/>
    <cellWatch r="C6"/>
    <cellWatch r="B7"/>
    <cellWatch r="C7"/>
    <cellWatch r="B8"/>
    <cellWatch r="C8"/>
    <cellWatch r="B9"/>
    <cellWatch r="C9"/>
    <cellWatch r="B10"/>
    <cellWatch r="C10"/>
    <cellWatch r="B11"/>
    <cellWatch r="C11"/>
    <cellWatch r="B12"/>
    <cellWatch r="C12"/>
    <cellWatch r="B13"/>
    <cellWatch r="C13"/>
    <cellWatch r="B14"/>
    <cellWatch r="C14"/>
    <cellWatch r="B15"/>
    <cellWatch r="C15"/>
    <cellWatch r="B16"/>
    <cellWatch r="C16"/>
    <cellWatch r="B17"/>
    <cellWatch r="C17"/>
    <cellWatch r="B18"/>
    <cellWatch r="C18"/>
    <cellWatch r="B19"/>
    <cellWatch r="C19"/>
    <cellWatch r="B20"/>
    <cellWatch r="C20"/>
    <cellWatch r="B21"/>
    <cellWatch r="C21"/>
    <cellWatch r="B22"/>
    <cellWatch r="C22"/>
    <cellWatch r="B23"/>
    <cellWatch r="C23"/>
    <cellWatch r="B24"/>
    <cellWatch r="C24"/>
    <cellWatch r="B25"/>
    <cellWatch r="C25"/>
    <cellWatch r="B26"/>
    <cellWatch r="C26"/>
    <cellWatch r="B27"/>
    <cellWatch r="C27"/>
    <cellWatch r="B28"/>
    <cellWatch r="C28"/>
    <cellWatch r="B29"/>
    <cellWatch r="C29"/>
    <cellWatch r="B30"/>
    <cellWatch r="C30"/>
    <cellWatch r="B31"/>
    <cellWatch r="C31"/>
    <cellWatch r="B32"/>
    <cellWatch r="C32"/>
    <cellWatch r="B33"/>
    <cellWatch r="C33"/>
    <cellWatch r="B34"/>
    <cellWatch r="C34"/>
    <cellWatch r="B35"/>
    <cellWatch r="C35"/>
    <cellWatch r="B36"/>
    <cellWatch r="C36"/>
    <cellWatch r="B37"/>
    <cellWatch r="C37"/>
    <cellWatch r="B38"/>
    <cellWatch r="C38"/>
    <cellWatch r="B39"/>
    <cellWatch r="C39"/>
    <cellWatch r="B40"/>
    <cellWatch r="C40"/>
    <cellWatch r="B41"/>
    <cellWatch r="C41"/>
    <cellWatch r="B42"/>
    <cellWatch r="C42"/>
    <cellWatch r="B43"/>
    <cellWatch r="C43"/>
    <cellWatch r="B44"/>
    <cellWatch r="C44"/>
    <cellWatch r="B45"/>
    <cellWatch r="C45"/>
    <cellWatch r="B46"/>
    <cellWatch r="C46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T66"/>
  <sheetViews>
    <sheetView zoomScaleNormal="100" workbookViewId="0">
      <selection activeCell="A2" sqref="A2"/>
    </sheetView>
  </sheetViews>
  <sheetFormatPr defaultRowHeight="16.5"/>
  <cols>
    <col min="1" max="1" width="25.5703125" style="129" bestFit="1" customWidth="1"/>
    <col min="2" max="2" width="15.7109375" style="129" customWidth="1"/>
    <col min="3" max="15" width="17.28515625" style="129" customWidth="1"/>
    <col min="16" max="16" width="2.85546875" style="129" customWidth="1"/>
    <col min="17" max="18" width="18.7109375" style="129" customWidth="1"/>
    <col min="19" max="19" width="2.28515625" style="129" customWidth="1"/>
    <col min="20" max="20" width="28.28515625" style="129" bestFit="1" customWidth="1"/>
    <col min="21" max="16384" width="9.140625" style="129"/>
  </cols>
  <sheetData>
    <row r="1" spans="1:20" ht="12" customHeight="1" thickBot="1"/>
    <row r="2" spans="1:20" s="28" customFormat="1" ht="24" customHeight="1" thickBot="1">
      <c r="A2" s="177" t="s">
        <v>431</v>
      </c>
      <c r="B2" s="196" t="s">
        <v>266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20" s="123" customFormat="1" ht="18" customHeight="1" thickBot="1">
      <c r="A3" s="164" t="s">
        <v>349</v>
      </c>
      <c r="B3" s="201" t="s">
        <v>348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2"/>
      <c r="Q3" s="203" t="s">
        <v>425</v>
      </c>
      <c r="R3" s="204"/>
    </row>
    <row r="4" spans="1:20" s="123" customFormat="1" ht="16.5" customHeight="1">
      <c r="A4" s="199" t="s">
        <v>432</v>
      </c>
      <c r="B4" s="192" t="s">
        <v>342</v>
      </c>
      <c r="C4" s="192"/>
      <c r="D4" s="209" t="s">
        <v>421</v>
      </c>
      <c r="E4" s="209"/>
      <c r="F4" s="192" t="s">
        <v>343</v>
      </c>
      <c r="G4" s="192"/>
      <c r="H4" s="192" t="s">
        <v>344</v>
      </c>
      <c r="I4" s="192"/>
      <c r="J4" s="192" t="s">
        <v>345</v>
      </c>
      <c r="K4" s="192"/>
      <c r="L4" s="192" t="s">
        <v>346</v>
      </c>
      <c r="M4" s="192"/>
      <c r="N4" s="192" t="s">
        <v>347</v>
      </c>
      <c r="O4" s="193"/>
      <c r="Q4" s="205" t="s">
        <v>427</v>
      </c>
      <c r="R4" s="207" t="s">
        <v>426</v>
      </c>
      <c r="T4" s="198" t="s">
        <v>435</v>
      </c>
    </row>
    <row r="5" spans="1:20" s="28" customFormat="1" ht="16.5" customHeight="1" thickBot="1">
      <c r="A5" s="200"/>
      <c r="B5" s="168" t="s">
        <v>122</v>
      </c>
      <c r="C5" s="168" t="s">
        <v>328</v>
      </c>
      <c r="D5" s="168" t="s">
        <v>122</v>
      </c>
      <c r="E5" s="168" t="s">
        <v>328</v>
      </c>
      <c r="F5" s="168" t="s">
        <v>122</v>
      </c>
      <c r="G5" s="168" t="s">
        <v>328</v>
      </c>
      <c r="H5" s="168" t="s">
        <v>122</v>
      </c>
      <c r="I5" s="168" t="s">
        <v>328</v>
      </c>
      <c r="J5" s="168" t="s">
        <v>122</v>
      </c>
      <c r="K5" s="168" t="s">
        <v>328</v>
      </c>
      <c r="L5" s="168" t="s">
        <v>122</v>
      </c>
      <c r="M5" s="168" t="s">
        <v>328</v>
      </c>
      <c r="N5" s="168" t="s">
        <v>122</v>
      </c>
      <c r="O5" s="113" t="s">
        <v>328</v>
      </c>
      <c r="Q5" s="206"/>
      <c r="R5" s="208"/>
      <c r="T5" s="185"/>
    </row>
    <row r="6" spans="1:20" s="28" customFormat="1" ht="20.100000000000001" customHeight="1">
      <c r="A6" s="43" t="s">
        <v>29</v>
      </c>
      <c r="B6" s="44">
        <v>11097.117999999999</v>
      </c>
      <c r="C6" s="44">
        <v>2097990.5619999999</v>
      </c>
      <c r="D6" s="44">
        <v>64404.999000000003</v>
      </c>
      <c r="E6" s="44">
        <v>36387153.752999999</v>
      </c>
      <c r="F6" s="44">
        <v>121728.71500000001</v>
      </c>
      <c r="G6" s="44">
        <v>83093172.62999998</v>
      </c>
      <c r="H6" s="44">
        <v>117459.25500000003</v>
      </c>
      <c r="I6" s="44">
        <v>88033414.433000013</v>
      </c>
      <c r="J6" s="44">
        <v>172596.43600000005</v>
      </c>
      <c r="K6" s="44">
        <v>143220790.32100007</v>
      </c>
      <c r="L6" s="44">
        <v>137393.93899999998</v>
      </c>
      <c r="M6" s="44">
        <v>98500685.123999998</v>
      </c>
      <c r="N6" s="44">
        <v>119177.18299999999</v>
      </c>
      <c r="O6" s="44">
        <v>81675178.042000026</v>
      </c>
      <c r="Q6" s="140">
        <f>AVERAGE(C6,E6,G6,I6)</f>
        <v>52402932.844499998</v>
      </c>
      <c r="R6" s="140">
        <f>AVERAGE(K6,M6,O6)</f>
        <v>107798884.4956667</v>
      </c>
      <c r="T6" s="170" t="s">
        <v>437</v>
      </c>
    </row>
    <row r="7" spans="1:20" s="28" customFormat="1" ht="20.100000000000001" customHeight="1">
      <c r="A7" s="43" t="s">
        <v>30</v>
      </c>
      <c r="B7" s="44">
        <v>48833.300999999999</v>
      </c>
      <c r="C7" s="44">
        <v>28083431.673000008</v>
      </c>
      <c r="D7" s="44">
        <v>267619.81699999998</v>
      </c>
      <c r="E7" s="44">
        <v>286015411.49200004</v>
      </c>
      <c r="F7" s="44">
        <v>459867.56299999991</v>
      </c>
      <c r="G7" s="44">
        <v>406136347.85600007</v>
      </c>
      <c r="H7" s="44">
        <v>598632.54700000025</v>
      </c>
      <c r="I7" s="44">
        <v>543223267.84200013</v>
      </c>
      <c r="J7" s="44">
        <v>678914.50800000015</v>
      </c>
      <c r="K7" s="44">
        <v>634831604.59399986</v>
      </c>
      <c r="L7" s="44">
        <v>453349.15600000019</v>
      </c>
      <c r="M7" s="44">
        <v>406927958.91400009</v>
      </c>
      <c r="N7" s="44">
        <v>281273.87200000009</v>
      </c>
      <c r="O7" s="44">
        <v>241234303.45999998</v>
      </c>
      <c r="Q7" s="140">
        <f t="shared" ref="Q7:Q63" si="0">AVERAGE(C7,E7,G7,I7)</f>
        <v>315864614.7157501</v>
      </c>
      <c r="R7" s="140">
        <f t="shared" ref="R7:R63" si="1">AVERAGE(K7,M7,O7)</f>
        <v>427664622.32266665</v>
      </c>
      <c r="T7" s="169" t="s">
        <v>436</v>
      </c>
    </row>
    <row r="8" spans="1:20" s="28" customFormat="1" ht="20.100000000000001" customHeight="1">
      <c r="A8" s="43" t="s">
        <v>31</v>
      </c>
      <c r="B8" s="44">
        <v>13109.808000000001</v>
      </c>
      <c r="C8" s="44">
        <v>5154465.0379999997</v>
      </c>
      <c r="D8" s="44">
        <v>34709.540999999997</v>
      </c>
      <c r="E8" s="44">
        <v>16130903.628999999</v>
      </c>
      <c r="F8" s="44">
        <v>59809.616999999998</v>
      </c>
      <c r="G8" s="44">
        <v>25925500.186999999</v>
      </c>
      <c r="H8" s="44">
        <v>58098.841</v>
      </c>
      <c r="I8" s="44">
        <v>29686695.959999997</v>
      </c>
      <c r="J8" s="44">
        <v>72609.58</v>
      </c>
      <c r="K8" s="44">
        <v>45246978.151999995</v>
      </c>
      <c r="L8" s="44">
        <v>24447.263000000006</v>
      </c>
      <c r="M8" s="44">
        <v>13311035.191000002</v>
      </c>
      <c r="N8" s="44">
        <v>12344.578</v>
      </c>
      <c r="O8" s="44">
        <v>6233483.2060000002</v>
      </c>
      <c r="Q8" s="140">
        <f t="shared" si="0"/>
        <v>19224391.203499999</v>
      </c>
      <c r="R8" s="140">
        <f t="shared" si="1"/>
        <v>21597165.51633333</v>
      </c>
    </row>
    <row r="9" spans="1:20" s="28" customFormat="1" ht="20.100000000000001" customHeight="1">
      <c r="A9" s="43" t="s">
        <v>32</v>
      </c>
      <c r="B9" s="44">
        <v>47394.093000000001</v>
      </c>
      <c r="C9" s="44">
        <v>15639572.375</v>
      </c>
      <c r="D9" s="44">
        <v>119942.70899999997</v>
      </c>
      <c r="E9" s="44">
        <v>30222588.804000001</v>
      </c>
      <c r="F9" s="44">
        <v>218084.34699999998</v>
      </c>
      <c r="G9" s="44">
        <v>60911435.63499999</v>
      </c>
      <c r="H9" s="44">
        <v>312426.09300000028</v>
      </c>
      <c r="I9" s="44">
        <v>93039441.609000027</v>
      </c>
      <c r="J9" s="44">
        <v>291753.07900000003</v>
      </c>
      <c r="K9" s="44">
        <v>87903388.040999994</v>
      </c>
      <c r="L9" s="44">
        <v>153825.15599999993</v>
      </c>
      <c r="M9" s="44">
        <v>56623186.16300001</v>
      </c>
      <c r="N9" s="44">
        <v>44896.523000000001</v>
      </c>
      <c r="O9" s="44">
        <v>41485137.303000003</v>
      </c>
      <c r="Q9" s="140">
        <f t="shared" si="0"/>
        <v>49953259.605750009</v>
      </c>
      <c r="R9" s="140">
        <f t="shared" si="1"/>
        <v>62003903.835666664</v>
      </c>
    </row>
    <row r="10" spans="1:20" s="28" customFormat="1" ht="20.100000000000001" customHeight="1">
      <c r="A10" s="43" t="s">
        <v>33</v>
      </c>
      <c r="B10" s="44">
        <v>4610.076</v>
      </c>
      <c r="C10" s="44">
        <v>480414.65500000003</v>
      </c>
      <c r="D10" s="44">
        <v>12190.782000000001</v>
      </c>
      <c r="E10" s="44">
        <v>7366477.9720000001</v>
      </c>
      <c r="F10" s="44">
        <v>25831.389000000003</v>
      </c>
      <c r="G10" s="44">
        <v>13208125.768000001</v>
      </c>
      <c r="H10" s="44">
        <v>34948.438999999998</v>
      </c>
      <c r="I10" s="44">
        <v>13106566.282999998</v>
      </c>
      <c r="J10" s="44">
        <v>32072.791000000001</v>
      </c>
      <c r="K10" s="44">
        <v>12092544.785000002</v>
      </c>
      <c r="L10" s="44">
        <v>14591.358</v>
      </c>
      <c r="M10" s="44">
        <v>2248456.841</v>
      </c>
      <c r="N10" s="44">
        <v>2218.5860000000002</v>
      </c>
      <c r="O10" s="44">
        <v>1860824.3670000001</v>
      </c>
      <c r="Q10" s="140">
        <f t="shared" si="0"/>
        <v>8540396.1695000008</v>
      </c>
      <c r="R10" s="140">
        <f t="shared" si="1"/>
        <v>5400608.6643333342</v>
      </c>
    </row>
    <row r="11" spans="1:20" s="28" customFormat="1" ht="20.100000000000001" customHeight="1">
      <c r="A11" s="43" t="s">
        <v>34</v>
      </c>
      <c r="B11" s="44">
        <v>31888.892</v>
      </c>
      <c r="C11" s="44">
        <v>9438366.1640000008</v>
      </c>
      <c r="D11" s="44">
        <v>52364.741000000009</v>
      </c>
      <c r="E11" s="44">
        <v>28279920.672000002</v>
      </c>
      <c r="F11" s="44">
        <v>81293.207000000009</v>
      </c>
      <c r="G11" s="44">
        <v>24695332.700999994</v>
      </c>
      <c r="H11" s="44">
        <v>97243.668999999994</v>
      </c>
      <c r="I11" s="44">
        <v>33931299.184</v>
      </c>
      <c r="J11" s="44">
        <v>62988.304000000004</v>
      </c>
      <c r="K11" s="44">
        <v>15717807.148</v>
      </c>
      <c r="L11" s="44">
        <v>21708.737000000001</v>
      </c>
      <c r="M11" s="44">
        <v>5432917.3580000009</v>
      </c>
      <c r="N11" s="44">
        <v>10992.746000000001</v>
      </c>
      <c r="O11" s="44">
        <v>4779520.7410000004</v>
      </c>
      <c r="Q11" s="140">
        <f t="shared" si="0"/>
        <v>24086229.68025</v>
      </c>
      <c r="R11" s="140">
        <f t="shared" si="1"/>
        <v>8643415.0823333338</v>
      </c>
    </row>
    <row r="12" spans="1:20" s="28" customFormat="1" ht="20.100000000000001" customHeight="1">
      <c r="A12" s="43" t="s">
        <v>35</v>
      </c>
      <c r="B12" s="44">
        <v>3503.502</v>
      </c>
      <c r="C12" s="44">
        <v>920943.15899999999</v>
      </c>
      <c r="D12" s="44">
        <v>8313.001000000002</v>
      </c>
      <c r="E12" s="44">
        <v>6431756.6940000001</v>
      </c>
      <c r="F12" s="44">
        <v>17678.879000000001</v>
      </c>
      <c r="G12" s="44">
        <v>16344240.314000001</v>
      </c>
      <c r="H12" s="44">
        <v>20355.536</v>
      </c>
      <c r="I12" s="44">
        <v>37416994.264000006</v>
      </c>
      <c r="J12" s="44">
        <v>30811.190000000002</v>
      </c>
      <c r="K12" s="44">
        <v>31708880.640999995</v>
      </c>
      <c r="L12" s="44">
        <v>28085.275000000009</v>
      </c>
      <c r="M12" s="44">
        <v>23464692.960000005</v>
      </c>
      <c r="N12" s="44">
        <v>14530.001999999999</v>
      </c>
      <c r="O12" s="44">
        <v>6483509.5650000023</v>
      </c>
      <c r="Q12" s="140">
        <f t="shared" si="0"/>
        <v>15278483.607750002</v>
      </c>
      <c r="R12" s="140">
        <f t="shared" si="1"/>
        <v>20552361.055333335</v>
      </c>
    </row>
    <row r="13" spans="1:20" s="28" customFormat="1" ht="20.100000000000001" customHeight="1">
      <c r="A13" s="43" t="s">
        <v>36</v>
      </c>
      <c r="B13" s="44">
        <v>18020.357</v>
      </c>
      <c r="C13" s="44">
        <v>8485848.0789999999</v>
      </c>
      <c r="D13" s="44">
        <v>87718.069999999992</v>
      </c>
      <c r="E13" s="44">
        <v>50094735.099000007</v>
      </c>
      <c r="F13" s="44">
        <v>124374.17299999998</v>
      </c>
      <c r="G13" s="44">
        <v>58376166.567000002</v>
      </c>
      <c r="H13" s="44">
        <v>152394.13700000002</v>
      </c>
      <c r="I13" s="44">
        <v>141547140.26100001</v>
      </c>
      <c r="J13" s="44">
        <v>172197.05499999996</v>
      </c>
      <c r="K13" s="44">
        <v>102313709.77</v>
      </c>
      <c r="L13" s="44">
        <v>92870.808000000005</v>
      </c>
      <c r="M13" s="44">
        <v>54619193.482000008</v>
      </c>
      <c r="N13" s="44">
        <v>55163.781999999999</v>
      </c>
      <c r="O13" s="44">
        <v>24444034.592</v>
      </c>
      <c r="Q13" s="140">
        <f t="shared" si="0"/>
        <v>64625972.501500003</v>
      </c>
      <c r="R13" s="140">
        <f t="shared" si="1"/>
        <v>60458979.281333335</v>
      </c>
    </row>
    <row r="14" spans="1:20" s="28" customFormat="1" ht="20.100000000000001" customHeight="1">
      <c r="A14" s="43" t="s">
        <v>37</v>
      </c>
      <c r="B14" s="44">
        <v>2203.3619999999996</v>
      </c>
      <c r="C14" s="44">
        <v>927786.81599999999</v>
      </c>
      <c r="D14" s="44">
        <v>22942.900999999998</v>
      </c>
      <c r="E14" s="44">
        <v>13248805.296999998</v>
      </c>
      <c r="F14" s="44">
        <v>50495.650999999998</v>
      </c>
      <c r="G14" s="44">
        <v>24627142.618999995</v>
      </c>
      <c r="H14" s="44">
        <v>55498.000000000007</v>
      </c>
      <c r="I14" s="44">
        <v>31850087.967000008</v>
      </c>
      <c r="J14" s="44">
        <v>49531.473000000013</v>
      </c>
      <c r="K14" s="44">
        <v>28730793.448000003</v>
      </c>
      <c r="L14" s="44">
        <v>25809.309999999994</v>
      </c>
      <c r="M14" s="44">
        <v>16491946.344999999</v>
      </c>
      <c r="N14" s="44">
        <v>8669.1280000000006</v>
      </c>
      <c r="O14" s="44">
        <v>3898459.9870000007</v>
      </c>
      <c r="Q14" s="140">
        <f t="shared" si="0"/>
        <v>17663455.67475</v>
      </c>
      <c r="R14" s="140">
        <f t="shared" si="1"/>
        <v>16373733.26</v>
      </c>
    </row>
    <row r="15" spans="1:20" s="28" customFormat="1" ht="20.100000000000001" customHeight="1">
      <c r="A15" s="43" t="s">
        <v>38</v>
      </c>
      <c r="B15" s="44">
        <v>369259.94800000003</v>
      </c>
      <c r="C15" s="44">
        <v>116334781.32500002</v>
      </c>
      <c r="D15" s="44">
        <v>479343.62599999981</v>
      </c>
      <c r="E15" s="44">
        <v>191018313.611</v>
      </c>
      <c r="F15" s="44">
        <v>859532.55799999984</v>
      </c>
      <c r="G15" s="44">
        <v>282589217.56499994</v>
      </c>
      <c r="H15" s="44">
        <v>865061.95399999968</v>
      </c>
      <c r="I15" s="44">
        <v>286167360.96900004</v>
      </c>
      <c r="J15" s="44">
        <v>737640.23399999982</v>
      </c>
      <c r="K15" s="44">
        <v>256255097.17500001</v>
      </c>
      <c r="L15" s="44">
        <v>403574.50899999996</v>
      </c>
      <c r="M15" s="44">
        <v>144045730.32699999</v>
      </c>
      <c r="N15" s="44">
        <v>215983.109</v>
      </c>
      <c r="O15" s="44">
        <v>73153046.82100001</v>
      </c>
      <c r="Q15" s="140">
        <f t="shared" si="0"/>
        <v>219027418.36750001</v>
      </c>
      <c r="R15" s="140">
        <f t="shared" si="1"/>
        <v>157817958.10766664</v>
      </c>
    </row>
    <row r="16" spans="1:20" s="28" customFormat="1" ht="20.100000000000001" customHeight="1">
      <c r="A16" s="43" t="s">
        <v>39</v>
      </c>
      <c r="B16" s="44">
        <v>180839.21799999999</v>
      </c>
      <c r="C16" s="44">
        <v>89078026.901000008</v>
      </c>
      <c r="D16" s="44">
        <v>420540.65300000005</v>
      </c>
      <c r="E16" s="44">
        <v>216516082.37500003</v>
      </c>
      <c r="F16" s="44">
        <v>612135.23100000015</v>
      </c>
      <c r="G16" s="44">
        <v>264464934.79100007</v>
      </c>
      <c r="H16" s="44">
        <v>683013.6370000001</v>
      </c>
      <c r="I16" s="44">
        <v>278579015.63200003</v>
      </c>
      <c r="J16" s="44">
        <v>758233.73999999987</v>
      </c>
      <c r="K16" s="44">
        <v>315516749.82100004</v>
      </c>
      <c r="L16" s="44">
        <v>341702.212</v>
      </c>
      <c r="M16" s="44">
        <v>169737725.87800005</v>
      </c>
      <c r="N16" s="44">
        <v>157810.10800000001</v>
      </c>
      <c r="O16" s="44">
        <v>73143328.483000025</v>
      </c>
      <c r="Q16" s="140">
        <f t="shared" si="0"/>
        <v>212159514.92475003</v>
      </c>
      <c r="R16" s="140">
        <f t="shared" si="1"/>
        <v>186132601.39400005</v>
      </c>
    </row>
    <row r="17" spans="1:18" s="28" customFormat="1" ht="20.100000000000001" customHeight="1">
      <c r="A17" s="43" t="s">
        <v>40</v>
      </c>
      <c r="B17" s="44">
        <v>1208.4900000000002</v>
      </c>
      <c r="C17" s="44">
        <v>233384.82800000001</v>
      </c>
      <c r="D17" s="44">
        <v>17123.730000000003</v>
      </c>
      <c r="E17" s="44">
        <v>29205360.743000004</v>
      </c>
      <c r="F17" s="44">
        <v>46734.189000000006</v>
      </c>
      <c r="G17" s="44">
        <v>37978669.134999998</v>
      </c>
      <c r="H17" s="44">
        <v>31593.836000000003</v>
      </c>
      <c r="I17" s="44">
        <v>25447992.403999999</v>
      </c>
      <c r="J17" s="44">
        <v>36608.078999999998</v>
      </c>
      <c r="K17" s="44">
        <v>25454142.202000007</v>
      </c>
      <c r="L17" s="44">
        <v>31797.594000000005</v>
      </c>
      <c r="M17" s="44">
        <v>22692726.439999998</v>
      </c>
      <c r="N17" s="44">
        <v>12672.237999999998</v>
      </c>
      <c r="O17" s="44">
        <v>5581137.3700000001</v>
      </c>
      <c r="Q17" s="140">
        <f t="shared" si="0"/>
        <v>23216351.7775</v>
      </c>
      <c r="R17" s="140">
        <f t="shared" si="1"/>
        <v>17909335.337333333</v>
      </c>
    </row>
    <row r="18" spans="1:18" s="28" customFormat="1" ht="20.100000000000001" customHeight="1">
      <c r="A18" s="43" t="s">
        <v>41</v>
      </c>
      <c r="B18" s="44">
        <v>6826.9949999999999</v>
      </c>
      <c r="C18" s="44">
        <v>1813828.2770000002</v>
      </c>
      <c r="D18" s="44">
        <v>39635.225000000006</v>
      </c>
      <c r="E18" s="44">
        <v>25372812.401999999</v>
      </c>
      <c r="F18" s="44">
        <v>67814.616999999998</v>
      </c>
      <c r="G18" s="44">
        <v>21779030.397</v>
      </c>
      <c r="H18" s="44">
        <v>71078.34</v>
      </c>
      <c r="I18" s="44">
        <v>10467905.029000003</v>
      </c>
      <c r="J18" s="44">
        <v>68688.37999999999</v>
      </c>
      <c r="K18" s="44">
        <v>10173185.733000001</v>
      </c>
      <c r="L18" s="44">
        <v>22502.881999999998</v>
      </c>
      <c r="M18" s="44">
        <v>4542107.0289999992</v>
      </c>
      <c r="N18" s="44">
        <v>4008.4249999999997</v>
      </c>
      <c r="O18" s="44">
        <v>1330078.74</v>
      </c>
      <c r="Q18" s="140">
        <f t="shared" si="0"/>
        <v>14858394.026250001</v>
      </c>
      <c r="R18" s="140">
        <f t="shared" si="1"/>
        <v>5348457.1673333338</v>
      </c>
    </row>
    <row r="19" spans="1:18" s="28" customFormat="1" ht="20.100000000000001" customHeight="1">
      <c r="A19" s="43" t="s">
        <v>42</v>
      </c>
      <c r="B19" s="44">
        <v>88727.044445075444</v>
      </c>
      <c r="C19" s="44">
        <v>21656430.794046044</v>
      </c>
      <c r="D19" s="44">
        <v>264008.46475135139</v>
      </c>
      <c r="E19" s="44">
        <v>73095630.822755724</v>
      </c>
      <c r="F19" s="44">
        <v>496110.47079271922</v>
      </c>
      <c r="G19" s="44">
        <v>180127696.98277509</v>
      </c>
      <c r="H19" s="44">
        <v>552028.72667408199</v>
      </c>
      <c r="I19" s="44">
        <v>180403496.68920648</v>
      </c>
      <c r="J19" s="44">
        <v>486532.24825894146</v>
      </c>
      <c r="K19" s="44">
        <v>163142161.69443756</v>
      </c>
      <c r="L19" s="44">
        <v>314115.14215085836</v>
      </c>
      <c r="M19" s="44">
        <v>109369498.34094255</v>
      </c>
      <c r="N19" s="44">
        <v>192991.21192697191</v>
      </c>
      <c r="O19" s="44">
        <v>89748252.249836639</v>
      </c>
      <c r="Q19" s="140">
        <f t="shared" si="0"/>
        <v>113820813.82219583</v>
      </c>
      <c r="R19" s="140">
        <f t="shared" si="1"/>
        <v>120753304.09507225</v>
      </c>
    </row>
    <row r="20" spans="1:18" s="28" customFormat="1" ht="20.100000000000001" customHeight="1">
      <c r="A20" s="43" t="s">
        <v>43</v>
      </c>
      <c r="B20" s="44">
        <v>86346.862000000008</v>
      </c>
      <c r="C20" s="44">
        <v>54368196.523000002</v>
      </c>
      <c r="D20" s="44">
        <v>288515.68199999997</v>
      </c>
      <c r="E20" s="44">
        <v>202252665.75299999</v>
      </c>
      <c r="F20" s="44">
        <v>366605.55600000004</v>
      </c>
      <c r="G20" s="44">
        <v>181570339.56700003</v>
      </c>
      <c r="H20" s="44">
        <v>351003.68699999992</v>
      </c>
      <c r="I20" s="44">
        <v>146157036.73300004</v>
      </c>
      <c r="J20" s="44">
        <v>338635.84</v>
      </c>
      <c r="K20" s="44">
        <v>144794054.98800004</v>
      </c>
      <c r="L20" s="44">
        <v>160640.98699999996</v>
      </c>
      <c r="M20" s="44">
        <v>72475335.664999992</v>
      </c>
      <c r="N20" s="44">
        <v>74059.188000000009</v>
      </c>
      <c r="O20" s="44">
        <v>28760454.184999999</v>
      </c>
      <c r="Q20" s="140">
        <f t="shared" si="0"/>
        <v>146087059.64400002</v>
      </c>
      <c r="R20" s="140">
        <f t="shared" si="1"/>
        <v>82009948.279333338</v>
      </c>
    </row>
    <row r="21" spans="1:18" s="28" customFormat="1" ht="20.100000000000001" customHeight="1">
      <c r="A21" s="43" t="s">
        <v>44</v>
      </c>
      <c r="B21" s="44">
        <v>10137.681</v>
      </c>
      <c r="C21" s="44">
        <v>3503641.0159999998</v>
      </c>
      <c r="D21" s="44">
        <v>29607.486000000001</v>
      </c>
      <c r="E21" s="44">
        <v>13486328.821</v>
      </c>
      <c r="F21" s="44">
        <v>59744.273000000001</v>
      </c>
      <c r="G21" s="44">
        <v>26205751.197000001</v>
      </c>
      <c r="H21" s="44">
        <v>39603.827000000005</v>
      </c>
      <c r="I21" s="44">
        <v>8841581.6179999989</v>
      </c>
      <c r="J21" s="44">
        <v>47929.278999999995</v>
      </c>
      <c r="K21" s="44">
        <v>7921720.506000001</v>
      </c>
      <c r="L21" s="44">
        <v>14357.349999999999</v>
      </c>
      <c r="M21" s="44">
        <v>3152057.1570000001</v>
      </c>
      <c r="N21" s="44">
        <v>3565.8</v>
      </c>
      <c r="O21" s="44">
        <v>3023420.986</v>
      </c>
      <c r="Q21" s="140">
        <f t="shared" si="0"/>
        <v>13009325.663000001</v>
      </c>
      <c r="R21" s="140">
        <f t="shared" si="1"/>
        <v>4699066.2163333334</v>
      </c>
    </row>
    <row r="22" spans="1:18" s="28" customFormat="1" ht="20.100000000000001" customHeight="1">
      <c r="A22" s="43" t="s">
        <v>45</v>
      </c>
      <c r="B22" s="44">
        <v>680.90700000000004</v>
      </c>
      <c r="C22" s="44">
        <v>65065.140999999996</v>
      </c>
      <c r="D22" s="44">
        <v>7524.3230000000003</v>
      </c>
      <c r="E22" s="44">
        <v>2827356.4899999998</v>
      </c>
      <c r="F22" s="44">
        <v>23015.878999999997</v>
      </c>
      <c r="G22" s="44">
        <v>13439854.946000002</v>
      </c>
      <c r="H22" s="44">
        <v>25403.346999999998</v>
      </c>
      <c r="I22" s="44">
        <v>13496262.979999999</v>
      </c>
      <c r="J22" s="44">
        <v>17211.798000000003</v>
      </c>
      <c r="K22" s="44">
        <v>8513784.4130000006</v>
      </c>
      <c r="L22" s="44">
        <v>15176.9</v>
      </c>
      <c r="M22" s="44">
        <v>3550272.3630000004</v>
      </c>
      <c r="N22" s="44">
        <v>2807.1580000000004</v>
      </c>
      <c r="O22" s="44">
        <v>2108676.6850000001</v>
      </c>
      <c r="Q22" s="140">
        <f t="shared" si="0"/>
        <v>7457134.88925</v>
      </c>
      <c r="R22" s="140">
        <f t="shared" si="1"/>
        <v>4724244.4870000007</v>
      </c>
    </row>
    <row r="23" spans="1:18" s="28" customFormat="1" ht="20.100000000000001" customHeight="1">
      <c r="A23" s="43" t="s">
        <v>46</v>
      </c>
      <c r="B23" s="44">
        <v>4941.1490000000003</v>
      </c>
      <c r="C23" s="44">
        <v>2386556.2270000004</v>
      </c>
      <c r="D23" s="44">
        <v>5086.9360000000006</v>
      </c>
      <c r="E23" s="44">
        <v>9583971.6210000012</v>
      </c>
      <c r="F23" s="44">
        <v>20760.298999999999</v>
      </c>
      <c r="G23" s="44">
        <v>12862626.165999997</v>
      </c>
      <c r="H23" s="44">
        <v>13343.485000000001</v>
      </c>
      <c r="I23" s="44">
        <v>8287280.7780000009</v>
      </c>
      <c r="J23" s="44">
        <v>15352.104000000001</v>
      </c>
      <c r="K23" s="44">
        <v>7453083.9810000006</v>
      </c>
      <c r="L23" s="44">
        <v>17995.587</v>
      </c>
      <c r="M23" s="44">
        <v>8592961.0420000013</v>
      </c>
      <c r="N23" s="44">
        <v>6960.9090000000006</v>
      </c>
      <c r="O23" s="44">
        <v>3713869.2969999998</v>
      </c>
      <c r="Q23" s="140">
        <f t="shared" si="0"/>
        <v>8280108.6979999999</v>
      </c>
      <c r="R23" s="140">
        <f t="shared" si="1"/>
        <v>6586638.1066666665</v>
      </c>
    </row>
    <row r="24" spans="1:18" s="28" customFormat="1" ht="20.100000000000001" customHeight="1">
      <c r="A24" s="43" t="s">
        <v>47</v>
      </c>
      <c r="B24" s="44">
        <v>91171.318000000014</v>
      </c>
      <c r="C24" s="44">
        <v>29035862.453000002</v>
      </c>
      <c r="D24" s="44">
        <v>186156.17800000001</v>
      </c>
      <c r="E24" s="44">
        <v>73946197.805999994</v>
      </c>
      <c r="F24" s="44">
        <v>354899.63100000011</v>
      </c>
      <c r="G24" s="44">
        <v>124938895.22699998</v>
      </c>
      <c r="H24" s="44">
        <v>464013.95300000004</v>
      </c>
      <c r="I24" s="44">
        <v>164388659.40900001</v>
      </c>
      <c r="J24" s="44">
        <v>466101.07299999992</v>
      </c>
      <c r="K24" s="44">
        <v>187243635.16899997</v>
      </c>
      <c r="L24" s="44">
        <v>255645.378</v>
      </c>
      <c r="M24" s="44">
        <v>99326490.169000015</v>
      </c>
      <c r="N24" s="44">
        <v>103954.01900000001</v>
      </c>
      <c r="O24" s="44">
        <v>41563890.205000006</v>
      </c>
      <c r="Q24" s="140">
        <f t="shared" si="0"/>
        <v>98077403.723749995</v>
      </c>
      <c r="R24" s="140">
        <f t="shared" si="1"/>
        <v>109378005.18099999</v>
      </c>
    </row>
    <row r="25" spans="1:18" s="28" customFormat="1" ht="20.100000000000001" customHeight="1">
      <c r="A25" s="43" t="s">
        <v>48</v>
      </c>
      <c r="B25" s="44">
        <v>27797.692000000003</v>
      </c>
      <c r="C25" s="44">
        <v>11787492.540000001</v>
      </c>
      <c r="D25" s="44">
        <v>96057.892000000007</v>
      </c>
      <c r="E25" s="44">
        <v>50766426.588</v>
      </c>
      <c r="F25" s="44">
        <v>178588.48699999996</v>
      </c>
      <c r="G25" s="44">
        <v>108085035.58299999</v>
      </c>
      <c r="H25" s="44">
        <v>189343.57300000003</v>
      </c>
      <c r="I25" s="44">
        <v>112498560.85399997</v>
      </c>
      <c r="J25" s="44">
        <v>225211.65700000004</v>
      </c>
      <c r="K25" s="44">
        <v>181157525.46999997</v>
      </c>
      <c r="L25" s="44">
        <v>99713.214000000007</v>
      </c>
      <c r="M25" s="44">
        <v>51709407.239</v>
      </c>
      <c r="N25" s="44">
        <v>32097.281000000003</v>
      </c>
      <c r="O25" s="44">
        <v>19619791.826000005</v>
      </c>
      <c r="Q25" s="140">
        <f t="shared" si="0"/>
        <v>70784378.891249985</v>
      </c>
      <c r="R25" s="140">
        <f t="shared" si="1"/>
        <v>84162241.511666656</v>
      </c>
    </row>
    <row r="26" spans="1:18" s="28" customFormat="1" ht="20.100000000000001" customHeight="1">
      <c r="A26" s="43" t="s">
        <v>49</v>
      </c>
      <c r="B26" s="44">
        <v>47857.932999999997</v>
      </c>
      <c r="C26" s="44">
        <v>14375084.510999998</v>
      </c>
      <c r="D26" s="44">
        <v>173151.81499999997</v>
      </c>
      <c r="E26" s="44">
        <v>120639096.07500003</v>
      </c>
      <c r="F26" s="44">
        <v>434558.22600000002</v>
      </c>
      <c r="G26" s="44">
        <v>137690201.37099999</v>
      </c>
      <c r="H26" s="44">
        <v>323853.89</v>
      </c>
      <c r="I26" s="44">
        <v>80347315.403999999</v>
      </c>
      <c r="J26" s="44">
        <v>194711.37500000003</v>
      </c>
      <c r="K26" s="44">
        <v>45941169.987000003</v>
      </c>
      <c r="L26" s="44">
        <v>146671.82500000001</v>
      </c>
      <c r="M26" s="44">
        <v>40525405.127000004</v>
      </c>
      <c r="N26" s="44">
        <v>35062.171000000002</v>
      </c>
      <c r="O26" s="44">
        <v>9614868.5389999989</v>
      </c>
      <c r="Q26" s="140">
        <f t="shared" si="0"/>
        <v>88262924.34025</v>
      </c>
      <c r="R26" s="140">
        <f t="shared" si="1"/>
        <v>32027147.884333339</v>
      </c>
    </row>
    <row r="27" spans="1:18" s="28" customFormat="1" ht="20.100000000000001" customHeight="1">
      <c r="A27" s="43" t="s">
        <v>50</v>
      </c>
      <c r="B27" s="44">
        <v>13501.11</v>
      </c>
      <c r="C27" s="44">
        <v>6371303.0240000002</v>
      </c>
      <c r="D27" s="44">
        <v>24340.367000000006</v>
      </c>
      <c r="E27" s="44">
        <v>7737859.1230000006</v>
      </c>
      <c r="F27" s="44">
        <v>62023.714</v>
      </c>
      <c r="G27" s="44">
        <v>24343008.078000002</v>
      </c>
      <c r="H27" s="44">
        <v>67918.173000000024</v>
      </c>
      <c r="I27" s="44">
        <v>24534149.991999999</v>
      </c>
      <c r="J27" s="44">
        <v>63414.594000000005</v>
      </c>
      <c r="K27" s="44">
        <v>30954024.553000007</v>
      </c>
      <c r="L27" s="44">
        <v>27406.685000000001</v>
      </c>
      <c r="M27" s="44">
        <v>10168644.636</v>
      </c>
      <c r="N27" s="44">
        <v>27067.920999999998</v>
      </c>
      <c r="O27" s="44">
        <v>10835806.075000001</v>
      </c>
      <c r="Q27" s="140">
        <f t="shared" si="0"/>
        <v>15746580.05425</v>
      </c>
      <c r="R27" s="140">
        <f t="shared" si="1"/>
        <v>17319491.754666671</v>
      </c>
    </row>
    <row r="28" spans="1:18" s="28" customFormat="1" ht="20.100000000000001" customHeight="1">
      <c r="A28" s="43" t="s">
        <v>51</v>
      </c>
      <c r="B28" s="44">
        <v>1979.7830000000004</v>
      </c>
      <c r="C28" s="44">
        <v>678118.30200000014</v>
      </c>
      <c r="D28" s="44">
        <v>59183.121999999996</v>
      </c>
      <c r="E28" s="44">
        <v>43438234.855999999</v>
      </c>
      <c r="F28" s="44">
        <v>121961.808</v>
      </c>
      <c r="G28" s="44">
        <v>56041200.967</v>
      </c>
      <c r="H28" s="44">
        <v>113093.33200000001</v>
      </c>
      <c r="I28" s="44">
        <v>34999352.924999997</v>
      </c>
      <c r="J28" s="44">
        <v>65949.652999999991</v>
      </c>
      <c r="K28" s="44">
        <v>12037825.544</v>
      </c>
      <c r="L28" s="44">
        <v>17526.292000000001</v>
      </c>
      <c r="M28" s="44">
        <v>7877104.7710000006</v>
      </c>
      <c r="N28" s="44">
        <v>6006.4390000000003</v>
      </c>
      <c r="O28" s="44">
        <v>3589828.1539999996</v>
      </c>
      <c r="Q28" s="140">
        <f t="shared" si="0"/>
        <v>33789226.762500003</v>
      </c>
      <c r="R28" s="140">
        <f t="shared" si="1"/>
        <v>7834919.4896666668</v>
      </c>
    </row>
    <row r="29" spans="1:18" s="28" customFormat="1" ht="20.100000000000001" customHeight="1">
      <c r="A29" s="43" t="s">
        <v>52</v>
      </c>
      <c r="B29" s="44">
        <v>17832.644</v>
      </c>
      <c r="C29" s="44">
        <v>18563404.332999997</v>
      </c>
      <c r="D29" s="44">
        <v>25210.593999999997</v>
      </c>
      <c r="E29" s="44">
        <v>41986026.329000004</v>
      </c>
      <c r="F29" s="44">
        <v>53115.474000000009</v>
      </c>
      <c r="G29" s="44">
        <v>51178946.063000008</v>
      </c>
      <c r="H29" s="44">
        <v>56122.951999999997</v>
      </c>
      <c r="I29" s="44">
        <v>70793155.784000024</v>
      </c>
      <c r="J29" s="44">
        <v>38868.233</v>
      </c>
      <c r="K29" s="44">
        <v>51804206.233999997</v>
      </c>
      <c r="L29" s="44">
        <v>14105.174000000001</v>
      </c>
      <c r="M29" s="44">
        <v>20722945.23</v>
      </c>
      <c r="N29" s="44">
        <v>8524.884</v>
      </c>
      <c r="O29" s="44">
        <v>2464132.6899999995</v>
      </c>
      <c r="Q29" s="140">
        <f t="shared" si="0"/>
        <v>45630383.127250008</v>
      </c>
      <c r="R29" s="140">
        <f t="shared" si="1"/>
        <v>24997094.717999998</v>
      </c>
    </row>
    <row r="30" spans="1:18" s="28" customFormat="1" ht="20.100000000000001" customHeight="1">
      <c r="A30" s="43" t="s">
        <v>53</v>
      </c>
      <c r="B30" s="44">
        <v>2602.4859999999999</v>
      </c>
      <c r="C30" s="44">
        <v>404489.80600000004</v>
      </c>
      <c r="D30" s="44">
        <v>28439.768999999997</v>
      </c>
      <c r="E30" s="44">
        <v>10130865.317000002</v>
      </c>
      <c r="F30" s="44">
        <v>38182.756000000001</v>
      </c>
      <c r="G30" s="44">
        <v>9461673.5440000016</v>
      </c>
      <c r="H30" s="44">
        <v>42847.119000000006</v>
      </c>
      <c r="I30" s="44">
        <v>10144523.748000002</v>
      </c>
      <c r="J30" s="44">
        <v>20202.723999999998</v>
      </c>
      <c r="K30" s="44">
        <v>2247456.4390000002</v>
      </c>
      <c r="L30" s="44">
        <v>12939.505999999999</v>
      </c>
      <c r="M30" s="44">
        <v>2260208.1750000003</v>
      </c>
      <c r="N30" s="44">
        <v>2504.5610000000001</v>
      </c>
      <c r="O30" s="44">
        <v>873772.74100000004</v>
      </c>
      <c r="Q30" s="140">
        <f t="shared" si="0"/>
        <v>7535388.1037500016</v>
      </c>
      <c r="R30" s="140">
        <f t="shared" si="1"/>
        <v>1793812.4516666669</v>
      </c>
    </row>
    <row r="31" spans="1:18" s="28" customFormat="1" ht="20.100000000000001" customHeight="1">
      <c r="A31" s="43" t="s">
        <v>54</v>
      </c>
      <c r="B31" s="44">
        <v>73963.64899999999</v>
      </c>
      <c r="C31" s="44">
        <v>35177787.022000007</v>
      </c>
      <c r="D31" s="44">
        <v>163754.81</v>
      </c>
      <c r="E31" s="44">
        <v>103990980.46500002</v>
      </c>
      <c r="F31" s="44">
        <v>368523.15000000008</v>
      </c>
      <c r="G31" s="44">
        <v>212985789.92500004</v>
      </c>
      <c r="H31" s="44">
        <v>424867.47300000006</v>
      </c>
      <c r="I31" s="44">
        <v>206888511.808</v>
      </c>
      <c r="J31" s="44">
        <v>338601.28700000007</v>
      </c>
      <c r="K31" s="44">
        <v>194482643.38000003</v>
      </c>
      <c r="L31" s="44">
        <v>187560.29500000001</v>
      </c>
      <c r="M31" s="44">
        <v>103990622.226</v>
      </c>
      <c r="N31" s="44">
        <v>145503.37500000003</v>
      </c>
      <c r="O31" s="44">
        <v>47140163.927999996</v>
      </c>
      <c r="Q31" s="140">
        <f t="shared" si="0"/>
        <v>139760767.30500001</v>
      </c>
      <c r="R31" s="140">
        <f t="shared" si="1"/>
        <v>115204476.51133333</v>
      </c>
    </row>
    <row r="32" spans="1:18" s="28" customFormat="1" ht="20.100000000000001" customHeight="1">
      <c r="A32" s="43" t="s">
        <v>55</v>
      </c>
      <c r="B32" s="44">
        <v>26912.116000000002</v>
      </c>
      <c r="C32" s="44">
        <v>16760413.790999997</v>
      </c>
      <c r="D32" s="44">
        <v>99208.770999999979</v>
      </c>
      <c r="E32" s="44">
        <v>71148333.081999987</v>
      </c>
      <c r="F32" s="44">
        <v>146488.56400000001</v>
      </c>
      <c r="G32" s="44">
        <v>85498554.822999999</v>
      </c>
      <c r="H32" s="44">
        <v>187579.96</v>
      </c>
      <c r="I32" s="44">
        <v>89171425.70100002</v>
      </c>
      <c r="J32" s="44">
        <v>185717.08899999995</v>
      </c>
      <c r="K32" s="44">
        <v>99044527.930000022</v>
      </c>
      <c r="L32" s="44">
        <v>109985.39000000001</v>
      </c>
      <c r="M32" s="44">
        <v>67525955.442000002</v>
      </c>
      <c r="N32" s="44">
        <v>37987.197999999997</v>
      </c>
      <c r="O32" s="44">
        <v>17759877.036000002</v>
      </c>
      <c r="Q32" s="140">
        <f t="shared" si="0"/>
        <v>65644681.849250004</v>
      </c>
      <c r="R32" s="140">
        <f t="shared" si="1"/>
        <v>61443453.469333351</v>
      </c>
    </row>
    <row r="33" spans="1:18" s="28" customFormat="1" ht="20.100000000000001" customHeight="1">
      <c r="A33" s="43" t="s">
        <v>56</v>
      </c>
      <c r="B33" s="44">
        <v>15195.811000000003</v>
      </c>
      <c r="C33" s="44">
        <v>7202649.779000001</v>
      </c>
      <c r="D33" s="44">
        <v>77054.885999999999</v>
      </c>
      <c r="E33" s="44">
        <v>48736954.703999996</v>
      </c>
      <c r="F33" s="44">
        <v>164956.43899999998</v>
      </c>
      <c r="G33" s="44">
        <v>101700970.296</v>
      </c>
      <c r="H33" s="44">
        <v>225912.05499999999</v>
      </c>
      <c r="I33" s="44">
        <v>132136057.838</v>
      </c>
      <c r="J33" s="44">
        <v>206901.05100000004</v>
      </c>
      <c r="K33" s="44">
        <v>142061969.64800003</v>
      </c>
      <c r="L33" s="44">
        <v>92395.311000000016</v>
      </c>
      <c r="M33" s="44">
        <v>52175335.658</v>
      </c>
      <c r="N33" s="44">
        <v>32753.350000000006</v>
      </c>
      <c r="O33" s="44">
        <v>19260501.448000003</v>
      </c>
      <c r="Q33" s="140">
        <f t="shared" si="0"/>
        <v>72444158.154249996</v>
      </c>
      <c r="R33" s="140">
        <f t="shared" si="1"/>
        <v>71165935.584666684</v>
      </c>
    </row>
    <row r="34" spans="1:18" s="28" customFormat="1" ht="20.100000000000001" customHeight="1">
      <c r="A34" s="43" t="s">
        <v>57</v>
      </c>
      <c r="B34" s="44">
        <v>3017.864</v>
      </c>
      <c r="C34" s="44">
        <v>3994306.432</v>
      </c>
      <c r="D34" s="44">
        <v>12501.756000000001</v>
      </c>
      <c r="E34" s="44">
        <v>23335811.521000005</v>
      </c>
      <c r="F34" s="44">
        <v>37155.742000000006</v>
      </c>
      <c r="G34" s="44">
        <v>41837203.739</v>
      </c>
      <c r="H34" s="44">
        <v>44557.057000000008</v>
      </c>
      <c r="I34" s="44">
        <v>37427523.306000002</v>
      </c>
      <c r="J34" s="44">
        <v>36877.146999999997</v>
      </c>
      <c r="K34" s="44">
        <v>22720537.024000004</v>
      </c>
      <c r="L34" s="44">
        <v>16933.13</v>
      </c>
      <c r="M34" s="44">
        <v>8308498.6500000004</v>
      </c>
      <c r="N34" s="44">
        <v>2864.4520000000002</v>
      </c>
      <c r="O34" s="44">
        <v>3114132.7940000002</v>
      </c>
      <c r="Q34" s="140">
        <f t="shared" si="0"/>
        <v>26648711.249499999</v>
      </c>
      <c r="R34" s="140">
        <f t="shared" si="1"/>
        <v>11381056.156000001</v>
      </c>
    </row>
    <row r="35" spans="1:18" s="28" customFormat="1" ht="20.100000000000001" customHeight="1">
      <c r="A35" s="43" t="s">
        <v>58</v>
      </c>
      <c r="B35" s="44">
        <v>15341.89</v>
      </c>
      <c r="C35" s="44">
        <v>9775644.7500000019</v>
      </c>
      <c r="D35" s="44">
        <v>52910.399000000005</v>
      </c>
      <c r="E35" s="44">
        <v>78725175.530000001</v>
      </c>
      <c r="F35" s="44">
        <v>132775.27800000002</v>
      </c>
      <c r="G35" s="44">
        <v>87461674.87500003</v>
      </c>
      <c r="H35" s="44">
        <v>115329.798</v>
      </c>
      <c r="I35" s="44">
        <v>60013250.354000017</v>
      </c>
      <c r="J35" s="44">
        <v>105315.12900000002</v>
      </c>
      <c r="K35" s="44">
        <v>81963351.070000023</v>
      </c>
      <c r="L35" s="44">
        <v>49953.186999999998</v>
      </c>
      <c r="M35" s="44">
        <v>31485728.553000007</v>
      </c>
      <c r="N35" s="44">
        <v>10137.736000000001</v>
      </c>
      <c r="O35" s="44">
        <v>4289951.2639999995</v>
      </c>
      <c r="Q35" s="140">
        <f t="shared" si="0"/>
        <v>58993936.377250016</v>
      </c>
      <c r="R35" s="140">
        <f t="shared" si="1"/>
        <v>39246343.629000008</v>
      </c>
    </row>
    <row r="36" spans="1:18" s="28" customFormat="1" ht="20.100000000000001" customHeight="1">
      <c r="A36" s="43" t="s">
        <v>15</v>
      </c>
      <c r="B36" s="44">
        <v>1206872.6804450757</v>
      </c>
      <c r="C36" s="44">
        <v>488260715.53301793</v>
      </c>
      <c r="D36" s="44">
        <v>2887538.2297513513</v>
      </c>
      <c r="E36" s="44">
        <v>1604230787.6730692</v>
      </c>
      <c r="F36" s="44">
        <v>5223249.6047927206</v>
      </c>
      <c r="G36" s="44">
        <v>2308607082.0845141</v>
      </c>
      <c r="H36" s="44">
        <v>5618534.8896740833</v>
      </c>
      <c r="I36" s="44">
        <v>2384007554.8409867</v>
      </c>
      <c r="J36" s="44">
        <v>5166666.1862589419</v>
      </c>
      <c r="K36" s="44">
        <v>2337947660.9491992</v>
      </c>
      <c r="L36" s="44">
        <v>2714036.4571508579</v>
      </c>
      <c r="M36" s="44">
        <v>1219289398.4235468</v>
      </c>
      <c r="N36" s="44">
        <v>1264136.8789269722</v>
      </c>
      <c r="O36" s="44">
        <v>556091875.95266545</v>
      </c>
      <c r="Q36" s="140">
        <f t="shared" si="0"/>
        <v>1696276535.032897</v>
      </c>
      <c r="R36" s="140">
        <f t="shared" si="1"/>
        <v>1371109645.1084704</v>
      </c>
    </row>
    <row r="37" spans="1:18" s="28" customFormat="1" ht="20.100000000000001" customHeight="1">
      <c r="A37" s="43" t="s">
        <v>59</v>
      </c>
      <c r="B37" s="44">
        <v>1710.9090000000001</v>
      </c>
      <c r="C37" s="44">
        <v>1250719.003</v>
      </c>
      <c r="D37" s="44">
        <v>5602.9220000000005</v>
      </c>
      <c r="E37" s="44">
        <v>7940810.7359999986</v>
      </c>
      <c r="F37" s="44">
        <v>7621.3760000000002</v>
      </c>
      <c r="G37" s="44">
        <v>18837167.236000001</v>
      </c>
      <c r="H37" s="44">
        <v>11144.274000000001</v>
      </c>
      <c r="I37" s="44">
        <v>15761673.463000003</v>
      </c>
      <c r="J37" s="44">
        <v>12029.312</v>
      </c>
      <c r="K37" s="44">
        <v>19085612.307000004</v>
      </c>
      <c r="L37" s="44">
        <v>5476.795000000001</v>
      </c>
      <c r="M37" s="44">
        <v>6467209.5789999999</v>
      </c>
      <c r="N37" s="44">
        <v>4074.2969999999996</v>
      </c>
      <c r="O37" s="44">
        <v>10061804.688999999</v>
      </c>
      <c r="Q37" s="140">
        <f t="shared" si="0"/>
        <v>10947592.609500002</v>
      </c>
      <c r="R37" s="140">
        <f t="shared" si="1"/>
        <v>11871542.191666668</v>
      </c>
    </row>
    <row r="38" spans="1:18" s="28" customFormat="1" ht="20.100000000000001" customHeight="1">
      <c r="A38" s="43" t="s">
        <v>60</v>
      </c>
      <c r="B38" s="44">
        <v>461.21500000000003</v>
      </c>
      <c r="C38" s="44">
        <v>468133.22500000003</v>
      </c>
      <c r="D38" s="44">
        <v>1010.9390000000001</v>
      </c>
      <c r="E38" s="44">
        <v>1295266.6950000001</v>
      </c>
      <c r="F38" s="44">
        <v>9479.0769999999993</v>
      </c>
      <c r="G38" s="44">
        <v>16799881.511999998</v>
      </c>
      <c r="H38" s="44">
        <v>5879.2020000000011</v>
      </c>
      <c r="I38" s="44">
        <v>7778880.7110000001</v>
      </c>
      <c r="J38" s="44">
        <v>4404.1550000000007</v>
      </c>
      <c r="K38" s="44">
        <v>7429711.9870000007</v>
      </c>
      <c r="L38" s="44">
        <v>3844.8380000000002</v>
      </c>
      <c r="M38" s="44">
        <v>9371953.2860000003</v>
      </c>
      <c r="N38" s="44">
        <v>1282.0910000000001</v>
      </c>
      <c r="O38" s="44">
        <v>500015.49</v>
      </c>
      <c r="Q38" s="140">
        <f t="shared" si="0"/>
        <v>6585540.5357499998</v>
      </c>
      <c r="R38" s="140">
        <f t="shared" si="1"/>
        <v>5767226.9210000001</v>
      </c>
    </row>
    <row r="39" spans="1:18" s="28" customFormat="1" ht="20.100000000000001" customHeight="1">
      <c r="A39" s="43" t="s">
        <v>61</v>
      </c>
      <c r="B39" s="44">
        <v>461.21500000000003</v>
      </c>
      <c r="C39" s="44">
        <v>683059.41500000004</v>
      </c>
      <c r="D39" s="44">
        <v>972.90899999999999</v>
      </c>
      <c r="E39" s="44">
        <v>263110.42499999999</v>
      </c>
      <c r="F39" s="44">
        <v>734.23500000000001</v>
      </c>
      <c r="G39" s="44">
        <v>2053096.9810000004</v>
      </c>
      <c r="H39" s="44">
        <v>3259.384</v>
      </c>
      <c r="I39" s="44">
        <v>1905182.149</v>
      </c>
      <c r="J39" s="44">
        <v>2659.7540000000004</v>
      </c>
      <c r="K39" s="44">
        <v>7405222.2219999991</v>
      </c>
      <c r="L39" s="44">
        <v>409.79300000000001</v>
      </c>
      <c r="M39" s="44">
        <v>211043.39499999999</v>
      </c>
      <c r="N39" s="44"/>
      <c r="O39" s="44"/>
      <c r="Q39" s="140">
        <f t="shared" si="0"/>
        <v>1226112.2425000002</v>
      </c>
      <c r="R39" s="140">
        <f t="shared" si="1"/>
        <v>3808132.8084999993</v>
      </c>
    </row>
    <row r="40" spans="1:18" s="28" customFormat="1" ht="20.100000000000001" customHeight="1">
      <c r="A40" s="43" t="s">
        <v>62</v>
      </c>
      <c r="B40" s="44">
        <v>1453.5029999999999</v>
      </c>
      <c r="C40" s="44">
        <v>942174.005</v>
      </c>
      <c r="D40" s="44">
        <v>1976.604</v>
      </c>
      <c r="E40" s="44">
        <v>1086957.8570000001</v>
      </c>
      <c r="F40" s="44">
        <v>10363.387000000001</v>
      </c>
      <c r="G40" s="44">
        <v>14479827.267000001</v>
      </c>
      <c r="H40" s="44">
        <v>8019.6630000000014</v>
      </c>
      <c r="I40" s="44">
        <v>9338755.6420000009</v>
      </c>
      <c r="J40" s="44">
        <v>4889.45</v>
      </c>
      <c r="K40" s="44">
        <v>5772035.9379999992</v>
      </c>
      <c r="L40" s="44">
        <v>1967.7</v>
      </c>
      <c r="M40" s="44">
        <v>3646230.2000000007</v>
      </c>
      <c r="N40" s="44"/>
      <c r="O40" s="44"/>
      <c r="Q40" s="140">
        <f t="shared" si="0"/>
        <v>6461928.6927500004</v>
      </c>
      <c r="R40" s="140">
        <f t="shared" si="1"/>
        <v>4709133.0690000001</v>
      </c>
    </row>
    <row r="41" spans="1:18" s="28" customFormat="1" ht="20.100000000000001" customHeight="1">
      <c r="A41" s="43" t="s">
        <v>63</v>
      </c>
      <c r="B41" s="44">
        <v>2209.5859999999998</v>
      </c>
      <c r="C41" s="44">
        <v>1088709.9009999998</v>
      </c>
      <c r="D41" s="44">
        <v>13950.413</v>
      </c>
      <c r="E41" s="44">
        <v>6718760.8859999999</v>
      </c>
      <c r="F41" s="44">
        <v>27835.493000000009</v>
      </c>
      <c r="G41" s="44">
        <v>28277769.875999998</v>
      </c>
      <c r="H41" s="44">
        <v>56627.159000000021</v>
      </c>
      <c r="I41" s="44">
        <v>59171177.246000014</v>
      </c>
      <c r="J41" s="44">
        <v>47706.777000000016</v>
      </c>
      <c r="K41" s="44">
        <v>49913116.264999986</v>
      </c>
      <c r="L41" s="44">
        <v>40981.754999999997</v>
      </c>
      <c r="M41" s="44">
        <v>47329602.050000004</v>
      </c>
      <c r="N41" s="44">
        <v>36379.794999999991</v>
      </c>
      <c r="O41" s="44">
        <v>28702793.658</v>
      </c>
      <c r="Q41" s="140">
        <f t="shared" si="0"/>
        <v>23814104.477250002</v>
      </c>
      <c r="R41" s="140">
        <f t="shared" si="1"/>
        <v>41981837.324333332</v>
      </c>
    </row>
    <row r="42" spans="1:18" s="28" customFormat="1" ht="20.100000000000001" customHeight="1">
      <c r="A42" s="43" t="s">
        <v>64</v>
      </c>
      <c r="B42" s="44">
        <v>4540.3580000000002</v>
      </c>
      <c r="C42" s="44">
        <v>4432962.301</v>
      </c>
      <c r="D42" s="44">
        <v>5870.2420000000002</v>
      </c>
      <c r="E42" s="44">
        <v>11892491.257999999</v>
      </c>
      <c r="F42" s="44">
        <v>27153.074000000001</v>
      </c>
      <c r="G42" s="44">
        <v>45585083.611000001</v>
      </c>
      <c r="H42" s="44">
        <v>51175.691000000006</v>
      </c>
      <c r="I42" s="44">
        <v>101603147.345</v>
      </c>
      <c r="J42" s="44">
        <v>42461.195999999996</v>
      </c>
      <c r="K42" s="44">
        <v>69019529.089000002</v>
      </c>
      <c r="L42" s="44">
        <v>20390.036000000004</v>
      </c>
      <c r="M42" s="44">
        <v>36146868.287</v>
      </c>
      <c r="N42" s="44">
        <v>2555.0320000000002</v>
      </c>
      <c r="O42" s="44">
        <v>4011709.8850000002</v>
      </c>
      <c r="Q42" s="140">
        <f t="shared" si="0"/>
        <v>40878421.128749996</v>
      </c>
      <c r="R42" s="140">
        <f t="shared" si="1"/>
        <v>36392702.420333333</v>
      </c>
    </row>
    <row r="43" spans="1:18" s="28" customFormat="1" ht="20.100000000000001" customHeight="1">
      <c r="A43" s="43" t="s">
        <v>65</v>
      </c>
      <c r="B43" s="44">
        <v>3721.2639999999997</v>
      </c>
      <c r="C43" s="44">
        <v>1369867.4580000001</v>
      </c>
      <c r="D43" s="44">
        <v>4808.7580000000007</v>
      </c>
      <c r="E43" s="44">
        <v>4047138.1679999991</v>
      </c>
      <c r="F43" s="44">
        <v>24588.957999999999</v>
      </c>
      <c r="G43" s="44">
        <v>29678544.697000004</v>
      </c>
      <c r="H43" s="44">
        <v>37413.882000000012</v>
      </c>
      <c r="I43" s="44">
        <v>40098521.223999999</v>
      </c>
      <c r="J43" s="44">
        <v>38350.412999999986</v>
      </c>
      <c r="K43" s="44">
        <v>51805945.138999999</v>
      </c>
      <c r="L43" s="44">
        <v>22414.325999999994</v>
      </c>
      <c r="M43" s="44">
        <v>25384320.526999999</v>
      </c>
      <c r="N43" s="44">
        <v>13908.486000000001</v>
      </c>
      <c r="O43" s="44">
        <v>12280968.291000003</v>
      </c>
      <c r="Q43" s="140">
        <f t="shared" si="0"/>
        <v>18798517.886750001</v>
      </c>
      <c r="R43" s="140">
        <f t="shared" si="1"/>
        <v>29823744.652333334</v>
      </c>
    </row>
    <row r="44" spans="1:18" s="28" customFormat="1" ht="20.100000000000001" customHeight="1">
      <c r="A44" s="43" t="s">
        <v>66</v>
      </c>
      <c r="B44" s="44">
        <v>5322.1390000000001</v>
      </c>
      <c r="C44" s="44">
        <v>2789912.1470000003</v>
      </c>
      <c r="D44" s="44">
        <v>13574.845000000003</v>
      </c>
      <c r="E44" s="44">
        <v>5173556.55</v>
      </c>
      <c r="F44" s="44">
        <v>27341.580000000005</v>
      </c>
      <c r="G44" s="44">
        <v>14110248.390000001</v>
      </c>
      <c r="H44" s="44">
        <v>45128.884999999995</v>
      </c>
      <c r="I44" s="44">
        <v>30320048.061000004</v>
      </c>
      <c r="J44" s="44">
        <v>27258.366999999998</v>
      </c>
      <c r="K44" s="44">
        <v>21704518.695</v>
      </c>
      <c r="L44" s="44">
        <v>19920.811000000002</v>
      </c>
      <c r="M44" s="44">
        <v>11344055.128000002</v>
      </c>
      <c r="N44" s="44">
        <v>18064.723999999998</v>
      </c>
      <c r="O44" s="44">
        <v>7894172.0390000008</v>
      </c>
      <c r="Q44" s="140">
        <f t="shared" si="0"/>
        <v>13098441.287</v>
      </c>
      <c r="R44" s="140">
        <f t="shared" si="1"/>
        <v>13647581.954000002</v>
      </c>
    </row>
    <row r="45" spans="1:18" s="28" customFormat="1" ht="20.100000000000001" customHeight="1">
      <c r="A45" s="43" t="s">
        <v>67</v>
      </c>
      <c r="B45" s="44">
        <v>10261.827000000001</v>
      </c>
      <c r="C45" s="44">
        <v>12452034.549999999</v>
      </c>
      <c r="D45" s="44">
        <v>19867.226999999995</v>
      </c>
      <c r="E45" s="44">
        <v>51876354.360999994</v>
      </c>
      <c r="F45" s="44">
        <v>69301.635999999969</v>
      </c>
      <c r="G45" s="44">
        <v>172358105.48599997</v>
      </c>
      <c r="H45" s="44">
        <v>77527.071000000011</v>
      </c>
      <c r="I45" s="44">
        <v>128834445.20400003</v>
      </c>
      <c r="J45" s="44">
        <v>53297.090999999986</v>
      </c>
      <c r="K45" s="44">
        <v>122110351.54500003</v>
      </c>
      <c r="L45" s="44">
        <v>27428.727999999999</v>
      </c>
      <c r="M45" s="44">
        <v>34366196.197000004</v>
      </c>
      <c r="N45" s="44">
        <v>4628.9950000000008</v>
      </c>
      <c r="O45" s="44">
        <v>4619391.7249999996</v>
      </c>
      <c r="Q45" s="140">
        <f t="shared" si="0"/>
        <v>91380234.900249988</v>
      </c>
      <c r="R45" s="140">
        <f t="shared" si="1"/>
        <v>53698646.489000015</v>
      </c>
    </row>
    <row r="46" spans="1:18" s="28" customFormat="1" ht="20.100000000000001" customHeight="1">
      <c r="A46" s="43" t="s">
        <v>68</v>
      </c>
      <c r="B46" s="44">
        <v>15896.661999999998</v>
      </c>
      <c r="C46" s="44">
        <v>24497691.634999998</v>
      </c>
      <c r="D46" s="44">
        <v>37198.770000000011</v>
      </c>
      <c r="E46" s="44">
        <v>137934094.391</v>
      </c>
      <c r="F46" s="44">
        <v>97108.162000000011</v>
      </c>
      <c r="G46" s="44">
        <v>322566898.94899994</v>
      </c>
      <c r="H46" s="44">
        <v>93693.150000000023</v>
      </c>
      <c r="I46" s="44">
        <v>222365827.13000008</v>
      </c>
      <c r="J46" s="44">
        <v>95061.833000000028</v>
      </c>
      <c r="K46" s="44">
        <v>327723214.87400007</v>
      </c>
      <c r="L46" s="44">
        <v>33426.413000000008</v>
      </c>
      <c r="M46" s="44">
        <v>77824748.568000019</v>
      </c>
      <c r="N46" s="44">
        <v>6154.84</v>
      </c>
      <c r="O46" s="44">
        <v>16035622.557000004</v>
      </c>
      <c r="Q46" s="140">
        <f t="shared" si="0"/>
        <v>176841128.02625</v>
      </c>
      <c r="R46" s="140">
        <f t="shared" si="1"/>
        <v>140527861.99966669</v>
      </c>
    </row>
    <row r="47" spans="1:18" s="28" customFormat="1" ht="20.100000000000001" customHeight="1">
      <c r="A47" s="43" t="s">
        <v>69</v>
      </c>
      <c r="B47" s="44">
        <v>3289.4419999999996</v>
      </c>
      <c r="C47" s="44">
        <v>3568321.8770000003</v>
      </c>
      <c r="D47" s="44">
        <v>16070.565999999999</v>
      </c>
      <c r="E47" s="44">
        <v>16675752.655999999</v>
      </c>
      <c r="F47" s="44">
        <v>31688.883999999998</v>
      </c>
      <c r="G47" s="44">
        <v>44065708.851999983</v>
      </c>
      <c r="H47" s="44">
        <v>41889.696000000004</v>
      </c>
      <c r="I47" s="44">
        <v>58416886.618000001</v>
      </c>
      <c r="J47" s="44">
        <v>43861.713000000011</v>
      </c>
      <c r="K47" s="44">
        <v>85902383.840000004</v>
      </c>
      <c r="L47" s="44">
        <v>19284.251</v>
      </c>
      <c r="M47" s="44">
        <v>36338888.816000007</v>
      </c>
      <c r="N47" s="44">
        <v>6897.01</v>
      </c>
      <c r="O47" s="44">
        <v>3131196.6549999998</v>
      </c>
      <c r="Q47" s="140">
        <f t="shared" si="0"/>
        <v>30681667.500749998</v>
      </c>
      <c r="R47" s="140">
        <f t="shared" si="1"/>
        <v>41790823.103666671</v>
      </c>
    </row>
    <row r="48" spans="1:18" s="28" customFormat="1" ht="20.100000000000001" customHeight="1">
      <c r="A48" s="43" t="s">
        <v>70</v>
      </c>
      <c r="B48" s="44">
        <v>12932.982000000002</v>
      </c>
      <c r="C48" s="44">
        <v>23381491.652000003</v>
      </c>
      <c r="D48" s="44">
        <v>30714.550000000003</v>
      </c>
      <c r="E48" s="44">
        <v>148081876.29700002</v>
      </c>
      <c r="F48" s="44">
        <v>67353.150000000009</v>
      </c>
      <c r="G48" s="44">
        <v>168270262.59</v>
      </c>
      <c r="H48" s="44">
        <v>53312.102000000021</v>
      </c>
      <c r="I48" s="44">
        <v>78096569.849000022</v>
      </c>
      <c r="J48" s="44">
        <v>48786.825999999994</v>
      </c>
      <c r="K48" s="44">
        <v>85427121.442000002</v>
      </c>
      <c r="L48" s="44">
        <v>14679.269000000002</v>
      </c>
      <c r="M48" s="44">
        <v>21479898.074999999</v>
      </c>
      <c r="N48" s="44">
        <v>3796.895</v>
      </c>
      <c r="O48" s="44">
        <v>8515043.2570000011</v>
      </c>
      <c r="Q48" s="140">
        <f t="shared" si="0"/>
        <v>104457550.09700002</v>
      </c>
      <c r="R48" s="140">
        <f t="shared" si="1"/>
        <v>38474020.924666665</v>
      </c>
    </row>
    <row r="49" spans="1:18" s="28" customFormat="1" ht="20.100000000000001" customHeight="1">
      <c r="A49" s="43" t="s">
        <v>71</v>
      </c>
      <c r="B49" s="44">
        <v>6754.1360000000004</v>
      </c>
      <c r="C49" s="44">
        <v>1941390.5670000003</v>
      </c>
      <c r="D49" s="44">
        <v>35181.212999999996</v>
      </c>
      <c r="E49" s="44">
        <v>44170994.976000004</v>
      </c>
      <c r="F49" s="44">
        <v>68397.113000000012</v>
      </c>
      <c r="G49" s="44">
        <v>192944275.17999992</v>
      </c>
      <c r="H49" s="44">
        <v>99512.013999999981</v>
      </c>
      <c r="I49" s="44">
        <v>90762977.856999949</v>
      </c>
      <c r="J49" s="44">
        <v>68674.008000000002</v>
      </c>
      <c r="K49" s="44">
        <v>64335653.81000001</v>
      </c>
      <c r="L49" s="44">
        <v>58899.255000000012</v>
      </c>
      <c r="M49" s="44">
        <v>32932807.438999996</v>
      </c>
      <c r="N49" s="44">
        <v>37832.162000000011</v>
      </c>
      <c r="O49" s="44">
        <v>13614182.657000002</v>
      </c>
      <c r="Q49" s="140">
        <f t="shared" si="0"/>
        <v>82454909.644999966</v>
      </c>
      <c r="R49" s="140">
        <f t="shared" si="1"/>
        <v>36960881.302000009</v>
      </c>
    </row>
    <row r="50" spans="1:18" s="28" customFormat="1" ht="20.100000000000001" customHeight="1">
      <c r="A50" s="43" t="s">
        <v>72</v>
      </c>
      <c r="B50" s="44">
        <v>5600.206000000001</v>
      </c>
      <c r="C50" s="44">
        <v>8945065.0370000005</v>
      </c>
      <c r="D50" s="44">
        <v>33443.614999999998</v>
      </c>
      <c r="E50" s="44">
        <v>44160097.489999995</v>
      </c>
      <c r="F50" s="44">
        <v>44189.472000000002</v>
      </c>
      <c r="G50" s="44">
        <v>29710784.246000007</v>
      </c>
      <c r="H50" s="44">
        <v>48898.195999999996</v>
      </c>
      <c r="I50" s="44">
        <v>48100034.552000001</v>
      </c>
      <c r="J50" s="44">
        <v>49073.331999999995</v>
      </c>
      <c r="K50" s="44">
        <v>42016331.787999995</v>
      </c>
      <c r="L50" s="44">
        <v>25559.576000000001</v>
      </c>
      <c r="M50" s="44">
        <v>25160288.973999999</v>
      </c>
      <c r="N50" s="44">
        <v>13008.741999999998</v>
      </c>
      <c r="O50" s="44">
        <v>9415881.102</v>
      </c>
      <c r="Q50" s="140">
        <f t="shared" si="0"/>
        <v>32728995.331250001</v>
      </c>
      <c r="R50" s="140">
        <f t="shared" si="1"/>
        <v>25530833.954666663</v>
      </c>
    </row>
    <row r="51" spans="1:18" s="28" customFormat="1" ht="20.100000000000001" customHeight="1">
      <c r="A51" s="43" t="s">
        <v>73</v>
      </c>
      <c r="B51" s="44">
        <v>2162.0300000000002</v>
      </c>
      <c r="C51" s="44">
        <v>2159071.1120000002</v>
      </c>
      <c r="D51" s="44">
        <v>6878.1149999999998</v>
      </c>
      <c r="E51" s="44">
        <v>8153740.3740000017</v>
      </c>
      <c r="F51" s="44">
        <v>7833.4280000000017</v>
      </c>
      <c r="G51" s="44">
        <v>15320790.056</v>
      </c>
      <c r="H51" s="44">
        <v>16106.556</v>
      </c>
      <c r="I51" s="44">
        <v>26192193.583000001</v>
      </c>
      <c r="J51" s="44">
        <v>16428.493999999999</v>
      </c>
      <c r="K51" s="44">
        <v>32074157.132000003</v>
      </c>
      <c r="L51" s="44">
        <v>8516.8080000000009</v>
      </c>
      <c r="M51" s="44">
        <v>15727096.339000002</v>
      </c>
      <c r="N51" s="44">
        <v>5042.2080000000005</v>
      </c>
      <c r="O51" s="44">
        <v>15433568.210000001</v>
      </c>
      <c r="Q51" s="140">
        <f t="shared" si="0"/>
        <v>12956448.78125</v>
      </c>
      <c r="R51" s="140">
        <f t="shared" si="1"/>
        <v>21078273.893666666</v>
      </c>
    </row>
    <row r="52" spans="1:18" s="28" customFormat="1" ht="20.100000000000001" customHeight="1">
      <c r="A52" s="43" t="s">
        <v>74</v>
      </c>
      <c r="B52" s="44"/>
      <c r="C52" s="44"/>
      <c r="D52" s="44">
        <v>1266.6510000000001</v>
      </c>
      <c r="E52" s="44">
        <v>1863224.145</v>
      </c>
      <c r="F52" s="44">
        <v>2554.0300000000002</v>
      </c>
      <c r="G52" s="44">
        <v>987636.35900000005</v>
      </c>
      <c r="H52" s="44">
        <v>5296.7349999999997</v>
      </c>
      <c r="I52" s="44">
        <v>5077645.5040000007</v>
      </c>
      <c r="J52" s="44">
        <v>7029.0729999999994</v>
      </c>
      <c r="K52" s="44">
        <v>3566096.4400000004</v>
      </c>
      <c r="L52" s="44">
        <v>6001.6220000000003</v>
      </c>
      <c r="M52" s="44">
        <v>4239566.3040000005</v>
      </c>
      <c r="N52" s="44">
        <v>2280.1620000000003</v>
      </c>
      <c r="O52" s="44">
        <v>1927059.4240000001</v>
      </c>
      <c r="Q52" s="140">
        <f t="shared" si="0"/>
        <v>2642835.3360000006</v>
      </c>
      <c r="R52" s="140">
        <f t="shared" si="1"/>
        <v>3244240.7226666673</v>
      </c>
    </row>
    <row r="53" spans="1:18" s="28" customFormat="1" ht="20.100000000000001" customHeight="1">
      <c r="A53" s="43" t="s">
        <v>75</v>
      </c>
      <c r="B53" s="44">
        <v>758.899</v>
      </c>
      <c r="C53" s="44">
        <v>1117972.9469999999</v>
      </c>
      <c r="D53" s="44">
        <v>4682.1020000000008</v>
      </c>
      <c r="E53" s="44">
        <v>16469911.988999996</v>
      </c>
      <c r="F53" s="44">
        <v>19512.811999999998</v>
      </c>
      <c r="G53" s="44">
        <v>18640457.685000002</v>
      </c>
      <c r="H53" s="44">
        <v>19312.490999999998</v>
      </c>
      <c r="I53" s="44">
        <v>23854331.692000002</v>
      </c>
      <c r="J53" s="44">
        <v>14029.916999999999</v>
      </c>
      <c r="K53" s="44">
        <v>17853632.561000001</v>
      </c>
      <c r="L53" s="44">
        <v>10251.122000000001</v>
      </c>
      <c r="M53" s="44">
        <v>30006038.229000006</v>
      </c>
      <c r="N53" s="44">
        <v>5536.741</v>
      </c>
      <c r="O53" s="44">
        <v>8075965.7029999997</v>
      </c>
      <c r="Q53" s="140">
        <f t="shared" si="0"/>
        <v>15020668.57825</v>
      </c>
      <c r="R53" s="140">
        <f t="shared" si="1"/>
        <v>18645212.164333336</v>
      </c>
    </row>
    <row r="54" spans="1:18" s="28" customFormat="1" ht="20.100000000000001" customHeight="1">
      <c r="A54" s="43" t="s">
        <v>76</v>
      </c>
      <c r="B54" s="44">
        <v>14928.103999999998</v>
      </c>
      <c r="C54" s="44">
        <v>11092183.560999999</v>
      </c>
      <c r="D54" s="44">
        <v>87826.003000000012</v>
      </c>
      <c r="E54" s="44">
        <v>158192356.96700004</v>
      </c>
      <c r="F54" s="44">
        <v>150154.948</v>
      </c>
      <c r="G54" s="44">
        <v>144329513.53500009</v>
      </c>
      <c r="H54" s="44">
        <v>149196.51300000006</v>
      </c>
      <c r="I54" s="44">
        <v>171274366.76599994</v>
      </c>
      <c r="J54" s="44">
        <v>144538.0420000001</v>
      </c>
      <c r="K54" s="44">
        <v>225966387.30399999</v>
      </c>
      <c r="L54" s="44">
        <v>70771.202000000005</v>
      </c>
      <c r="M54" s="44">
        <v>83499943.274999976</v>
      </c>
      <c r="N54" s="44">
        <v>19133.117999999995</v>
      </c>
      <c r="O54" s="44">
        <v>21260400.871999998</v>
      </c>
      <c r="Q54" s="140">
        <f t="shared" si="0"/>
        <v>121222105.20725</v>
      </c>
      <c r="R54" s="140">
        <f t="shared" si="1"/>
        <v>110242243.81699999</v>
      </c>
    </row>
    <row r="55" spans="1:18" s="28" customFormat="1" ht="20.100000000000001" customHeight="1">
      <c r="A55" s="43" t="s">
        <v>77</v>
      </c>
      <c r="B55" s="44">
        <v>21333.246000000006</v>
      </c>
      <c r="C55" s="44">
        <v>19979874.418000001</v>
      </c>
      <c r="D55" s="44">
        <v>113544.951</v>
      </c>
      <c r="E55" s="44">
        <v>101420985.596</v>
      </c>
      <c r="F55" s="44">
        <v>208525.15600000002</v>
      </c>
      <c r="G55" s="44">
        <v>219576071.48400006</v>
      </c>
      <c r="H55" s="44">
        <v>168926.99000000002</v>
      </c>
      <c r="I55" s="44">
        <v>154842582.34200004</v>
      </c>
      <c r="J55" s="44">
        <v>213039.62800000008</v>
      </c>
      <c r="K55" s="44">
        <v>250147009.50700009</v>
      </c>
      <c r="L55" s="44">
        <v>199480.10100000008</v>
      </c>
      <c r="M55" s="44">
        <v>269534891.53600001</v>
      </c>
      <c r="N55" s="44">
        <v>144724.47200000001</v>
      </c>
      <c r="O55" s="44">
        <v>177699967.477</v>
      </c>
      <c r="Q55" s="140">
        <f t="shared" si="0"/>
        <v>123954878.46000001</v>
      </c>
      <c r="R55" s="140">
        <f t="shared" si="1"/>
        <v>232460622.84000003</v>
      </c>
    </row>
    <row r="56" spans="1:18" s="28" customFormat="1" ht="20.100000000000001" customHeight="1">
      <c r="A56" s="43" t="s">
        <v>78</v>
      </c>
      <c r="B56" s="44">
        <v>1777.8610000000001</v>
      </c>
      <c r="C56" s="44">
        <v>324210.58500000008</v>
      </c>
      <c r="D56" s="44">
        <v>7886.521999999999</v>
      </c>
      <c r="E56" s="44">
        <v>5053612.7910000002</v>
      </c>
      <c r="F56" s="44">
        <v>32945.565000000002</v>
      </c>
      <c r="G56" s="44">
        <v>21559235.855</v>
      </c>
      <c r="H56" s="44">
        <v>22679.405000000006</v>
      </c>
      <c r="I56" s="44">
        <v>17677033.982000001</v>
      </c>
      <c r="J56" s="44">
        <v>37388.161</v>
      </c>
      <c r="K56" s="44">
        <v>35768997.947999999</v>
      </c>
      <c r="L56" s="44">
        <v>35261.826000000001</v>
      </c>
      <c r="M56" s="44">
        <v>30669045.667000007</v>
      </c>
      <c r="N56" s="44">
        <v>28117.134999999998</v>
      </c>
      <c r="O56" s="44">
        <v>25034446.391000006</v>
      </c>
      <c r="Q56" s="140">
        <f t="shared" si="0"/>
        <v>11153523.30325</v>
      </c>
      <c r="R56" s="140">
        <f t="shared" si="1"/>
        <v>30490830.002000004</v>
      </c>
    </row>
    <row r="57" spans="1:18" s="28" customFormat="1" ht="20.100000000000001" customHeight="1">
      <c r="A57" s="43" t="s">
        <v>79</v>
      </c>
      <c r="B57" s="44"/>
      <c r="C57" s="44"/>
      <c r="D57" s="44">
        <v>1451.546</v>
      </c>
      <c r="E57" s="44">
        <v>384659.69</v>
      </c>
      <c r="F57" s="44">
        <v>1304.1860000000001</v>
      </c>
      <c r="G57" s="44">
        <v>1323748.79</v>
      </c>
      <c r="H57" s="44">
        <v>1881.2090000000001</v>
      </c>
      <c r="I57" s="44">
        <v>166489.81500000003</v>
      </c>
      <c r="J57" s="44">
        <v>1698.6880000000001</v>
      </c>
      <c r="K57" s="44">
        <v>2078848.9000000006</v>
      </c>
      <c r="L57" s="44">
        <v>2657.7999999999997</v>
      </c>
      <c r="M57" s="44">
        <v>2795887.1000000006</v>
      </c>
      <c r="N57" s="44">
        <v>1138.8110000000001</v>
      </c>
      <c r="O57" s="44">
        <v>136657.32</v>
      </c>
      <c r="Q57" s="140">
        <f t="shared" si="0"/>
        <v>624966.09833333327</v>
      </c>
      <c r="R57" s="140">
        <f t="shared" si="1"/>
        <v>1670464.4400000004</v>
      </c>
    </row>
    <row r="58" spans="1:18" s="28" customFormat="1" ht="20.100000000000001" customHeight="1">
      <c r="A58" s="43" t="s">
        <v>80</v>
      </c>
      <c r="B58" s="44"/>
      <c r="C58" s="44"/>
      <c r="D58" s="44"/>
      <c r="E58" s="44"/>
      <c r="F58" s="44"/>
      <c r="G58" s="44"/>
      <c r="H58" s="44">
        <v>3354.2580000000007</v>
      </c>
      <c r="I58" s="44">
        <v>2222836.4720000001</v>
      </c>
      <c r="J58" s="44">
        <v>2486.1170000000002</v>
      </c>
      <c r="K58" s="44">
        <v>1342109.855</v>
      </c>
      <c r="L58" s="44">
        <v>2999.88</v>
      </c>
      <c r="M58" s="44">
        <v>1423719.55</v>
      </c>
      <c r="N58" s="44">
        <v>958.78300000000002</v>
      </c>
      <c r="O58" s="44">
        <v>302016.64500000002</v>
      </c>
      <c r="Q58" s="140">
        <f t="shared" si="0"/>
        <v>2222836.4720000001</v>
      </c>
      <c r="R58" s="140">
        <f t="shared" si="1"/>
        <v>1022615.3500000001</v>
      </c>
    </row>
    <row r="59" spans="1:18" s="28" customFormat="1" ht="20.100000000000001" customHeight="1">
      <c r="A59" s="43" t="s">
        <v>81</v>
      </c>
      <c r="B59" s="44"/>
      <c r="C59" s="44">
        <v>0</v>
      </c>
      <c r="D59" s="44">
        <v>2151.7159999999999</v>
      </c>
      <c r="E59" s="44">
        <v>1252626.0719999999</v>
      </c>
      <c r="F59" s="44">
        <v>13684.149000000001</v>
      </c>
      <c r="G59" s="44">
        <v>12710751.687000001</v>
      </c>
      <c r="H59" s="44">
        <v>11264.981</v>
      </c>
      <c r="I59" s="44">
        <v>12833236.975000001</v>
      </c>
      <c r="J59" s="44">
        <v>16579.965</v>
      </c>
      <c r="K59" s="44">
        <v>20281406.655000001</v>
      </c>
      <c r="L59" s="44">
        <v>17071.709000000003</v>
      </c>
      <c r="M59" s="44">
        <v>13587354.750000002</v>
      </c>
      <c r="N59" s="44">
        <v>8337.840000000002</v>
      </c>
      <c r="O59" s="44">
        <v>5241265.1150000002</v>
      </c>
      <c r="Q59" s="140">
        <f t="shared" si="0"/>
        <v>6699153.6835000012</v>
      </c>
      <c r="R59" s="140">
        <f t="shared" si="1"/>
        <v>13036675.506666668</v>
      </c>
    </row>
    <row r="60" spans="1:18" s="28" customFormat="1" ht="20.100000000000001" customHeight="1">
      <c r="A60" s="43" t="s">
        <v>82</v>
      </c>
      <c r="B60" s="44">
        <v>3664.0030000000006</v>
      </c>
      <c r="C60" s="44">
        <v>3097123.3330000001</v>
      </c>
      <c r="D60" s="44">
        <v>43189.474000000009</v>
      </c>
      <c r="E60" s="44">
        <v>50253931.009000011</v>
      </c>
      <c r="F60" s="44">
        <v>59097.111000000019</v>
      </c>
      <c r="G60" s="44">
        <v>73530257.34300001</v>
      </c>
      <c r="H60" s="44">
        <v>54205.765000000014</v>
      </c>
      <c r="I60" s="44">
        <v>58931615.403000012</v>
      </c>
      <c r="J60" s="44">
        <v>53257.645999999993</v>
      </c>
      <c r="K60" s="44">
        <v>44019157.887000002</v>
      </c>
      <c r="L60" s="44">
        <v>34206.379999999997</v>
      </c>
      <c r="M60" s="44">
        <v>33964148.863000005</v>
      </c>
      <c r="N60" s="44">
        <v>9566.869999999999</v>
      </c>
      <c r="O60" s="44">
        <v>13049525.521</v>
      </c>
      <c r="Q60" s="140">
        <f t="shared" si="0"/>
        <v>46453231.772000007</v>
      </c>
      <c r="R60" s="140">
        <f t="shared" si="1"/>
        <v>30344277.423666667</v>
      </c>
    </row>
    <row r="61" spans="1:18" s="28" customFormat="1" ht="20.100000000000001" customHeight="1">
      <c r="A61" s="43" t="s">
        <v>83</v>
      </c>
      <c r="B61" s="44">
        <v>947.33400000000017</v>
      </c>
      <c r="C61" s="44">
        <v>412170.34800000006</v>
      </c>
      <c r="D61" s="44">
        <v>19020.359999999997</v>
      </c>
      <c r="E61" s="44">
        <v>12898948.596999999</v>
      </c>
      <c r="F61" s="44">
        <v>19461.113000000001</v>
      </c>
      <c r="G61" s="44">
        <v>12670942.159</v>
      </c>
      <c r="H61" s="44">
        <v>20232.327999999994</v>
      </c>
      <c r="I61" s="44">
        <v>14062646.175000001</v>
      </c>
      <c r="J61" s="44">
        <v>22976.995999999999</v>
      </c>
      <c r="K61" s="44">
        <v>11263575.615</v>
      </c>
      <c r="L61" s="44">
        <v>17727.761000000002</v>
      </c>
      <c r="M61" s="44">
        <v>6925806.9420000017</v>
      </c>
      <c r="N61" s="44">
        <v>7269.2539999999999</v>
      </c>
      <c r="O61" s="44">
        <v>2406751.3829999994</v>
      </c>
      <c r="Q61" s="140">
        <f t="shared" si="0"/>
        <v>10011176.81975</v>
      </c>
      <c r="R61" s="140">
        <f t="shared" si="1"/>
        <v>6865377.9800000014</v>
      </c>
    </row>
    <row r="62" spans="1:18" s="28" customFormat="1" ht="20.100000000000001" customHeight="1">
      <c r="A62" s="43" t="s">
        <v>84</v>
      </c>
      <c r="B62" s="44">
        <v>7788.9420000000009</v>
      </c>
      <c r="C62" s="44">
        <v>3682040.3250000007</v>
      </c>
      <c r="D62" s="44">
        <v>28163.736000000001</v>
      </c>
      <c r="E62" s="44">
        <v>26466837.175999999</v>
      </c>
      <c r="F62" s="44">
        <v>49339.77900000001</v>
      </c>
      <c r="G62" s="44">
        <v>37043435.564000003</v>
      </c>
      <c r="H62" s="44">
        <v>42597.292999999998</v>
      </c>
      <c r="I62" s="44">
        <v>30130467.599999998</v>
      </c>
      <c r="J62" s="44">
        <v>60180.688000000002</v>
      </c>
      <c r="K62" s="44">
        <v>60946717.748999991</v>
      </c>
      <c r="L62" s="44">
        <v>53029.025000000001</v>
      </c>
      <c r="M62" s="44">
        <v>27287040.046000004</v>
      </c>
      <c r="N62" s="44">
        <v>14862.67</v>
      </c>
      <c r="O62" s="44">
        <v>8997875.0080000013</v>
      </c>
      <c r="Q62" s="140">
        <f t="shared" si="0"/>
        <v>24330695.166249998</v>
      </c>
      <c r="R62" s="140">
        <f t="shared" si="1"/>
        <v>32410544.267666664</v>
      </c>
    </row>
    <row r="63" spans="1:18" s="28" customFormat="1" ht="19.5" customHeight="1">
      <c r="A63" s="43" t="s">
        <v>85</v>
      </c>
      <c r="B63" s="44"/>
      <c r="D63" s="44"/>
      <c r="E63" s="44"/>
      <c r="F63" s="44">
        <v>1201.768</v>
      </c>
      <c r="G63" s="44">
        <v>673953.07000000007</v>
      </c>
      <c r="H63" s="44">
        <v>1403.7510000000002</v>
      </c>
      <c r="I63" s="44">
        <v>521267.99900000007</v>
      </c>
      <c r="J63" s="44">
        <v>2808.0059999999999</v>
      </c>
      <c r="K63" s="44">
        <v>2339942.94</v>
      </c>
      <c r="L63" s="44">
        <v>5947.1769999999988</v>
      </c>
      <c r="M63" s="44">
        <v>6146682.0650000004</v>
      </c>
      <c r="N63" s="44"/>
      <c r="O63" s="44"/>
      <c r="Q63" s="140">
        <f t="shared" si="0"/>
        <v>597610.53450000007</v>
      </c>
      <c r="R63" s="140">
        <f t="shared" si="1"/>
        <v>4243312.5025000004</v>
      </c>
    </row>
    <row r="64" spans="1:18" s="28" customFormat="1" ht="12" customHeight="1" thickBot="1">
      <c r="A64" s="43"/>
      <c r="B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1:18" s="160" customFormat="1" ht="20.100000000000001" customHeight="1" thickBot="1">
      <c r="A65" s="159" t="s">
        <v>422</v>
      </c>
      <c r="B65" s="151"/>
      <c r="C65" s="151">
        <f>SUM(C6:C63)</f>
        <v>1132732181.2310638</v>
      </c>
      <c r="D65" s="151"/>
      <c r="E65" s="151">
        <f>SUM(E6:E63)</f>
        <v>4380077122.2718248</v>
      </c>
      <c r="F65" s="151"/>
      <c r="G65" s="151">
        <f>SUM(G6:G63)</f>
        <v>6742270270.0592918</v>
      </c>
      <c r="H65" s="151"/>
      <c r="I65" s="151">
        <f>SUM(I6:I63)</f>
        <v>6787373723.9581976</v>
      </c>
      <c r="J65" s="151"/>
      <c r="K65" s="151">
        <f>SUM(K6:K63)</f>
        <v>7097895800.2446356</v>
      </c>
      <c r="L65" s="151"/>
      <c r="M65" s="151">
        <f>SUM(M6:M63)</f>
        <v>3824955562.1064892</v>
      </c>
      <c r="N65" s="151"/>
      <c r="O65" s="151">
        <f>SUM(O6:O63)</f>
        <v>1827223589.8065016</v>
      </c>
      <c r="P65" s="151"/>
      <c r="Q65" s="151">
        <f>AVERAGE(Q6:Q63)</f>
        <v>82127520.816550463</v>
      </c>
      <c r="R65" s="151">
        <f>AVERAGE(R6:R63)</f>
        <v>73349629.485848427</v>
      </c>
    </row>
    <row r="66" spans="1:18" s="28" customFormat="1" ht="20.100000000000001" customHeight="1"/>
  </sheetData>
  <sheetProtection algorithmName="SHA-512" hashValue="pbNfketWwo/jbLbyMnXnokr/u1+S2x6XV2Jt/9cABjHh/so1826k6eysS+NLgswRqFvw7HTf2g+ij//a4bv2yA==" saltValue="TcPNMPVv4IRXWrbLJUQ+cQ==" spinCount="100000" sheet="1" objects="1" scenarios="1" formatColumns="0" formatRows="0"/>
  <customSheetViews>
    <customSheetView guid="{23C48C76-85D5-4072-9DFE-6357FCE87462}" fitToPage="1">
      <selection activeCell="A2" sqref="A2"/>
      <pageMargins left="0.7" right="0.7" top="0.75" bottom="0.75" header="0.3" footer="0.3"/>
      <pageSetup paperSize="9" scale="69" fitToWidth="2" orientation="portrait" r:id="rId1"/>
    </customSheetView>
    <customSheetView guid="{1F563044-BFFD-4E88-8A76-C2F5E7AFE3A5}" fitToPage="1">
      <selection activeCell="A2" sqref="A2"/>
      <pageMargins left="0.7" right="0.7" top="0.75" bottom="0.75" header="0.3" footer="0.3"/>
      <pageSetup paperSize="9" scale="69" fitToWidth="2" orientation="portrait" r:id="rId2"/>
    </customSheetView>
  </customSheetViews>
  <mergeCells count="14">
    <mergeCell ref="T4:T5"/>
    <mergeCell ref="B2:O2"/>
    <mergeCell ref="A4:A5"/>
    <mergeCell ref="B3:O3"/>
    <mergeCell ref="Q3:R3"/>
    <mergeCell ref="Q4:Q5"/>
    <mergeCell ref="R4:R5"/>
    <mergeCell ref="N4:O4"/>
    <mergeCell ref="B4:C4"/>
    <mergeCell ref="D4:E4"/>
    <mergeCell ref="F4:G4"/>
    <mergeCell ref="H4:I4"/>
    <mergeCell ref="J4:K4"/>
    <mergeCell ref="L4:M4"/>
  </mergeCells>
  <conditionalFormatting sqref="C6:C63 E6:E63 G6:G63 I6:I63 K6:K63 M6:M63 O6:O63">
    <cfRule type="cellIs" dxfId="2" priority="3" operator="greaterThan">
      <formula>100000000</formula>
    </cfRule>
  </conditionalFormatting>
  <conditionalFormatting sqref="A6:A65">
    <cfRule type="expression" dxfId="1" priority="2">
      <formula>$Q6&gt;$R6</formula>
    </cfRule>
  </conditionalFormatting>
  <conditionalFormatting sqref="T7">
    <cfRule type="cellIs" dxfId="0" priority="1" operator="greaterThan">
      <formula>100000000</formula>
    </cfRule>
  </conditionalFormatting>
  <hyperlinks>
    <hyperlink ref="A2" location="Presentation!A3" display="←Back to Presentation"/>
  </hyperlinks>
  <pageMargins left="0.7" right="0.7" top="0.75" bottom="0.75" header="0.3" footer="0.3"/>
  <pageSetup paperSize="9" scale="69" fitToWidth="2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92"/>
  <sheetViews>
    <sheetView workbookViewId="0"/>
  </sheetViews>
  <sheetFormatPr defaultRowHeight="14.25"/>
  <cols>
    <col min="1" max="1" width="28" style="27" customWidth="1"/>
    <col min="2" max="3" width="11.85546875" style="27" customWidth="1"/>
    <col min="4" max="4" width="17.85546875" style="27" customWidth="1"/>
    <col min="5" max="5" width="11.85546875" style="27" customWidth="1"/>
    <col min="6" max="16384" width="9.140625" style="27"/>
  </cols>
  <sheetData>
    <row r="1" spans="1:5" ht="12" customHeight="1" thickBot="1"/>
    <row r="2" spans="1:5" s="28" customFormat="1" ht="24" customHeight="1">
      <c r="A2" s="210" t="s">
        <v>325</v>
      </c>
      <c r="B2" s="211"/>
      <c r="C2" s="211"/>
      <c r="D2" s="211"/>
      <c r="E2" s="212"/>
    </row>
    <row r="3" spans="1:5" ht="19.5" customHeight="1" thickBot="1">
      <c r="A3" s="32" t="s">
        <v>326</v>
      </c>
      <c r="B3" s="33" t="s">
        <v>9</v>
      </c>
      <c r="C3" s="33" t="s">
        <v>11</v>
      </c>
      <c r="D3" s="33" t="s">
        <v>327</v>
      </c>
      <c r="E3" s="34" t="s">
        <v>98</v>
      </c>
    </row>
    <row r="4" spans="1:5" ht="20.100000000000001" customHeight="1">
      <c r="A4" s="29" t="s">
        <v>124</v>
      </c>
      <c r="B4" s="30">
        <v>41571.003689869671</v>
      </c>
      <c r="C4" s="30">
        <v>80816.865443242976</v>
      </c>
      <c r="D4" s="30">
        <v>116039.25973659428</v>
      </c>
      <c r="E4" s="30">
        <v>25606.12641708658</v>
      </c>
    </row>
    <row r="5" spans="1:5" ht="20.100000000000001" customHeight="1">
      <c r="A5" s="29" t="s">
        <v>125</v>
      </c>
      <c r="B5" s="30">
        <v>138544.11706688069</v>
      </c>
      <c r="C5" s="30">
        <v>184148.9245711618</v>
      </c>
      <c r="D5" s="30">
        <v>191237.95462571087</v>
      </c>
      <c r="E5" s="30">
        <v>34198.232907294718</v>
      </c>
    </row>
    <row r="6" spans="1:5" ht="20.100000000000001" customHeight="1">
      <c r="A6" s="29" t="s">
        <v>126</v>
      </c>
      <c r="B6" s="30">
        <v>142990.30451997774</v>
      </c>
      <c r="C6" s="30">
        <v>103581.24804354533</v>
      </c>
      <c r="D6" s="30">
        <v>156251.74812277648</v>
      </c>
      <c r="E6" s="30">
        <v>25423.943219323814</v>
      </c>
    </row>
    <row r="7" spans="1:5" ht="20.100000000000001" customHeight="1">
      <c r="A7" s="29" t="s">
        <v>127</v>
      </c>
      <c r="B7" s="30">
        <v>52444.911939341837</v>
      </c>
      <c r="C7" s="30">
        <v>111477.07162100157</v>
      </c>
      <c r="D7" s="30">
        <v>128961.16929230292</v>
      </c>
      <c r="E7" s="30">
        <v>13770.333446029288</v>
      </c>
    </row>
    <row r="8" spans="1:5" ht="20.100000000000001" customHeight="1">
      <c r="A8" s="29" t="s">
        <v>128</v>
      </c>
      <c r="B8" s="30">
        <v>152723.18060323806</v>
      </c>
      <c r="C8" s="30">
        <v>146969.2791201463</v>
      </c>
      <c r="D8" s="30">
        <v>211185.17375788034</v>
      </c>
      <c r="E8" s="30">
        <v>46166.232444438698</v>
      </c>
    </row>
    <row r="9" spans="1:5" ht="20.100000000000001" customHeight="1">
      <c r="A9" s="29" t="s">
        <v>129</v>
      </c>
      <c r="B9" s="30">
        <v>70948.127677554134</v>
      </c>
      <c r="C9" s="30">
        <v>74223.374783915293</v>
      </c>
      <c r="D9" s="30">
        <v>142325.28487213203</v>
      </c>
      <c r="E9" s="30">
        <v>16048.147342751221</v>
      </c>
    </row>
    <row r="10" spans="1:5" ht="20.100000000000001" customHeight="1">
      <c r="A10" s="29" t="s">
        <v>130</v>
      </c>
      <c r="B10" s="30">
        <v>217217.93133379691</v>
      </c>
      <c r="C10" s="30">
        <v>14370.501348583728</v>
      </c>
      <c r="D10" s="30">
        <v>84973.967261560858</v>
      </c>
      <c r="E10" s="30">
        <v>2932.7553886041601</v>
      </c>
    </row>
    <row r="11" spans="1:5" ht="20.100000000000001" customHeight="1">
      <c r="A11" s="29" t="s">
        <v>131</v>
      </c>
      <c r="B11" s="30">
        <v>123180.2500166362</v>
      </c>
      <c r="C11" s="30">
        <v>27469.409746118119</v>
      </c>
      <c r="D11" s="30">
        <v>80336.67766736036</v>
      </c>
      <c r="E11" s="30">
        <v>6691.3877665618338</v>
      </c>
    </row>
    <row r="12" spans="1:5" ht="20.100000000000001" customHeight="1">
      <c r="A12" s="29" t="s">
        <v>132</v>
      </c>
      <c r="B12" s="30">
        <v>57344.876699634478</v>
      </c>
      <c r="C12" s="30">
        <v>62804.147886012608</v>
      </c>
      <c r="D12" s="30">
        <v>71448.411534349289</v>
      </c>
      <c r="E12" s="30">
        <v>4693.543039938636</v>
      </c>
    </row>
    <row r="13" spans="1:5" ht="20.100000000000001" customHeight="1">
      <c r="A13" s="29" t="s">
        <v>133</v>
      </c>
      <c r="B13" s="30">
        <v>267013.46882121504</v>
      </c>
      <c r="C13" s="30">
        <v>57162.055604968162</v>
      </c>
      <c r="D13" s="30">
        <v>166550.2698001744</v>
      </c>
      <c r="E13" s="30">
        <v>45230.837200575981</v>
      </c>
    </row>
    <row r="14" spans="1:5" ht="20.100000000000001" customHeight="1">
      <c r="A14" s="29" t="s">
        <v>134</v>
      </c>
      <c r="B14" s="30">
        <v>136948.41318394264</v>
      </c>
      <c r="C14" s="30">
        <v>32090.315614089483</v>
      </c>
      <c r="D14" s="30">
        <v>159846.13289008421</v>
      </c>
      <c r="E14" s="30">
        <v>27240.096914636077</v>
      </c>
    </row>
    <row r="15" spans="1:5" ht="20.100000000000001" customHeight="1">
      <c r="A15" s="29" t="s">
        <v>135</v>
      </c>
      <c r="B15" s="30">
        <v>30069.183188451752</v>
      </c>
      <c r="C15" s="30">
        <v>26970.969776472029</v>
      </c>
      <c r="D15" s="30">
        <v>19989.107636652167</v>
      </c>
      <c r="E15" s="30">
        <v>3531.389486016003</v>
      </c>
    </row>
    <row r="16" spans="1:5" ht="20.100000000000001" customHeight="1">
      <c r="A16" s="29" t="s">
        <v>136</v>
      </c>
      <c r="B16" s="30">
        <v>352953.92974801181</v>
      </c>
      <c r="C16" s="30">
        <v>64494.090310566564</v>
      </c>
      <c r="D16" s="30">
        <v>211769.87311470701</v>
      </c>
      <c r="E16" s="30">
        <v>60752.123712028755</v>
      </c>
    </row>
    <row r="17" spans="1:5" ht="20.100000000000001" customHeight="1">
      <c r="A17" s="29" t="s">
        <v>137</v>
      </c>
      <c r="B17" s="30">
        <v>9029.2816567053269</v>
      </c>
      <c r="C17" s="30">
        <v>2898.4191843346575</v>
      </c>
      <c r="D17" s="30">
        <v>17068.558151508005</v>
      </c>
      <c r="E17" s="30">
        <v>1046.3501479100034</v>
      </c>
    </row>
    <row r="18" spans="1:5" ht="20.100000000000001" customHeight="1">
      <c r="A18" s="29" t="s">
        <v>138</v>
      </c>
      <c r="B18" s="30">
        <v>105411.59032805092</v>
      </c>
      <c r="C18" s="30">
        <v>98634.661849115888</v>
      </c>
      <c r="D18" s="30">
        <v>199280.03825427612</v>
      </c>
      <c r="E18" s="30">
        <v>35448.629358225087</v>
      </c>
    </row>
    <row r="19" spans="1:5" ht="20.100000000000001" customHeight="1">
      <c r="A19" s="29" t="s">
        <v>139</v>
      </c>
      <c r="B19" s="30">
        <v>97482.873199169393</v>
      </c>
      <c r="C19" s="30">
        <v>39617.954539959319</v>
      </c>
      <c r="D19" s="30">
        <v>101788.68950996407</v>
      </c>
      <c r="E19" s="30">
        <v>12499.255002649661</v>
      </c>
    </row>
    <row r="20" spans="1:5" ht="20.100000000000001" customHeight="1">
      <c r="A20" s="29" t="s">
        <v>140</v>
      </c>
      <c r="B20" s="30">
        <v>186961.69305213643</v>
      </c>
      <c r="C20" s="30">
        <v>170530.87734220451</v>
      </c>
      <c r="D20" s="30">
        <v>284572.17821414262</v>
      </c>
      <c r="E20" s="30">
        <v>46822.524520031293</v>
      </c>
    </row>
    <row r="21" spans="1:5" ht="20.100000000000001" customHeight="1">
      <c r="A21" s="29" t="s">
        <v>141</v>
      </c>
      <c r="B21" s="30">
        <v>41000.345545598822</v>
      </c>
      <c r="C21" s="30">
        <v>32426.272073666085</v>
      </c>
      <c r="D21" s="30">
        <v>66178.157894880147</v>
      </c>
      <c r="E21" s="30">
        <v>8093.295414889214</v>
      </c>
    </row>
    <row r="22" spans="1:5" ht="20.100000000000001" customHeight="1">
      <c r="A22" s="29" t="s">
        <v>142</v>
      </c>
      <c r="B22" s="30">
        <v>94796.333253670935</v>
      </c>
      <c r="C22" s="30">
        <v>81181.615426706747</v>
      </c>
      <c r="D22" s="30">
        <v>201569.19463506216</v>
      </c>
      <c r="E22" s="30">
        <v>23503.172546612172</v>
      </c>
    </row>
    <row r="23" spans="1:5" ht="20.100000000000001" customHeight="1">
      <c r="A23" s="29" t="s">
        <v>143</v>
      </c>
      <c r="B23" s="30">
        <v>7044.5154020542559</v>
      </c>
      <c r="C23" s="30">
        <v>21155.175418322044</v>
      </c>
      <c r="D23" s="30">
        <v>33503.779471851492</v>
      </c>
      <c r="E23" s="30">
        <v>618.93871260739502</v>
      </c>
    </row>
    <row r="24" spans="1:5" ht="20.100000000000001" customHeight="1">
      <c r="A24" s="29" t="s">
        <v>144</v>
      </c>
      <c r="B24" s="30">
        <v>27137.347379091225</v>
      </c>
      <c r="C24" s="30">
        <v>1917.341331001601</v>
      </c>
      <c r="D24" s="30">
        <v>17848.455467017102</v>
      </c>
      <c r="E24" s="30">
        <v>1539.1463216668315</v>
      </c>
    </row>
    <row r="25" spans="1:5" ht="20.100000000000001" customHeight="1">
      <c r="A25" s="29" t="s">
        <v>145</v>
      </c>
      <c r="B25" s="30">
        <v>412279.78270591929</v>
      </c>
      <c r="C25" s="30">
        <v>263949.58234801679</v>
      </c>
      <c r="D25" s="30">
        <v>275996.3891861423</v>
      </c>
      <c r="E25" s="30">
        <v>76019.441292826494</v>
      </c>
    </row>
    <row r="26" spans="1:5" ht="20.100000000000001" customHeight="1">
      <c r="A26" s="29" t="s">
        <v>146</v>
      </c>
      <c r="B26" s="30">
        <v>57221.440882046518</v>
      </c>
      <c r="C26" s="30">
        <v>64287.903880363599</v>
      </c>
      <c r="D26" s="30">
        <v>112173.35399115529</v>
      </c>
      <c r="E26" s="30">
        <v>19280.726018468613</v>
      </c>
    </row>
    <row r="27" spans="1:5" ht="20.100000000000001" customHeight="1">
      <c r="A27" s="29" t="s">
        <v>147</v>
      </c>
      <c r="B27" s="30">
        <v>34372.791260230093</v>
      </c>
      <c r="C27" s="30">
        <v>74139.643988552984</v>
      </c>
      <c r="D27" s="30">
        <v>96924.764021840441</v>
      </c>
      <c r="E27" s="30">
        <v>13799.994387095938</v>
      </c>
    </row>
    <row r="28" spans="1:5" ht="20.100000000000001" customHeight="1">
      <c r="A28" s="29" t="s">
        <v>148</v>
      </c>
      <c r="B28" s="30">
        <v>49234.507930475353</v>
      </c>
      <c r="C28" s="30">
        <v>49224.520213015094</v>
      </c>
      <c r="D28" s="30">
        <v>90779.682204323675</v>
      </c>
      <c r="E28" s="30">
        <v>3461.2966662448753</v>
      </c>
    </row>
    <row r="29" spans="1:5" ht="20.100000000000001" customHeight="1">
      <c r="A29" s="29" t="s">
        <v>23</v>
      </c>
      <c r="B29" s="30">
        <v>8501466.3783140797</v>
      </c>
      <c r="C29" s="30">
        <v>3239421.2602912164</v>
      </c>
      <c r="D29" s="30">
        <v>3773352.8200072385</v>
      </c>
      <c r="E29" s="30">
        <v>1269908.2313004704</v>
      </c>
    </row>
    <row r="30" spans="1:5" ht="20.100000000000001" customHeight="1">
      <c r="A30" s="29" t="s">
        <v>149</v>
      </c>
      <c r="B30" s="30">
        <v>248320.41452089226</v>
      </c>
      <c r="C30" s="30">
        <v>361058.57240428298</v>
      </c>
      <c r="D30" s="30">
        <v>367967.79095720494</v>
      </c>
      <c r="E30" s="30">
        <v>193293.09059678108</v>
      </c>
    </row>
    <row r="31" spans="1:5" ht="20.100000000000001" customHeight="1">
      <c r="A31" s="29" t="s">
        <v>150</v>
      </c>
      <c r="B31" s="30">
        <v>201825.49061671612</v>
      </c>
      <c r="C31" s="30">
        <v>137838.78315820952</v>
      </c>
      <c r="D31" s="30">
        <v>176896.5867942241</v>
      </c>
      <c r="E31" s="30">
        <v>107443.86421853787</v>
      </c>
    </row>
    <row r="32" spans="1:5" ht="20.100000000000001" customHeight="1">
      <c r="A32" s="29" t="s">
        <v>151</v>
      </c>
      <c r="B32" s="30">
        <v>48332.358033943943</v>
      </c>
      <c r="C32" s="30">
        <v>28528.83793273539</v>
      </c>
      <c r="D32" s="30">
        <v>93153.962464496275</v>
      </c>
      <c r="E32" s="30">
        <v>7063.1467919921515</v>
      </c>
    </row>
    <row r="33" spans="1:5" ht="20.100000000000001" customHeight="1">
      <c r="A33" s="29" t="s">
        <v>152</v>
      </c>
      <c r="B33" s="30">
        <v>28989.546118607461</v>
      </c>
      <c r="C33" s="30">
        <v>91878.785268257576</v>
      </c>
      <c r="D33" s="30">
        <v>90632.512137882368</v>
      </c>
      <c r="E33" s="30">
        <v>23809.158379007382</v>
      </c>
    </row>
    <row r="34" spans="1:5" ht="20.100000000000001" customHeight="1">
      <c r="A34" s="29" t="s">
        <v>153</v>
      </c>
      <c r="B34" s="30">
        <v>22559.072483336233</v>
      </c>
      <c r="C34" s="30">
        <v>1265.5026765448629</v>
      </c>
      <c r="D34" s="30">
        <v>23206.829680981889</v>
      </c>
      <c r="E34" s="30">
        <v>642.73500000000092</v>
      </c>
    </row>
    <row r="35" spans="1:5" ht="20.100000000000001" customHeight="1">
      <c r="A35" s="29" t="s">
        <v>154</v>
      </c>
      <c r="B35" s="30">
        <v>199920.7944357252</v>
      </c>
      <c r="C35" s="30">
        <v>65443.446432195713</v>
      </c>
      <c r="D35" s="30">
        <v>122501.05956977329</v>
      </c>
      <c r="E35" s="30">
        <v>17343.680218103887</v>
      </c>
    </row>
    <row r="36" spans="1:5" ht="20.100000000000001" customHeight="1">
      <c r="A36" s="29" t="s">
        <v>155</v>
      </c>
      <c r="B36" s="30">
        <v>54673.53206701696</v>
      </c>
      <c r="C36" s="30">
        <v>99766.852422867392</v>
      </c>
      <c r="D36" s="30">
        <v>120519.04404791752</v>
      </c>
      <c r="E36" s="30">
        <v>25388.338900261588</v>
      </c>
    </row>
    <row r="37" spans="1:5" ht="20.100000000000001" customHeight="1">
      <c r="A37" s="29" t="s">
        <v>156</v>
      </c>
      <c r="B37" s="30">
        <v>212892.54001153371</v>
      </c>
      <c r="C37" s="30">
        <v>162351.65088979906</v>
      </c>
      <c r="D37" s="30">
        <v>168496.10489087575</v>
      </c>
      <c r="E37" s="30">
        <v>53269.234003177116</v>
      </c>
    </row>
    <row r="38" spans="1:5" ht="20.100000000000001" customHeight="1">
      <c r="A38" s="29" t="s">
        <v>157</v>
      </c>
      <c r="B38" s="30">
        <v>38630.668717930559</v>
      </c>
      <c r="C38" s="30">
        <v>16641.643425420069</v>
      </c>
      <c r="D38" s="30">
        <v>57193.407708320032</v>
      </c>
      <c r="E38" s="30">
        <v>2962.4079007261607</v>
      </c>
    </row>
    <row r="39" spans="1:5" ht="20.100000000000001" customHeight="1">
      <c r="A39" s="29" t="s">
        <v>158</v>
      </c>
      <c r="B39" s="30">
        <v>269832.75199816271</v>
      </c>
      <c r="C39" s="30">
        <v>36390.101139431674</v>
      </c>
      <c r="D39" s="30">
        <v>168015.59914593646</v>
      </c>
      <c r="E39" s="30">
        <v>21887.365494156642</v>
      </c>
    </row>
    <row r="40" spans="1:5" ht="20.100000000000001" customHeight="1">
      <c r="A40" s="29" t="s">
        <v>159</v>
      </c>
      <c r="B40" s="30">
        <v>33047.185111552171</v>
      </c>
      <c r="C40" s="30">
        <v>94480.442155140583</v>
      </c>
      <c r="D40" s="30">
        <v>107847.15418803639</v>
      </c>
      <c r="E40" s="30">
        <v>20511.866237034203</v>
      </c>
    </row>
    <row r="41" spans="1:5" ht="20.100000000000001" customHeight="1">
      <c r="A41" s="29" t="s">
        <v>160</v>
      </c>
      <c r="B41" s="30">
        <v>42720.889042162176</v>
      </c>
      <c r="C41" s="30">
        <v>57209.734027552528</v>
      </c>
      <c r="D41" s="30">
        <v>76415.336432275479</v>
      </c>
      <c r="E41" s="30">
        <v>8703.7615669307506</v>
      </c>
    </row>
    <row r="42" spans="1:5" ht="20.100000000000001" customHeight="1">
      <c r="A42" s="29" t="s">
        <v>161</v>
      </c>
      <c r="B42" s="30">
        <v>121420.7541031983</v>
      </c>
      <c r="C42" s="30">
        <v>100327.73595986965</v>
      </c>
      <c r="D42" s="30">
        <v>273048.79096268991</v>
      </c>
      <c r="E42" s="30">
        <v>23386.455976124857</v>
      </c>
    </row>
    <row r="43" spans="1:5" ht="20.100000000000001" customHeight="1">
      <c r="A43" s="31" t="s">
        <v>162</v>
      </c>
      <c r="B43" s="30">
        <v>72505.516370630183</v>
      </c>
      <c r="C43" s="30">
        <v>59215.779087259682</v>
      </c>
      <c r="D43" s="30">
        <v>87209.09472284856</v>
      </c>
      <c r="E43" s="30">
        <v>11622.369520212136</v>
      </c>
    </row>
    <row r="44" spans="1:5" ht="20.100000000000001" customHeight="1">
      <c r="A44" s="29" t="s">
        <v>163</v>
      </c>
      <c r="B44" s="30">
        <v>10307.282726185391</v>
      </c>
      <c r="C44" s="30">
        <v>8338.632434629706</v>
      </c>
      <c r="D44" s="30">
        <v>35169.043022951904</v>
      </c>
      <c r="E44" s="30">
        <v>1284.570324391364</v>
      </c>
    </row>
    <row r="45" spans="1:5" ht="20.100000000000001" customHeight="1">
      <c r="A45" s="29" t="s">
        <v>164</v>
      </c>
      <c r="B45" s="30">
        <v>74892.798320296803</v>
      </c>
      <c r="C45" s="30">
        <v>72098.529174855052</v>
      </c>
      <c r="D45" s="30">
        <v>92751.007973881147</v>
      </c>
      <c r="E45" s="30">
        <v>12389.879098751609</v>
      </c>
    </row>
    <row r="46" spans="1:5" ht="20.100000000000001" customHeight="1">
      <c r="A46" s="29" t="s">
        <v>165</v>
      </c>
      <c r="B46" s="30">
        <v>94156.196387238349</v>
      </c>
      <c r="C46" s="30">
        <v>73850.990314044291</v>
      </c>
      <c r="D46" s="30">
        <v>78237.117506081398</v>
      </c>
      <c r="E46" s="30">
        <v>17510.819975757226</v>
      </c>
    </row>
    <row r="47" spans="1:5" ht="20.100000000000001" customHeight="1">
      <c r="A47" s="29" t="s">
        <v>166</v>
      </c>
      <c r="B47" s="30">
        <v>211388.96524640534</v>
      </c>
      <c r="C47" s="30">
        <v>553624.73246942239</v>
      </c>
      <c r="D47" s="30">
        <v>353885.06828391907</v>
      </c>
      <c r="E47" s="30">
        <v>83316.318257770399</v>
      </c>
    </row>
    <row r="48" spans="1:5" ht="20.100000000000001" customHeight="1">
      <c r="A48" s="29" t="s">
        <v>167</v>
      </c>
      <c r="B48" s="30">
        <v>121433.229829645</v>
      </c>
      <c r="C48" s="30">
        <v>93775.789336668749</v>
      </c>
      <c r="D48" s="30">
        <v>152240.44346520645</v>
      </c>
      <c r="E48" s="30">
        <v>125059.77196922999</v>
      </c>
    </row>
    <row r="49" spans="1:5" ht="20.100000000000001" customHeight="1">
      <c r="A49" s="29" t="s">
        <v>168</v>
      </c>
      <c r="B49" s="30">
        <v>80850.659205105097</v>
      </c>
      <c r="C49" s="30">
        <v>164479.01422845505</v>
      </c>
      <c r="D49" s="30">
        <v>188354.45291741949</v>
      </c>
      <c r="E49" s="30">
        <v>32117.999646401287</v>
      </c>
    </row>
    <row r="50" spans="1:5" ht="20.100000000000001" customHeight="1">
      <c r="A50" s="29" t="s">
        <v>169</v>
      </c>
      <c r="B50" s="30">
        <v>114484.80967018651</v>
      </c>
      <c r="C50" s="30">
        <v>44249.102443091615</v>
      </c>
      <c r="D50" s="30">
        <v>83553.424206086609</v>
      </c>
      <c r="E50" s="30">
        <v>6450.656285152133</v>
      </c>
    </row>
    <row r="51" spans="1:5" ht="20.100000000000001" customHeight="1">
      <c r="A51" s="29" t="s">
        <v>170</v>
      </c>
      <c r="B51" s="30">
        <v>327.12965040350326</v>
      </c>
      <c r="C51" s="30"/>
      <c r="D51" s="30"/>
      <c r="E51" s="30"/>
    </row>
    <row r="52" spans="1:5" ht="20.100000000000001" customHeight="1">
      <c r="A52" s="29" t="s">
        <v>171</v>
      </c>
      <c r="B52" s="30">
        <v>103146.5200719502</v>
      </c>
      <c r="C52" s="30">
        <v>1765.3219698098189</v>
      </c>
      <c r="D52" s="30">
        <v>23126.786383784056</v>
      </c>
      <c r="E52" s="30">
        <v>464.44890096646003</v>
      </c>
    </row>
    <row r="53" spans="1:5" ht="20.100000000000001" customHeight="1">
      <c r="A53" s="29" t="s">
        <v>172</v>
      </c>
      <c r="B53" s="30">
        <v>25284.51294280501</v>
      </c>
      <c r="C53" s="30">
        <v>1495.814562662069</v>
      </c>
      <c r="D53" s="30">
        <v>15783.6759750493</v>
      </c>
      <c r="E53" s="30"/>
    </row>
    <row r="54" spans="1:5" ht="20.100000000000001" customHeight="1">
      <c r="A54" s="29" t="s">
        <v>173</v>
      </c>
      <c r="B54" s="30">
        <v>84565.794168222506</v>
      </c>
      <c r="C54" s="30">
        <v>1977.7843101861552</v>
      </c>
      <c r="D54" s="30">
        <v>40405.778909052955</v>
      </c>
      <c r="E54" s="30">
        <v>1507.3514443101496</v>
      </c>
    </row>
    <row r="55" spans="1:5" ht="20.100000000000001" customHeight="1">
      <c r="A55" s="29" t="s">
        <v>174</v>
      </c>
      <c r="B55" s="30">
        <v>19169.490080945478</v>
      </c>
      <c r="C55" s="30">
        <v>7238.9964418540148</v>
      </c>
      <c r="D55" s="30">
        <v>13373.366502959167</v>
      </c>
      <c r="E55" s="30">
        <v>272.48400000000015</v>
      </c>
    </row>
    <row r="56" spans="1:5" ht="20.100000000000001" customHeight="1">
      <c r="A56" s="29" t="s">
        <v>175</v>
      </c>
      <c r="B56" s="30">
        <v>74493.504600705812</v>
      </c>
      <c r="C56" s="30">
        <v>13111.51076078707</v>
      </c>
      <c r="D56" s="30">
        <v>59010.910101016932</v>
      </c>
      <c r="E56" s="30">
        <v>2406.5574607336794</v>
      </c>
    </row>
    <row r="57" spans="1:5" ht="20.100000000000001" customHeight="1">
      <c r="A57" s="29" t="s">
        <v>176</v>
      </c>
      <c r="B57" s="30">
        <v>119195.8399207102</v>
      </c>
      <c r="C57" s="30">
        <v>133712.2793451405</v>
      </c>
      <c r="D57" s="30">
        <v>56967.294819903182</v>
      </c>
      <c r="E57" s="30">
        <v>7790.5006664843349</v>
      </c>
    </row>
    <row r="58" spans="1:5" ht="20.100000000000001" customHeight="1">
      <c r="A58" s="29" t="s">
        <v>177</v>
      </c>
      <c r="B58" s="30">
        <v>285006.15072395356</v>
      </c>
      <c r="C58" s="30">
        <v>91996.467477703496</v>
      </c>
      <c r="D58" s="30">
        <v>209112.4069818189</v>
      </c>
      <c r="E58" s="30">
        <v>26482.042678510719</v>
      </c>
    </row>
    <row r="59" spans="1:5" ht="20.100000000000001" customHeight="1">
      <c r="A59" s="29" t="s">
        <v>178</v>
      </c>
      <c r="B59" s="30">
        <v>346384.18086872844</v>
      </c>
      <c r="C59" s="30">
        <v>8724.5484695855466</v>
      </c>
      <c r="D59" s="30">
        <v>51123.021249785837</v>
      </c>
      <c r="E59" s="30">
        <v>3234.1103574119375</v>
      </c>
    </row>
    <row r="60" spans="1:5" ht="20.100000000000001" customHeight="1">
      <c r="A60" s="29" t="s">
        <v>179</v>
      </c>
      <c r="B60" s="30">
        <v>148525.30940072358</v>
      </c>
      <c r="C60" s="30">
        <v>5857.1487189545178</v>
      </c>
      <c r="D60" s="30">
        <v>13153.962304347126</v>
      </c>
      <c r="E60" s="30">
        <v>580.22800000000279</v>
      </c>
    </row>
    <row r="61" spans="1:5" ht="20.100000000000001" customHeight="1">
      <c r="A61" s="29" t="s">
        <v>180</v>
      </c>
      <c r="B61" s="30">
        <v>855653.77265616891</v>
      </c>
      <c r="C61" s="30">
        <v>142050.82389383204</v>
      </c>
      <c r="D61" s="30">
        <v>300795.41839445318</v>
      </c>
      <c r="E61" s="30">
        <v>56526.978926440788</v>
      </c>
    </row>
    <row r="62" spans="1:5" ht="20.100000000000001" customHeight="1">
      <c r="A62" s="29" t="s">
        <v>181</v>
      </c>
      <c r="B62" s="30">
        <v>51353.816764574825</v>
      </c>
      <c r="C62" s="30">
        <v>3289.7929297848746</v>
      </c>
      <c r="D62" s="30">
        <v>31184.853889585997</v>
      </c>
      <c r="E62" s="30">
        <v>855.99869380922883</v>
      </c>
    </row>
    <row r="63" spans="1:5" ht="20.100000000000001" customHeight="1">
      <c r="A63" s="29" t="s">
        <v>182</v>
      </c>
      <c r="B63" s="30">
        <v>136810.25391263139</v>
      </c>
      <c r="C63" s="30">
        <v>23864.201836484226</v>
      </c>
      <c r="D63" s="30">
        <v>75159.051515834901</v>
      </c>
      <c r="E63" s="30">
        <v>2151.519434211802</v>
      </c>
    </row>
    <row r="64" spans="1:5" ht="20.100000000000001" customHeight="1">
      <c r="A64" s="29" t="s">
        <v>183</v>
      </c>
      <c r="B64" s="30">
        <v>12335.212203063093</v>
      </c>
      <c r="C64" s="30">
        <v>1812.6393912873377</v>
      </c>
      <c r="D64" s="30">
        <v>1058.6542123115159</v>
      </c>
      <c r="E64" s="30">
        <v>1683.5689732433264</v>
      </c>
    </row>
    <row r="65" spans="1:5" ht="20.100000000000001" customHeight="1">
      <c r="A65" s="29" t="s">
        <v>184</v>
      </c>
      <c r="B65" s="30">
        <v>32020.407077492182</v>
      </c>
      <c r="C65" s="30">
        <v>1510.7069365783477</v>
      </c>
      <c r="D65" s="30">
        <v>15345.453109852695</v>
      </c>
      <c r="E65" s="30">
        <v>2144.9106835524135</v>
      </c>
    </row>
    <row r="66" spans="1:5" ht="20.100000000000001" customHeight="1">
      <c r="A66" s="29" t="s">
        <v>185</v>
      </c>
      <c r="B66" s="30">
        <v>15255.289885596361</v>
      </c>
      <c r="C66" s="30">
        <v>8293.3338399907152</v>
      </c>
      <c r="D66" s="30">
        <v>14784.394166630944</v>
      </c>
      <c r="E66" s="30">
        <v>1324.3993140881857</v>
      </c>
    </row>
    <row r="67" spans="1:5" ht="20.100000000000001" customHeight="1">
      <c r="A67" s="29" t="s">
        <v>186</v>
      </c>
      <c r="B67" s="30">
        <v>1141.1871699813707</v>
      </c>
      <c r="C67" s="30">
        <v>424.7817837785451</v>
      </c>
      <c r="D67" s="30">
        <v>1512.8639999999975</v>
      </c>
      <c r="E67" s="30"/>
    </row>
    <row r="68" spans="1:5" ht="20.100000000000001" customHeight="1">
      <c r="A68" s="29" t="s">
        <v>187</v>
      </c>
      <c r="B68" s="30">
        <v>7294.4071736890801</v>
      </c>
      <c r="C68" s="30">
        <v>2999.1308787643857</v>
      </c>
      <c r="D68" s="30">
        <v>13564.024077731436</v>
      </c>
      <c r="E68" s="30">
        <v>349.67960797343812</v>
      </c>
    </row>
    <row r="69" spans="1:5" ht="20.100000000000001" customHeight="1">
      <c r="A69" s="29" t="s">
        <v>188</v>
      </c>
      <c r="B69" s="30">
        <v>34458.938641565495</v>
      </c>
      <c r="C69" s="30">
        <v>4487.3783996716766</v>
      </c>
      <c r="D69" s="30">
        <v>25477.429278512125</v>
      </c>
      <c r="E69" s="30">
        <v>2661.311396927304</v>
      </c>
    </row>
    <row r="70" spans="1:5" ht="20.100000000000001" customHeight="1">
      <c r="A70" s="29" t="s">
        <v>189</v>
      </c>
      <c r="B70" s="30">
        <v>3299.9792237912106</v>
      </c>
      <c r="C70" s="30">
        <v>2734.2359999999908</v>
      </c>
      <c r="D70" s="30">
        <v>5210.5267906621457</v>
      </c>
      <c r="E70" s="30"/>
    </row>
    <row r="71" spans="1:5" ht="20.100000000000001" customHeight="1">
      <c r="A71" s="29" t="s">
        <v>190</v>
      </c>
      <c r="B71" s="30">
        <v>128888.5331895479</v>
      </c>
      <c r="C71" s="30">
        <v>71446.821409287702</v>
      </c>
      <c r="D71" s="30">
        <v>73945.343635871424</v>
      </c>
      <c r="E71" s="30">
        <v>24077.692772282015</v>
      </c>
    </row>
    <row r="72" spans="1:5" ht="20.100000000000001" customHeight="1">
      <c r="A72" s="29" t="s">
        <v>191</v>
      </c>
      <c r="B72" s="30">
        <v>15197.739480164981</v>
      </c>
      <c r="C72" s="30">
        <v>1673.2926529332444</v>
      </c>
      <c r="D72" s="30">
        <v>7139.516451149575</v>
      </c>
      <c r="E72" s="30">
        <v>1584.5286418135695</v>
      </c>
    </row>
    <row r="73" spans="1:5" ht="20.100000000000001" customHeight="1">
      <c r="A73" s="29" t="s">
        <v>192</v>
      </c>
      <c r="B73" s="30">
        <v>17490.616766508061</v>
      </c>
      <c r="C73" s="30">
        <v>12451.947519471039</v>
      </c>
      <c r="D73" s="30">
        <v>7726.521016165384</v>
      </c>
      <c r="E73" s="30">
        <v>1028.8093075481872</v>
      </c>
    </row>
    <row r="74" spans="1:5" ht="20.100000000000001" customHeight="1">
      <c r="A74" s="29" t="s">
        <v>193</v>
      </c>
      <c r="B74" s="30">
        <v>14192.21133393834</v>
      </c>
      <c r="C74" s="30"/>
      <c r="D74" s="30">
        <v>10591.004954259424</v>
      </c>
      <c r="E74" s="30">
        <v>3695.6848423190554</v>
      </c>
    </row>
    <row r="75" spans="1:5" ht="20.100000000000001" customHeight="1">
      <c r="A75" s="29" t="s">
        <v>194</v>
      </c>
      <c r="B75" s="30">
        <v>3931.2710557893001</v>
      </c>
      <c r="C75" s="30">
        <v>2637.2328739453105</v>
      </c>
      <c r="D75" s="30">
        <v>9234.5596375901932</v>
      </c>
      <c r="E75" s="30"/>
    </row>
    <row r="76" spans="1:5" ht="20.100000000000001" customHeight="1">
      <c r="A76" s="29" t="s">
        <v>195</v>
      </c>
      <c r="B76" s="30">
        <v>3058.9016217632707</v>
      </c>
      <c r="C76" s="30">
        <v>1308.041725885638</v>
      </c>
      <c r="D76" s="30">
        <v>1808.9813382162001</v>
      </c>
      <c r="E76" s="30">
        <v>327.83904557396215</v>
      </c>
    </row>
    <row r="77" spans="1:5" ht="20.100000000000001" customHeight="1">
      <c r="A77" s="29" t="s">
        <v>196</v>
      </c>
      <c r="B77" s="30">
        <v>17364.486804871536</v>
      </c>
      <c r="C77" s="30">
        <v>1720.4980689674142</v>
      </c>
      <c r="D77" s="30">
        <v>14893.02795295653</v>
      </c>
      <c r="E77" s="30"/>
    </row>
    <row r="78" spans="1:5" ht="20.100000000000001" customHeight="1">
      <c r="A78" s="29" t="s">
        <v>197</v>
      </c>
      <c r="B78" s="30">
        <v>1211.0313685158869</v>
      </c>
      <c r="C78" s="30"/>
      <c r="D78" s="30">
        <v>5511.6689665059539</v>
      </c>
      <c r="E78" s="30">
        <v>311.87565236683298</v>
      </c>
    </row>
    <row r="79" spans="1:5" ht="20.100000000000001" customHeight="1">
      <c r="A79" s="29" t="s">
        <v>198</v>
      </c>
      <c r="B79" s="30">
        <v>11633.884124705159</v>
      </c>
      <c r="C79" s="30">
        <v>21140.740703507669</v>
      </c>
      <c r="D79" s="30">
        <v>16543.602523606456</v>
      </c>
      <c r="E79" s="30">
        <v>2947.3618276806014</v>
      </c>
    </row>
    <row r="80" spans="1:5" ht="20.100000000000001" customHeight="1">
      <c r="A80" s="29" t="s">
        <v>199</v>
      </c>
      <c r="B80" s="30">
        <v>55289.767548408687</v>
      </c>
      <c r="C80" s="30">
        <v>6237.8562471355363</v>
      </c>
      <c r="D80" s="30">
        <v>12172.536340847191</v>
      </c>
      <c r="E80" s="30">
        <v>6239.4403027456001</v>
      </c>
    </row>
    <row r="81" spans="1:5" ht="20.100000000000001" customHeight="1">
      <c r="A81" s="29" t="s">
        <v>200</v>
      </c>
      <c r="B81" s="30">
        <v>18044.594103159063</v>
      </c>
      <c r="C81" s="30">
        <v>3028.2600317567872</v>
      </c>
      <c r="D81" s="30">
        <v>16210.165151508252</v>
      </c>
      <c r="E81" s="30">
        <v>584.7555855276164</v>
      </c>
    </row>
    <row r="82" spans="1:5" ht="20.100000000000001" customHeight="1">
      <c r="A82" s="29" t="s">
        <v>201</v>
      </c>
      <c r="B82" s="30">
        <v>1981.3196808578812</v>
      </c>
      <c r="C82" s="30">
        <v>464.62499499176965</v>
      </c>
      <c r="D82" s="30">
        <v>3002.7152352463504</v>
      </c>
      <c r="E82" s="30"/>
    </row>
    <row r="83" spans="1:5" ht="20.100000000000001" customHeight="1">
      <c r="A83" s="29" t="s">
        <v>202</v>
      </c>
      <c r="B83" s="30">
        <v>30044.564713850381</v>
      </c>
      <c r="C83" s="30">
        <v>12454.486873381551</v>
      </c>
      <c r="D83" s="30">
        <v>35868.556321067124</v>
      </c>
      <c r="E83" s="30">
        <v>3315.2062539414201</v>
      </c>
    </row>
    <row r="84" spans="1:5" ht="20.100000000000001" customHeight="1">
      <c r="A84" s="29" t="s">
        <v>203</v>
      </c>
      <c r="B84" s="30"/>
      <c r="C84" s="30">
        <v>1355.4119999999966</v>
      </c>
      <c r="D84" s="30">
        <v>1530.8845928911446</v>
      </c>
      <c r="E84" s="30">
        <v>300.12599999999594</v>
      </c>
    </row>
    <row r="85" spans="1:5" ht="20.100000000000001" customHeight="1">
      <c r="A85" s="29" t="s">
        <v>204</v>
      </c>
      <c r="B85" s="30">
        <v>2234.7361951701664</v>
      </c>
      <c r="C85" s="30">
        <v>1733.2323393449794</v>
      </c>
      <c r="D85" s="30">
        <v>5021.3974464954345</v>
      </c>
      <c r="E85" s="30"/>
    </row>
    <row r="86" spans="1:5" ht="20.100000000000001" customHeight="1">
      <c r="A86" s="29" t="s">
        <v>205</v>
      </c>
      <c r="B86" s="30">
        <v>2378.942955677483</v>
      </c>
      <c r="C86" s="30">
        <v>8362.9519074672316</v>
      </c>
      <c r="D86" s="30">
        <v>17804.121764623575</v>
      </c>
      <c r="E86" s="30">
        <v>2057.9534754482124</v>
      </c>
    </row>
    <row r="87" spans="1:5" ht="20.100000000000001" customHeight="1">
      <c r="A87" s="29" t="s">
        <v>206</v>
      </c>
      <c r="B87" s="30">
        <v>9976.9247391944809</v>
      </c>
      <c r="C87" s="30">
        <v>1458.6195373656265</v>
      </c>
      <c r="D87" s="30">
        <v>892.78064844775292</v>
      </c>
      <c r="E87" s="30"/>
    </row>
    <row r="88" spans="1:5" ht="20.100000000000001" customHeight="1">
      <c r="A88" s="29" t="s">
        <v>207</v>
      </c>
      <c r="B88" s="30">
        <v>102636.63012227416</v>
      </c>
      <c r="C88" s="30">
        <v>69778.667979362493</v>
      </c>
      <c r="D88" s="30">
        <v>145786.11728217456</v>
      </c>
      <c r="E88" s="30">
        <v>47443.870569783991</v>
      </c>
    </row>
    <row r="89" spans="1:5" ht="20.100000000000001" customHeight="1">
      <c r="A89" s="29" t="s">
        <v>208</v>
      </c>
      <c r="B89" s="30">
        <v>19570.723788150688</v>
      </c>
      <c r="C89" s="30">
        <v>58832.08548689985</v>
      </c>
      <c r="D89" s="30">
        <v>3058.7053490855719</v>
      </c>
      <c r="E89" s="30">
        <v>29544.891561686698</v>
      </c>
    </row>
    <row r="90" spans="1:5" ht="20.100000000000001" customHeight="1">
      <c r="A90" s="29" t="s">
        <v>209</v>
      </c>
      <c r="B90" s="30">
        <v>3995.1334983538445</v>
      </c>
      <c r="C90" s="30">
        <v>966.07663833976392</v>
      </c>
      <c r="D90" s="30">
        <v>6692.4997521453879</v>
      </c>
      <c r="E90" s="30">
        <v>831.75600000000202</v>
      </c>
    </row>
    <row r="91" spans="1:5" ht="20.100000000000001" customHeight="1">
      <c r="A91" s="29" t="s">
        <v>210</v>
      </c>
      <c r="B91" s="30">
        <v>2171.5543621720117</v>
      </c>
      <c r="C91" s="30"/>
      <c r="D91" s="30">
        <v>3564.2626799391751</v>
      </c>
      <c r="E91" s="30">
        <v>893.28700000000424</v>
      </c>
    </row>
    <row r="92" spans="1:5" ht="20.100000000000001" customHeight="1">
      <c r="A92" s="29" t="s">
        <v>211</v>
      </c>
      <c r="B92" s="30">
        <v>26581.13934223284</v>
      </c>
      <c r="C92" s="30">
        <v>5371.009033697168</v>
      </c>
      <c r="D92" s="30">
        <v>11683.414245305821</v>
      </c>
      <c r="E92" s="30">
        <v>642.73500000000092</v>
      </c>
    </row>
  </sheetData>
  <sheetProtection algorithmName="SHA-512" hashValue="TiocMCbSnlZBU7Lz6fchQG6kWPxxf7z1V451ogiQQubjG4h1NlmvM9ci709eDlCmX3Evc0TDMqQyaR95GeJoUA==" saltValue="JCsmO1iqDUHe30Puwb6xGg==" spinCount="100000" sheet="1" objects="1" scenarios="1" formatColumns="0" formatRows="0"/>
  <customSheetViews>
    <customSheetView guid="{23C48C76-85D5-4072-9DFE-6357FCE87462}" fitToPage="1" state="hidden">
      <pageMargins left="0.7" right="0.7" top="0.75" bottom="0.75" header="0.3" footer="0.3"/>
      <pageSetup paperSize="9" scale="67" orientation="portrait" r:id="rId1"/>
    </customSheetView>
    <customSheetView guid="{1F563044-BFFD-4E88-8A76-C2F5E7AFE3A5}" fitToPage="1">
      <pageMargins left="0.7" right="0.7" top="0.75" bottom="0.75" header="0.3" footer="0.3"/>
      <pageSetup paperSize="9" scale="67" orientation="portrait" r:id="rId2"/>
    </customSheetView>
  </customSheetViews>
  <mergeCells count="1">
    <mergeCell ref="A2:E2"/>
  </mergeCells>
  <pageMargins left="0.7" right="0.7" top="0.75" bottom="0.75" header="0.3" footer="0.3"/>
  <pageSetup paperSize="9" scale="67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54"/>
  <sheetViews>
    <sheetView workbookViewId="0">
      <selection activeCell="F24" sqref="F24"/>
    </sheetView>
  </sheetViews>
  <sheetFormatPr defaultRowHeight="15"/>
  <cols>
    <col min="1" max="1" width="15.140625" bestFit="1" customWidth="1"/>
    <col min="2" max="9" width="14.140625" customWidth="1"/>
    <col min="12" max="12" width="10" bestFit="1" customWidth="1"/>
  </cols>
  <sheetData>
    <row r="1" spans="1:9" s="1" customFormat="1" ht="12" customHeight="1" thickBot="1">
      <c r="C1" s="35"/>
      <c r="D1" s="35"/>
      <c r="E1" s="49"/>
      <c r="F1" s="28"/>
      <c r="G1" s="50"/>
      <c r="H1" s="36"/>
      <c r="I1" s="51"/>
    </row>
    <row r="2" spans="1:9" s="1" customFormat="1" ht="24" customHeight="1">
      <c r="A2" s="213" t="s">
        <v>329</v>
      </c>
      <c r="B2" s="214"/>
      <c r="C2" s="214"/>
      <c r="D2" s="214"/>
      <c r="E2" s="214"/>
      <c r="F2" s="214"/>
      <c r="G2" s="214"/>
      <c r="H2" s="214"/>
      <c r="I2" s="215"/>
    </row>
    <row r="3" spans="1:9" s="108" customFormat="1" ht="19.5" customHeight="1">
      <c r="A3" s="190" t="s">
        <v>349</v>
      </c>
      <c r="B3" s="192" t="s">
        <v>19</v>
      </c>
      <c r="C3" s="192"/>
      <c r="D3" s="192" t="s">
        <v>20</v>
      </c>
      <c r="E3" s="192"/>
      <c r="F3" s="192" t="s">
        <v>21</v>
      </c>
      <c r="G3" s="192"/>
      <c r="H3" s="192" t="s">
        <v>22</v>
      </c>
      <c r="I3" s="193"/>
    </row>
    <row r="4" spans="1:9" s="109" customFormat="1" ht="16.5" customHeight="1" thickBot="1">
      <c r="A4" s="191"/>
      <c r="B4" s="110" t="s">
        <v>122</v>
      </c>
      <c r="C4" s="110" t="s">
        <v>328</v>
      </c>
      <c r="D4" s="110" t="s">
        <v>122</v>
      </c>
      <c r="E4" s="110" t="s">
        <v>328</v>
      </c>
      <c r="F4" s="110" t="s">
        <v>122</v>
      </c>
      <c r="G4" s="110" t="s">
        <v>328</v>
      </c>
      <c r="H4" s="110" t="s">
        <v>122</v>
      </c>
      <c r="I4" s="111" t="s">
        <v>328</v>
      </c>
    </row>
    <row r="5" spans="1:9" ht="20.100000000000001" customHeight="1">
      <c r="A5" s="53" t="s">
        <v>8</v>
      </c>
      <c r="B5" s="54"/>
      <c r="C5" s="54"/>
      <c r="D5" s="54"/>
      <c r="E5" s="54"/>
      <c r="F5" s="54"/>
      <c r="G5" s="54"/>
      <c r="H5" s="54"/>
      <c r="I5" s="54"/>
    </row>
    <row r="6" spans="1:9" ht="20.100000000000001" customHeight="1">
      <c r="A6" s="43" t="s">
        <v>9</v>
      </c>
      <c r="B6" s="44">
        <v>14492.818299999995</v>
      </c>
      <c r="C6" s="44">
        <v>114203465.94199999</v>
      </c>
      <c r="D6" s="44">
        <v>44457.725600000085</v>
      </c>
      <c r="E6" s="44">
        <v>350402405.75699991</v>
      </c>
      <c r="F6" s="44">
        <v>60339.139200000136</v>
      </c>
      <c r="G6" s="44">
        <v>553832425.35600019</v>
      </c>
      <c r="H6" s="44">
        <v>209877.47600000011</v>
      </c>
      <c r="I6" s="44">
        <v>181459184.86600009</v>
      </c>
    </row>
    <row r="7" spans="1:9" ht="20.100000000000001" customHeight="1">
      <c r="A7" s="43" t="s">
        <v>11</v>
      </c>
      <c r="B7" s="44">
        <v>19083.028599999998</v>
      </c>
      <c r="C7" s="44">
        <v>220724428.699</v>
      </c>
      <c r="D7" s="44">
        <v>22260.095800000006</v>
      </c>
      <c r="E7" s="44">
        <v>315140177.13199991</v>
      </c>
      <c r="F7" s="44">
        <v>19510.554300000003</v>
      </c>
      <c r="G7" s="44">
        <v>248208557.78700018</v>
      </c>
      <c r="H7" s="44">
        <v>204123.25200000015</v>
      </c>
      <c r="I7" s="44">
        <v>232810766.03900003</v>
      </c>
    </row>
    <row r="8" spans="1:9" ht="20.100000000000001" customHeight="1">
      <c r="A8" s="43" t="s">
        <v>327</v>
      </c>
      <c r="B8" s="44">
        <v>16894.658300000014</v>
      </c>
      <c r="C8" s="44">
        <v>79447275.299999967</v>
      </c>
      <c r="D8" s="44">
        <v>25069.042600000033</v>
      </c>
      <c r="E8" s="44">
        <v>157691522.92200005</v>
      </c>
      <c r="F8" s="44">
        <v>33765.035000000011</v>
      </c>
      <c r="G8" s="44">
        <v>212059359.54399994</v>
      </c>
      <c r="H8" s="44">
        <v>225515.2249999998</v>
      </c>
      <c r="I8" s="44">
        <v>123314835.46500002</v>
      </c>
    </row>
    <row r="9" spans="1:9" ht="20.100000000000001" customHeight="1">
      <c r="A9" s="43" t="s">
        <v>13</v>
      </c>
      <c r="B9" s="44">
        <v>6648.3471000000009</v>
      </c>
      <c r="C9" s="44">
        <v>49438573.772000007</v>
      </c>
      <c r="D9" s="44">
        <v>9096.2060999999994</v>
      </c>
      <c r="E9" s="44">
        <v>49046335.880000025</v>
      </c>
      <c r="F9" s="44">
        <v>11368.336300000003</v>
      </c>
      <c r="G9" s="44">
        <v>80823902.972000018</v>
      </c>
      <c r="H9" s="44">
        <v>64996.12</v>
      </c>
      <c r="I9" s="44">
        <v>104348143.023</v>
      </c>
    </row>
    <row r="10" spans="1:9" ht="20.100000000000001" customHeight="1">
      <c r="A10" s="43" t="s">
        <v>14</v>
      </c>
      <c r="B10" s="44">
        <v>57118.852299999948</v>
      </c>
      <c r="C10" s="44">
        <v>464694178.11499989</v>
      </c>
      <c r="D10" s="44">
        <v>100883.0701</v>
      </c>
      <c r="E10" s="44">
        <v>875253744.05400014</v>
      </c>
      <c r="F10" s="44">
        <v>124983.06479999972</v>
      </c>
      <c r="G10" s="44">
        <v>1097338967.0009985</v>
      </c>
      <c r="H10" s="44">
        <v>704512.07300000102</v>
      </c>
      <c r="I10" s="44">
        <v>643423245.07199943</v>
      </c>
    </row>
    <row r="11" spans="1:9" ht="20.100000000000001" customHeight="1">
      <c r="A11" s="53" t="s">
        <v>15</v>
      </c>
      <c r="B11" s="44"/>
      <c r="C11" s="44"/>
      <c r="D11" s="44"/>
      <c r="E11" s="44"/>
      <c r="F11" s="44"/>
      <c r="G11" s="44"/>
      <c r="H11" s="44"/>
      <c r="I11" s="44"/>
    </row>
    <row r="12" spans="1:9" ht="20.100000000000001" customHeight="1">
      <c r="A12" s="43" t="s">
        <v>9</v>
      </c>
      <c r="B12" s="44">
        <v>152686.21380000014</v>
      </c>
      <c r="C12" s="44">
        <v>691446794.08700025</v>
      </c>
      <c r="D12" s="44">
        <v>270210.96339999902</v>
      </c>
      <c r="E12" s="44">
        <v>1249124340.9350023</v>
      </c>
      <c r="F12" s="44">
        <v>291482.61389999982</v>
      </c>
      <c r="G12" s="44">
        <v>1669687314.2119994</v>
      </c>
      <c r="H12" s="44">
        <v>1934933.1069999996</v>
      </c>
      <c r="I12" s="44">
        <v>879074324.78500068</v>
      </c>
    </row>
    <row r="13" spans="1:9" ht="20.100000000000001" customHeight="1">
      <c r="A13" s="43" t="s">
        <v>11</v>
      </c>
      <c r="B13" s="44">
        <v>149907.62140000006</v>
      </c>
      <c r="C13" s="44">
        <v>569065676.09799957</v>
      </c>
      <c r="D13" s="44">
        <v>165765.85819999996</v>
      </c>
      <c r="E13" s="44">
        <v>621170150.17299962</v>
      </c>
      <c r="F13" s="44">
        <v>144108.5674</v>
      </c>
      <c r="G13" s="44">
        <v>600477842.03099966</v>
      </c>
      <c r="H13" s="44">
        <v>1718076.2159999998</v>
      </c>
      <c r="I13" s="44">
        <v>821122739.08099949</v>
      </c>
    </row>
    <row r="14" spans="1:9" ht="20.100000000000001" customHeight="1">
      <c r="A14" s="43" t="s">
        <v>327</v>
      </c>
      <c r="B14" s="44">
        <v>144164.64410000035</v>
      </c>
      <c r="C14" s="44">
        <v>460007688.16300017</v>
      </c>
      <c r="D14" s="44">
        <v>166419.01699999991</v>
      </c>
      <c r="E14" s="44">
        <v>489123345.1050002</v>
      </c>
      <c r="F14" s="44">
        <v>173068.67900000044</v>
      </c>
      <c r="G14" s="44">
        <v>644390073.25599992</v>
      </c>
      <c r="H14" s="44">
        <v>1853579.7989999999</v>
      </c>
      <c r="I14" s="44">
        <v>570343344.88299966</v>
      </c>
    </row>
    <row r="15" spans="1:9" ht="20.100000000000001" customHeight="1">
      <c r="A15" s="43" t="s">
        <v>13</v>
      </c>
      <c r="B15" s="44">
        <v>39080.936999999976</v>
      </c>
      <c r="C15" s="44">
        <v>248939888.15600017</v>
      </c>
      <c r="D15" s="44">
        <v>51475.193100000026</v>
      </c>
      <c r="E15" s="44">
        <v>354419373.10100019</v>
      </c>
      <c r="F15" s="44">
        <v>55265.819400000008</v>
      </c>
      <c r="G15" s="44">
        <v>509029087.19200009</v>
      </c>
      <c r="H15" s="44">
        <v>551644.9369999998</v>
      </c>
      <c r="I15" s="44">
        <v>482465953.4950003</v>
      </c>
    </row>
    <row r="16" spans="1:9" ht="20.100000000000001" customHeight="1">
      <c r="A16" s="43" t="s">
        <v>14</v>
      </c>
      <c r="B16" s="44">
        <v>485839.41629999899</v>
      </c>
      <c r="C16" s="44">
        <v>1971691262.3899989</v>
      </c>
      <c r="D16" s="44">
        <v>653871.03169999958</v>
      </c>
      <c r="E16" s="44">
        <v>2717870981.6560049</v>
      </c>
      <c r="F16" s="44">
        <v>663925.6796999994</v>
      </c>
      <c r="G16" s="44">
        <v>3455618542.0559969</v>
      </c>
      <c r="H16" s="44">
        <v>6058234.0589999603</v>
      </c>
      <c r="I16" s="44">
        <v>2756951703.9459968</v>
      </c>
    </row>
    <row r="17" spans="1:10" ht="20.100000000000001" customHeight="1">
      <c r="A17" s="53" t="s">
        <v>17</v>
      </c>
      <c r="B17" s="44"/>
      <c r="C17" s="44"/>
      <c r="D17" s="44"/>
      <c r="E17" s="44"/>
      <c r="F17" s="44"/>
      <c r="G17" s="44"/>
      <c r="H17" s="44"/>
      <c r="I17" s="44"/>
    </row>
    <row r="18" spans="1:10" ht="20.100000000000001" customHeight="1">
      <c r="A18" s="43" t="s">
        <v>9</v>
      </c>
      <c r="B18" s="44">
        <v>33045.668600000034</v>
      </c>
      <c r="C18" s="44">
        <v>449549425.39900017</v>
      </c>
      <c r="D18" s="44">
        <v>60231.679000000091</v>
      </c>
      <c r="E18" s="44">
        <v>639010762.21500003</v>
      </c>
      <c r="F18" s="44">
        <v>92000.263099999967</v>
      </c>
      <c r="G18" s="44">
        <v>1092687894.6679995</v>
      </c>
      <c r="H18" s="44">
        <v>391927.72300000023</v>
      </c>
      <c r="I18" s="44">
        <v>577760688.52399993</v>
      </c>
    </row>
    <row r="19" spans="1:10" ht="20.100000000000001" customHeight="1">
      <c r="A19" s="43" t="s">
        <v>11</v>
      </c>
      <c r="B19" s="44">
        <v>16701.202600000001</v>
      </c>
      <c r="C19" s="44">
        <v>261171661.51000008</v>
      </c>
      <c r="D19" s="44">
        <v>23834.449899999989</v>
      </c>
      <c r="E19" s="44">
        <v>399161706.30300009</v>
      </c>
      <c r="F19" s="44">
        <v>20899.102199999998</v>
      </c>
      <c r="G19" s="44">
        <v>409012295.47799981</v>
      </c>
      <c r="H19" s="44">
        <v>202427.35800000001</v>
      </c>
      <c r="I19" s="44">
        <v>316128043.98200017</v>
      </c>
    </row>
    <row r="20" spans="1:10" ht="20.100000000000001" customHeight="1">
      <c r="A20" s="43" t="s">
        <v>327</v>
      </c>
      <c r="B20" s="44">
        <v>30912.716400000034</v>
      </c>
      <c r="C20" s="44">
        <v>293406944.09900022</v>
      </c>
      <c r="D20" s="44">
        <v>37862.690500000048</v>
      </c>
      <c r="E20" s="44">
        <v>438988443.86100036</v>
      </c>
      <c r="F20" s="44">
        <v>59660.771700000041</v>
      </c>
      <c r="G20" s="44">
        <v>646574399.15900028</v>
      </c>
      <c r="H20" s="44">
        <v>369502.16900000046</v>
      </c>
      <c r="I20" s="44">
        <v>408833140.41999996</v>
      </c>
    </row>
    <row r="21" spans="1:10" ht="20.100000000000001" customHeight="1">
      <c r="A21" s="43" t="s">
        <v>13</v>
      </c>
      <c r="B21" s="44">
        <v>9672.2426999999989</v>
      </c>
      <c r="C21" s="44">
        <v>147993726.76500002</v>
      </c>
      <c r="D21" s="44">
        <v>10219.792200000004</v>
      </c>
      <c r="E21" s="44">
        <v>219327776.69099998</v>
      </c>
      <c r="F21" s="44">
        <v>16677.905100000004</v>
      </c>
      <c r="G21" s="44">
        <v>486788266.07799989</v>
      </c>
      <c r="H21" s="44">
        <v>103238.61800000005</v>
      </c>
      <c r="I21" s="44">
        <v>229860511.51699996</v>
      </c>
    </row>
    <row r="22" spans="1:10" ht="20.100000000000001" customHeight="1">
      <c r="A22" s="43" t="s">
        <v>14</v>
      </c>
      <c r="B22" s="44">
        <v>90331.830299999972</v>
      </c>
      <c r="C22" s="44">
        <v>1154606295.2499988</v>
      </c>
      <c r="D22" s="44">
        <v>132148.61160000015</v>
      </c>
      <c r="E22" s="44">
        <v>1701370612.5560012</v>
      </c>
      <c r="F22" s="44">
        <v>189238.04210000017</v>
      </c>
      <c r="G22" s="44">
        <v>2637449235.1900067</v>
      </c>
      <c r="H22" s="44">
        <v>1067095.8680000009</v>
      </c>
      <c r="I22" s="44">
        <v>1535958510.9489992</v>
      </c>
    </row>
    <row r="23" spans="1:10" ht="20.100000000000001" customHeight="1">
      <c r="A23" s="12"/>
      <c r="B23" s="13"/>
      <c r="C23" s="13"/>
      <c r="D23" s="13"/>
      <c r="E23" s="13"/>
      <c r="F23" s="13"/>
      <c r="G23" s="13"/>
      <c r="H23" s="13"/>
      <c r="I23" s="13"/>
      <c r="J23" s="3"/>
    </row>
    <row r="24" spans="1:10" ht="20.100000000000001" customHeight="1">
      <c r="A24" s="11"/>
      <c r="B24" s="14"/>
      <c r="C24" s="14"/>
      <c r="D24" s="14"/>
      <c r="E24" s="14"/>
      <c r="F24" s="14"/>
      <c r="G24" s="14"/>
      <c r="H24" s="14"/>
      <c r="I24" s="14"/>
      <c r="J24" s="3"/>
    </row>
    <row r="25" spans="1:10" ht="20.100000000000001" customHeight="1">
      <c r="A25" s="11"/>
      <c r="B25" s="14"/>
      <c r="C25" s="14"/>
      <c r="D25" s="14"/>
      <c r="E25" s="14"/>
      <c r="F25" s="14"/>
      <c r="G25" s="14"/>
      <c r="H25" s="14"/>
      <c r="I25" s="14"/>
      <c r="J25" s="3"/>
    </row>
    <row r="26" spans="1:10" ht="20.100000000000001" customHeight="1">
      <c r="A26" s="11"/>
      <c r="B26" s="14"/>
      <c r="C26" s="14"/>
      <c r="D26" s="14"/>
      <c r="E26" s="14"/>
      <c r="F26" s="14"/>
      <c r="G26" s="14"/>
      <c r="H26" s="14"/>
      <c r="I26" s="14"/>
      <c r="J26" s="3"/>
    </row>
    <row r="27" spans="1:10" ht="20.100000000000001" customHeight="1">
      <c r="A27" s="11"/>
      <c r="B27" s="14"/>
      <c r="C27" s="14"/>
      <c r="D27" s="14"/>
      <c r="E27" s="14"/>
      <c r="F27" s="14"/>
      <c r="G27" s="14"/>
      <c r="H27" s="14"/>
      <c r="I27" s="14"/>
      <c r="J27" s="3"/>
    </row>
    <row r="28" spans="1:10" ht="20.100000000000001" customHeight="1">
      <c r="A28" s="11"/>
      <c r="B28" s="14"/>
      <c r="C28" s="14"/>
      <c r="D28" s="14"/>
      <c r="E28" s="14"/>
      <c r="F28" s="14"/>
      <c r="G28" s="14"/>
      <c r="H28" s="14"/>
      <c r="I28" s="14"/>
      <c r="J28" s="3"/>
    </row>
    <row r="29" spans="1:10" ht="20.100000000000001" customHeight="1">
      <c r="A29" s="10"/>
      <c r="B29" s="10"/>
      <c r="C29" s="10"/>
      <c r="D29" s="10"/>
      <c r="E29" s="10"/>
      <c r="F29" s="10"/>
      <c r="G29" s="10"/>
      <c r="H29" s="10"/>
      <c r="I29" s="10"/>
      <c r="J29" s="3"/>
    </row>
    <row r="30" spans="1:10" ht="20.100000000000001" customHeight="1">
      <c r="A30" s="15"/>
      <c r="B30" s="16"/>
      <c r="C30" s="16"/>
      <c r="D30" s="16"/>
      <c r="E30" s="16"/>
      <c r="F30" s="16"/>
      <c r="G30" s="16"/>
      <c r="H30" s="16"/>
      <c r="I30" s="16"/>
      <c r="J30" s="3"/>
    </row>
    <row r="31" spans="1:10" ht="20.100000000000001" customHeight="1">
      <c r="A31" s="2"/>
    </row>
    <row r="32" spans="1:10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</sheetData>
  <sheetProtection algorithmName="SHA-512" hashValue="0um6sY6E6fVSkwB/rKAJ3a118tsrP1zUx0RAZ7fByaDkZgccs6UoRPpdt3zCtF/CIRvifntw8yDnrjgvLyqQ/w==" saltValue="U6lL5LkUXXUGbb5nlZUnOg==" spinCount="100000" sheet="1" objects="1" scenarios="1" formatColumns="0" formatRows="0"/>
  <customSheetViews>
    <customSheetView guid="{23C48C76-85D5-4072-9DFE-6357FCE87462}" fitToPage="1" state="hidden">
      <selection activeCell="F24" sqref="F24"/>
      <pageMargins left="0.7" right="0.7" top="0.75" bottom="0.75" header="0.3" footer="0.3"/>
      <pageSetup paperSize="9" scale="79" orientation="portrait" r:id="rId1"/>
    </customSheetView>
    <customSheetView guid="{1F563044-BFFD-4E88-8A76-C2F5E7AFE3A5}" fitToPage="1">
      <selection activeCell="F24" sqref="F24"/>
      <pageMargins left="0.7" right="0.7" top="0.75" bottom="0.75" header="0.3" footer="0.3"/>
      <pageSetup paperSize="9" scale="79" orientation="portrait" r:id="rId2"/>
    </customSheetView>
  </customSheetViews>
  <mergeCells count="6">
    <mergeCell ref="A2:I2"/>
    <mergeCell ref="A3:A4"/>
    <mergeCell ref="B3:C3"/>
    <mergeCell ref="D3:E3"/>
    <mergeCell ref="F3:G3"/>
    <mergeCell ref="H3:I3"/>
  </mergeCells>
  <pageMargins left="0.7" right="0.7" top="0.75" bottom="0.75" header="0.3" footer="0.3"/>
  <pageSetup paperSize="9" scale="7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D63"/>
  <sheetViews>
    <sheetView topLeftCell="B1" zoomScaleNormal="100" workbookViewId="0">
      <selection activeCell="J5" sqref="J5"/>
    </sheetView>
  </sheetViews>
  <sheetFormatPr defaultRowHeight="15"/>
  <cols>
    <col min="1" max="1" width="25.5703125" bestFit="1" customWidth="1"/>
    <col min="2" max="15" width="13.42578125" customWidth="1"/>
  </cols>
  <sheetData>
    <row r="1" spans="1:17" ht="12" customHeight="1" thickBot="1"/>
    <row r="2" spans="1:17" s="1" customFormat="1" ht="24" customHeight="1">
      <c r="A2" s="213" t="s">
        <v>265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5"/>
    </row>
    <row r="3" spans="1:17" s="1" customFormat="1" ht="19.5" customHeight="1">
      <c r="A3" s="190" t="s">
        <v>349</v>
      </c>
      <c r="B3" s="201" t="s">
        <v>414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2"/>
    </row>
    <row r="4" spans="1:17" ht="16.5" customHeight="1">
      <c r="A4" s="190"/>
      <c r="B4" s="216">
        <v>0</v>
      </c>
      <c r="C4" s="216"/>
      <c r="D4" s="218" t="s">
        <v>415</v>
      </c>
      <c r="E4" s="218"/>
      <c r="F4" s="216" t="s">
        <v>416</v>
      </c>
      <c r="G4" s="216"/>
      <c r="H4" s="216" t="s">
        <v>417</v>
      </c>
      <c r="I4" s="216"/>
      <c r="J4" s="216" t="s">
        <v>418</v>
      </c>
      <c r="K4" s="216"/>
      <c r="L4" s="216" t="s">
        <v>419</v>
      </c>
      <c r="M4" s="216"/>
      <c r="N4" s="216" t="s">
        <v>420</v>
      </c>
      <c r="O4" s="217"/>
      <c r="P4" s="3"/>
      <c r="Q4" s="3"/>
    </row>
    <row r="5" spans="1:17" ht="16.5" customHeight="1" thickBot="1">
      <c r="A5" s="191"/>
      <c r="B5" s="110" t="s">
        <v>122</v>
      </c>
      <c r="C5" s="110" t="s">
        <v>328</v>
      </c>
      <c r="D5" s="110" t="s">
        <v>122</v>
      </c>
      <c r="E5" s="110" t="s">
        <v>328</v>
      </c>
      <c r="F5" s="110" t="s">
        <v>122</v>
      </c>
      <c r="G5" s="110" t="s">
        <v>328</v>
      </c>
      <c r="H5" s="110" t="s">
        <v>122</v>
      </c>
      <c r="I5" s="110" t="s">
        <v>328</v>
      </c>
      <c r="J5" s="110" t="s">
        <v>122</v>
      </c>
      <c r="K5" s="110" t="s">
        <v>328</v>
      </c>
      <c r="L5" s="110" t="s">
        <v>122</v>
      </c>
      <c r="M5" s="110" t="s">
        <v>328</v>
      </c>
      <c r="N5" s="110" t="s">
        <v>122</v>
      </c>
      <c r="O5" s="111" t="s">
        <v>328</v>
      </c>
      <c r="P5" s="114"/>
      <c r="Q5" s="114"/>
    </row>
    <row r="6" spans="1:17" ht="20.100000000000001" customHeight="1">
      <c r="A6" s="43" t="s">
        <v>29</v>
      </c>
      <c r="B6" s="44">
        <v>3848.268</v>
      </c>
      <c r="C6" s="44">
        <v>2614675.9510000004</v>
      </c>
      <c r="D6" s="44">
        <v>190928.38300000009</v>
      </c>
      <c r="E6" s="44">
        <v>70839625.263000056</v>
      </c>
      <c r="F6" s="44">
        <v>382753.72399999981</v>
      </c>
      <c r="G6" s="44">
        <v>273178402.80499989</v>
      </c>
      <c r="H6" s="44">
        <v>124345.56300000002</v>
      </c>
      <c r="I6" s="44">
        <v>123061622.28700003</v>
      </c>
      <c r="J6" s="44">
        <v>38272.947000000015</v>
      </c>
      <c r="K6" s="44">
        <v>45962525.540000014</v>
      </c>
      <c r="L6" s="44">
        <v>1882.0410000000002</v>
      </c>
      <c r="M6" s="44">
        <v>8982714.1840000004</v>
      </c>
      <c r="N6" s="44">
        <v>1826.7190000000001</v>
      </c>
      <c r="O6" s="44">
        <v>8368818.8350000009</v>
      </c>
      <c r="P6" s="3"/>
      <c r="Q6" s="3"/>
    </row>
    <row r="7" spans="1:17" ht="20.100000000000001" customHeight="1">
      <c r="A7" s="43" t="s">
        <v>30</v>
      </c>
      <c r="B7" s="44">
        <v>31976.12</v>
      </c>
      <c r="C7" s="44">
        <v>8731376.415000001</v>
      </c>
      <c r="D7" s="44">
        <v>936273.62200000021</v>
      </c>
      <c r="E7" s="44">
        <v>456512073.75999951</v>
      </c>
      <c r="F7" s="44">
        <v>1435515.7649999992</v>
      </c>
      <c r="G7" s="44">
        <v>1464045644.9840024</v>
      </c>
      <c r="H7" s="44">
        <v>291328.18100000004</v>
      </c>
      <c r="I7" s="44">
        <v>395695299.02599984</v>
      </c>
      <c r="J7" s="44">
        <v>80648.856</v>
      </c>
      <c r="K7" s="44">
        <v>154727657.37800005</v>
      </c>
      <c r="L7" s="44">
        <v>12997.731</v>
      </c>
      <c r="M7" s="44">
        <v>60798121.364</v>
      </c>
      <c r="N7" s="44">
        <v>1764.0250000000001</v>
      </c>
      <c r="O7" s="44">
        <v>7191576.4500000002</v>
      </c>
    </row>
    <row r="8" spans="1:17" ht="20.100000000000001" customHeight="1">
      <c r="A8" s="43" t="s">
        <v>31</v>
      </c>
      <c r="B8" s="44">
        <v>6606.8460000000023</v>
      </c>
      <c r="C8" s="44">
        <v>1052612.9380000001</v>
      </c>
      <c r="D8" s="44">
        <v>110456.75400000002</v>
      </c>
      <c r="E8" s="44">
        <v>41748732.664000012</v>
      </c>
      <c r="F8" s="44">
        <v>136744.93600000005</v>
      </c>
      <c r="G8" s="44">
        <v>75652195.589999989</v>
      </c>
      <c r="H8" s="44">
        <v>19566.073</v>
      </c>
      <c r="I8" s="44">
        <v>20241611.836000007</v>
      </c>
      <c r="J8" s="44">
        <v>1754.6189999999999</v>
      </c>
      <c r="K8" s="44">
        <v>2993908.335</v>
      </c>
      <c r="L8" s="44"/>
      <c r="M8" s="44"/>
      <c r="N8" s="44"/>
      <c r="O8" s="44"/>
    </row>
    <row r="9" spans="1:17" ht="20.100000000000001" customHeight="1">
      <c r="A9" s="43" t="s">
        <v>32</v>
      </c>
      <c r="B9" s="44">
        <v>166193.49500000008</v>
      </c>
      <c r="C9" s="44">
        <v>13282341.077</v>
      </c>
      <c r="D9" s="44">
        <v>726761.55600000045</v>
      </c>
      <c r="E9" s="44">
        <v>220785056.8719998</v>
      </c>
      <c r="F9" s="44">
        <v>270090.12500000012</v>
      </c>
      <c r="G9" s="44">
        <v>135545302.93999997</v>
      </c>
      <c r="H9" s="44">
        <v>17470.772999999997</v>
      </c>
      <c r="I9" s="44">
        <v>9104194.6230000015</v>
      </c>
      <c r="J9" s="44">
        <v>6972.92</v>
      </c>
      <c r="K9" s="44">
        <v>6857915.1180000007</v>
      </c>
      <c r="L9" s="44">
        <v>833.13100000000009</v>
      </c>
      <c r="M9" s="44">
        <v>249939.30000000002</v>
      </c>
      <c r="N9" s="44"/>
      <c r="O9" s="44"/>
    </row>
    <row r="10" spans="1:17" ht="20.100000000000001" customHeight="1">
      <c r="A10" s="43" t="s">
        <v>33</v>
      </c>
      <c r="B10" s="44">
        <v>3522.893</v>
      </c>
      <c r="C10" s="44">
        <v>97452.434999999998</v>
      </c>
      <c r="D10" s="44">
        <v>67549.082999999999</v>
      </c>
      <c r="E10" s="44">
        <v>15809755.890000001</v>
      </c>
      <c r="F10" s="44">
        <v>39734.744999999988</v>
      </c>
      <c r="G10" s="44">
        <v>21005581.371999998</v>
      </c>
      <c r="H10" s="44">
        <v>7937.9460000000008</v>
      </c>
      <c r="I10" s="44">
        <v>5103749.97</v>
      </c>
      <c r="J10" s="44">
        <v>6576.1559999999999</v>
      </c>
      <c r="K10" s="44">
        <v>4556106.87</v>
      </c>
      <c r="L10" s="44">
        <v>680.88400000000001</v>
      </c>
      <c r="M10" s="44">
        <v>3599152.824</v>
      </c>
      <c r="N10" s="44">
        <v>461.714</v>
      </c>
      <c r="O10" s="44">
        <v>191611.31</v>
      </c>
    </row>
    <row r="11" spans="1:17" ht="20.100000000000001" customHeight="1">
      <c r="A11" s="43" t="s">
        <v>34</v>
      </c>
      <c r="B11" s="44">
        <v>5660.3280000000004</v>
      </c>
      <c r="C11" s="44">
        <v>657571.6</v>
      </c>
      <c r="D11" s="44">
        <v>136549.86299999995</v>
      </c>
      <c r="E11" s="44">
        <v>25080285.338000003</v>
      </c>
      <c r="F11" s="44">
        <v>170250.87800000006</v>
      </c>
      <c r="G11" s="44">
        <v>61363836.76000002</v>
      </c>
      <c r="H11" s="44">
        <v>23475.677</v>
      </c>
      <c r="I11" s="44">
        <v>11193235.522000002</v>
      </c>
      <c r="J11" s="44">
        <v>18196.624</v>
      </c>
      <c r="K11" s="44">
        <v>12441833.335000001</v>
      </c>
      <c r="L11" s="44">
        <v>3685.3</v>
      </c>
      <c r="M11" s="44">
        <v>6668834.0530000003</v>
      </c>
      <c r="N11" s="44">
        <v>661.62599999999998</v>
      </c>
      <c r="O11" s="44">
        <v>4869567.3599999994</v>
      </c>
    </row>
    <row r="12" spans="1:17" ht="20.100000000000001" customHeight="1">
      <c r="A12" s="43" t="s">
        <v>35</v>
      </c>
      <c r="B12" s="44"/>
      <c r="C12" s="44"/>
      <c r="D12" s="44">
        <v>21449.268000000004</v>
      </c>
      <c r="E12" s="44">
        <v>10301964.658</v>
      </c>
      <c r="F12" s="44">
        <v>72269.305999999982</v>
      </c>
      <c r="G12" s="44">
        <v>68456549.192000002</v>
      </c>
      <c r="H12" s="44">
        <v>22744.202999999998</v>
      </c>
      <c r="I12" s="44">
        <v>19402042.618999999</v>
      </c>
      <c r="J12" s="44">
        <v>5441.6270000000004</v>
      </c>
      <c r="K12" s="44">
        <v>6889599.2050000001</v>
      </c>
      <c r="L12" s="44">
        <v>367.25900000000001</v>
      </c>
      <c r="M12" s="44">
        <v>187302.09</v>
      </c>
      <c r="N12" s="44">
        <v>1005.722</v>
      </c>
      <c r="O12" s="44">
        <v>17443242.368000001</v>
      </c>
    </row>
    <row r="13" spans="1:17" ht="20.100000000000001" customHeight="1">
      <c r="A13" s="43" t="s">
        <v>36</v>
      </c>
      <c r="B13" s="44">
        <v>36456.452000000005</v>
      </c>
      <c r="C13" s="44">
        <v>2933596.8679999993</v>
      </c>
      <c r="D13" s="44">
        <v>325735.24</v>
      </c>
      <c r="E13" s="44">
        <v>145659629.77400005</v>
      </c>
      <c r="F13" s="44">
        <v>315682.97400000028</v>
      </c>
      <c r="G13" s="44">
        <v>228570469.17800006</v>
      </c>
      <c r="H13" s="44">
        <v>19412.384000000005</v>
      </c>
      <c r="I13" s="44">
        <v>44876729.571999997</v>
      </c>
      <c r="J13" s="44">
        <v>4217.6040000000003</v>
      </c>
      <c r="K13" s="44">
        <v>10694649.881999999</v>
      </c>
      <c r="L13" s="44">
        <v>1233.7280000000001</v>
      </c>
      <c r="M13" s="44">
        <v>7145752.5760000004</v>
      </c>
      <c r="N13" s="44"/>
      <c r="O13" s="44"/>
    </row>
    <row r="14" spans="1:17" ht="20.100000000000001" customHeight="1">
      <c r="A14" s="43" t="s">
        <v>37</v>
      </c>
      <c r="B14" s="44">
        <v>5011.2790000000005</v>
      </c>
      <c r="C14" s="44">
        <v>1085750.9410000001</v>
      </c>
      <c r="D14" s="44">
        <v>78760.227999999959</v>
      </c>
      <c r="E14" s="44">
        <v>36390276.325000025</v>
      </c>
      <c r="F14" s="44">
        <v>113910.96100000002</v>
      </c>
      <c r="G14" s="44">
        <v>66158374.592</v>
      </c>
      <c r="H14" s="44">
        <v>13464.141</v>
      </c>
      <c r="I14" s="44">
        <v>11576661.147</v>
      </c>
      <c r="J14" s="44">
        <v>3653.5349999999999</v>
      </c>
      <c r="K14" s="44">
        <v>4432129.7369999997</v>
      </c>
      <c r="L14" s="44"/>
      <c r="M14" s="44"/>
      <c r="N14" s="44">
        <v>349.68100000000004</v>
      </c>
      <c r="O14" s="44">
        <v>131829.73700000002</v>
      </c>
    </row>
    <row r="15" spans="1:17" ht="20.100000000000001" customHeight="1">
      <c r="A15" s="43" t="s">
        <v>38</v>
      </c>
      <c r="B15" s="44">
        <v>483104.68199999991</v>
      </c>
      <c r="C15" s="44">
        <v>32834923.439000007</v>
      </c>
      <c r="D15" s="44">
        <v>1808908.5090000017</v>
      </c>
      <c r="E15" s="44">
        <v>501984844.04399979</v>
      </c>
      <c r="F15" s="44">
        <v>1399136.0530000012</v>
      </c>
      <c r="G15" s="44">
        <v>586808890.70100045</v>
      </c>
      <c r="H15" s="44">
        <v>168668.59299999996</v>
      </c>
      <c r="I15" s="44">
        <v>105864128.175</v>
      </c>
      <c r="J15" s="44">
        <v>60745.447000000036</v>
      </c>
      <c r="K15" s="44">
        <v>88691844.072999999</v>
      </c>
      <c r="L15" s="44">
        <v>9832.6540000000005</v>
      </c>
      <c r="M15" s="44">
        <v>33378917.360999998</v>
      </c>
      <c r="N15" s="44"/>
      <c r="O15" s="44"/>
    </row>
    <row r="16" spans="1:17" ht="20.100000000000001" customHeight="1">
      <c r="A16" s="43" t="s">
        <v>39</v>
      </c>
      <c r="B16" s="44">
        <v>191200.31700000007</v>
      </c>
      <c r="C16" s="44">
        <v>20635291.128000002</v>
      </c>
      <c r="D16" s="44">
        <v>1313356.5959999983</v>
      </c>
      <c r="E16" s="44">
        <v>403625728.96500039</v>
      </c>
      <c r="F16" s="44">
        <v>1364805.8559999985</v>
      </c>
      <c r="G16" s="44">
        <v>667158222.9139998</v>
      </c>
      <c r="H16" s="44">
        <v>240736.05500000014</v>
      </c>
      <c r="I16" s="44">
        <v>177358515.35700002</v>
      </c>
      <c r="J16" s="44">
        <v>39345.749000000018</v>
      </c>
      <c r="K16" s="44">
        <v>73434363.133000001</v>
      </c>
      <c r="L16" s="44">
        <v>10852.337000000001</v>
      </c>
      <c r="M16" s="44">
        <v>53489181.568999998</v>
      </c>
      <c r="N16" s="44">
        <v>1683.2449999999999</v>
      </c>
      <c r="O16" s="44">
        <v>12305435.671</v>
      </c>
    </row>
    <row r="17" spans="1:15" ht="20.100000000000001" customHeight="1">
      <c r="A17" s="43" t="s">
        <v>40</v>
      </c>
      <c r="B17" s="44">
        <v>1034.634</v>
      </c>
      <c r="C17" s="44">
        <v>457155.21299999999</v>
      </c>
      <c r="D17" s="44">
        <v>48236.165999999997</v>
      </c>
      <c r="E17" s="44">
        <v>23375977.229999997</v>
      </c>
      <c r="F17" s="44">
        <v>103424.36899999999</v>
      </c>
      <c r="G17" s="44">
        <v>73901084.990999997</v>
      </c>
      <c r="H17" s="44">
        <v>16802.420999999998</v>
      </c>
      <c r="I17" s="44">
        <v>19231131.943000007</v>
      </c>
      <c r="J17" s="44">
        <v>7193.0349999999999</v>
      </c>
      <c r="K17" s="44">
        <v>22291193.859999999</v>
      </c>
      <c r="L17" s="44">
        <v>1047.5309999999999</v>
      </c>
      <c r="M17" s="44">
        <v>7336869.8849999998</v>
      </c>
      <c r="N17" s="44"/>
      <c r="O17" s="44"/>
    </row>
    <row r="18" spans="1:15" ht="20.100000000000001" customHeight="1">
      <c r="A18" s="43" t="s">
        <v>41</v>
      </c>
      <c r="B18" s="44">
        <v>5586.058</v>
      </c>
      <c r="C18" s="44">
        <v>254779.15699999998</v>
      </c>
      <c r="D18" s="44">
        <v>155400.36900000001</v>
      </c>
      <c r="E18" s="44">
        <v>16181267.433999995</v>
      </c>
      <c r="F18" s="44">
        <v>99843.070999999953</v>
      </c>
      <c r="G18" s="44">
        <v>29013658.789999999</v>
      </c>
      <c r="H18" s="44">
        <v>11734.17</v>
      </c>
      <c r="I18" s="44">
        <v>4880127.6889999993</v>
      </c>
      <c r="J18" s="44">
        <v>4422.8950000000004</v>
      </c>
      <c r="K18" s="44">
        <v>3243545.6029999997</v>
      </c>
      <c r="L18" s="44">
        <v>2710.4470000000001</v>
      </c>
      <c r="M18" s="44">
        <v>17067272.373999998</v>
      </c>
      <c r="N18" s="44">
        <v>857.85400000000004</v>
      </c>
      <c r="O18" s="44">
        <v>4838296.5600000005</v>
      </c>
    </row>
    <row r="19" spans="1:15" ht="20.100000000000001" customHeight="1">
      <c r="A19" s="43" t="s">
        <v>42</v>
      </c>
      <c r="B19" s="44">
        <v>244528.55300000007</v>
      </c>
      <c r="C19" s="44">
        <v>57602627.537</v>
      </c>
      <c r="D19" s="44">
        <v>1335301.0529999984</v>
      </c>
      <c r="E19" s="44">
        <v>405143128.88599968</v>
      </c>
      <c r="F19" s="44">
        <v>718812.87599999981</v>
      </c>
      <c r="G19" s="44">
        <v>288989511.78800005</v>
      </c>
      <c r="H19" s="44">
        <v>73783.842999999979</v>
      </c>
      <c r="I19" s="44">
        <v>39937313.375999987</v>
      </c>
      <c r="J19" s="44">
        <v>16435.620999999999</v>
      </c>
      <c r="K19" s="44">
        <v>13870325.284</v>
      </c>
      <c r="L19" s="44">
        <v>5651.3629999999994</v>
      </c>
      <c r="M19" s="44">
        <v>12000260.703</v>
      </c>
      <c r="N19" s="44"/>
      <c r="O19" s="44"/>
    </row>
    <row r="20" spans="1:15" ht="20.100000000000001" customHeight="1">
      <c r="A20" s="43" t="s">
        <v>43</v>
      </c>
      <c r="B20" s="44">
        <v>41327.019000000015</v>
      </c>
      <c r="C20" s="44">
        <v>5235858.5730000008</v>
      </c>
      <c r="D20" s="44">
        <v>646000.6170000002</v>
      </c>
      <c r="E20" s="44">
        <v>208595327.29099983</v>
      </c>
      <c r="F20" s="44">
        <v>823142.90599999914</v>
      </c>
      <c r="G20" s="44">
        <v>407364981.66600001</v>
      </c>
      <c r="H20" s="44">
        <v>104327.65500000001</v>
      </c>
      <c r="I20" s="44">
        <v>87982393.310000002</v>
      </c>
      <c r="J20" s="44">
        <v>42970.101999999999</v>
      </c>
      <c r="K20" s="44">
        <v>74345677.236000001</v>
      </c>
      <c r="L20" s="44">
        <v>7363.3450000000003</v>
      </c>
      <c r="M20" s="44">
        <v>38819059.824000008</v>
      </c>
      <c r="N20" s="44">
        <v>676.15800000000002</v>
      </c>
      <c r="O20" s="44">
        <v>8034785.5140000014</v>
      </c>
    </row>
    <row r="21" spans="1:15" ht="20.100000000000001" customHeight="1">
      <c r="A21" s="43" t="s">
        <v>44</v>
      </c>
      <c r="B21" s="44">
        <v>2062.5079999999998</v>
      </c>
      <c r="C21" s="44">
        <v>194214.70900000003</v>
      </c>
      <c r="D21" s="44">
        <v>84898.633000000002</v>
      </c>
      <c r="E21" s="44">
        <v>14287109.431000002</v>
      </c>
      <c r="F21" s="44">
        <v>96354.825999999986</v>
      </c>
      <c r="G21" s="44">
        <v>27417886.062999994</v>
      </c>
      <c r="H21" s="44">
        <v>13921.282000000001</v>
      </c>
      <c r="I21" s="44">
        <v>3727595.1199999996</v>
      </c>
      <c r="J21" s="44">
        <v>6866.2230000000009</v>
      </c>
      <c r="K21" s="44">
        <v>11865309.775</v>
      </c>
      <c r="L21" s="44">
        <v>108.93900000000001</v>
      </c>
      <c r="M21" s="44">
        <v>621714.87300000002</v>
      </c>
      <c r="N21" s="44">
        <v>733.28500000000008</v>
      </c>
      <c r="O21" s="44">
        <v>8020671.330000001</v>
      </c>
    </row>
    <row r="22" spans="1:15" ht="20.100000000000001" customHeight="1">
      <c r="A22" s="43" t="s">
        <v>45</v>
      </c>
      <c r="B22" s="44">
        <v>6815.5159999999996</v>
      </c>
      <c r="C22" s="44">
        <v>404200.67200000002</v>
      </c>
      <c r="D22" s="44">
        <v>52088.864999999998</v>
      </c>
      <c r="E22" s="44">
        <v>26144950.088000003</v>
      </c>
      <c r="F22" s="44">
        <v>29904.494999999995</v>
      </c>
      <c r="G22" s="44">
        <v>15111895.958000001</v>
      </c>
      <c r="H22" s="44">
        <v>2404.7110000000002</v>
      </c>
      <c r="I22" s="44">
        <v>1421037.925</v>
      </c>
      <c r="J22" s="44">
        <v>606.72500000000002</v>
      </c>
      <c r="K22" s="44">
        <v>919188.375</v>
      </c>
      <c r="L22" s="44"/>
      <c r="M22" s="44"/>
      <c r="N22" s="44"/>
      <c r="O22" s="44"/>
    </row>
    <row r="23" spans="1:15" ht="20.100000000000001" customHeight="1">
      <c r="A23" s="43" t="s">
        <v>46</v>
      </c>
      <c r="B23" s="44">
        <v>1255.2180000000001</v>
      </c>
      <c r="C23" s="44">
        <v>542930.62100000004</v>
      </c>
      <c r="D23" s="44">
        <v>24843.136999999999</v>
      </c>
      <c r="E23" s="44">
        <v>9211856.2959999982</v>
      </c>
      <c r="F23" s="44">
        <v>48226.097000000023</v>
      </c>
      <c r="G23" s="44">
        <v>29530021.076000005</v>
      </c>
      <c r="H23" s="44">
        <v>6601.469000000001</v>
      </c>
      <c r="I23" s="44">
        <v>3095583.0989999999</v>
      </c>
      <c r="J23" s="44">
        <v>2505.1279999999997</v>
      </c>
      <c r="K23" s="44">
        <v>5437716.7200000007</v>
      </c>
      <c r="L23" s="44">
        <v>1009.42</v>
      </c>
      <c r="M23" s="44">
        <v>5062241.3000000007</v>
      </c>
      <c r="N23" s="44"/>
      <c r="O23" s="44"/>
    </row>
    <row r="24" spans="1:15" ht="20.100000000000001" customHeight="1">
      <c r="A24" s="43" t="s">
        <v>47</v>
      </c>
      <c r="B24" s="44">
        <v>173966.79100000008</v>
      </c>
      <c r="C24" s="44">
        <v>15758786.796999998</v>
      </c>
      <c r="D24" s="44">
        <v>991791.31900000235</v>
      </c>
      <c r="E24" s="44">
        <v>294874528.65999985</v>
      </c>
      <c r="F24" s="44">
        <v>618741.93200000026</v>
      </c>
      <c r="G24" s="44">
        <v>288152069.69800013</v>
      </c>
      <c r="H24" s="44">
        <v>120073.08399999996</v>
      </c>
      <c r="I24" s="44">
        <v>88284211.203000039</v>
      </c>
      <c r="J24" s="44">
        <v>16002.986000000003</v>
      </c>
      <c r="K24" s="44">
        <v>28517232.110000003</v>
      </c>
      <c r="L24" s="44">
        <v>1365.4380000000001</v>
      </c>
      <c r="M24" s="44">
        <v>4856801.97</v>
      </c>
      <c r="N24" s="44"/>
      <c r="O24" s="44"/>
    </row>
    <row r="25" spans="1:15" ht="20.100000000000001" customHeight="1">
      <c r="A25" s="43" t="s">
        <v>48</v>
      </c>
      <c r="B25" s="44">
        <v>28204.922000000002</v>
      </c>
      <c r="C25" s="44">
        <v>4721951.9589999989</v>
      </c>
      <c r="D25" s="44">
        <v>449916.4989999996</v>
      </c>
      <c r="E25" s="44">
        <v>265654839.37499994</v>
      </c>
      <c r="F25" s="44">
        <v>339811.93499999988</v>
      </c>
      <c r="G25" s="44">
        <v>241605888.82600001</v>
      </c>
      <c r="H25" s="44">
        <v>26555.079999999998</v>
      </c>
      <c r="I25" s="44">
        <v>16405767.750999998</v>
      </c>
      <c r="J25" s="44">
        <v>3849.8230000000003</v>
      </c>
      <c r="K25" s="44">
        <v>5381433.5989999995</v>
      </c>
      <c r="L25" s="44">
        <v>1876.4180000000001</v>
      </c>
      <c r="M25" s="44">
        <v>3090653.87</v>
      </c>
      <c r="N25" s="44"/>
      <c r="O25" s="44"/>
    </row>
    <row r="26" spans="1:15" ht="20.100000000000001" customHeight="1">
      <c r="A26" s="43" t="s">
        <v>49</v>
      </c>
      <c r="B26" s="44">
        <v>35076.988000000005</v>
      </c>
      <c r="C26" s="44">
        <v>4297064.5839999998</v>
      </c>
      <c r="D26" s="44">
        <v>607256.39400000009</v>
      </c>
      <c r="E26" s="44">
        <v>85766108.629000023</v>
      </c>
      <c r="F26" s="44">
        <v>477979.22200000018</v>
      </c>
      <c r="G26" s="44">
        <v>147335337.96199998</v>
      </c>
      <c r="H26" s="44">
        <v>159632.40500000006</v>
      </c>
      <c r="I26" s="44">
        <v>66732813.330000013</v>
      </c>
      <c r="J26" s="44">
        <v>65729.664999999979</v>
      </c>
      <c r="K26" s="44">
        <v>73939920.313000008</v>
      </c>
      <c r="L26" s="44">
        <v>7373.42</v>
      </c>
      <c r="M26" s="44">
        <v>32578659.669000003</v>
      </c>
      <c r="N26" s="44">
        <v>3960.2810000000004</v>
      </c>
      <c r="O26" s="44">
        <v>38697770.847000003</v>
      </c>
    </row>
    <row r="27" spans="1:15" ht="20.100000000000001" customHeight="1">
      <c r="A27" s="43" t="s">
        <v>50</v>
      </c>
      <c r="B27" s="44">
        <v>9862.0250000000015</v>
      </c>
      <c r="C27" s="44">
        <v>681816.99700000009</v>
      </c>
      <c r="D27" s="44">
        <v>111363.06799999997</v>
      </c>
      <c r="E27" s="44">
        <v>29468039.976000007</v>
      </c>
      <c r="F27" s="44">
        <v>128331.77799999996</v>
      </c>
      <c r="G27" s="44">
        <v>54960014.068000026</v>
      </c>
      <c r="H27" s="44">
        <v>26953.844999999998</v>
      </c>
      <c r="I27" s="44">
        <v>17472969.815000001</v>
      </c>
      <c r="J27" s="44">
        <v>7704.8909999999996</v>
      </c>
      <c r="K27" s="44">
        <v>8013817.7850000001</v>
      </c>
      <c r="L27" s="44">
        <v>1456.9570000000001</v>
      </c>
      <c r="M27" s="44">
        <v>4348136.8400000008</v>
      </c>
      <c r="N27" s="44"/>
      <c r="O27" s="44"/>
    </row>
    <row r="28" spans="1:15" ht="20.100000000000001" customHeight="1">
      <c r="A28" s="43" t="s">
        <v>51</v>
      </c>
      <c r="B28" s="44">
        <v>17193.269999999997</v>
      </c>
      <c r="C28" s="44">
        <v>530960.52400000009</v>
      </c>
      <c r="D28" s="44">
        <v>194775.804</v>
      </c>
      <c r="E28" s="44">
        <v>24987752.914000008</v>
      </c>
      <c r="F28" s="44">
        <v>112713.37000000005</v>
      </c>
      <c r="G28" s="44">
        <v>64042765.053000011</v>
      </c>
      <c r="H28" s="44">
        <v>25532.188999999998</v>
      </c>
      <c r="I28" s="44">
        <v>19504644.466000002</v>
      </c>
      <c r="J28" s="44">
        <v>30026.642</v>
      </c>
      <c r="K28" s="44">
        <v>24614880.080000002</v>
      </c>
      <c r="L28" s="44">
        <v>4778.2700000000004</v>
      </c>
      <c r="M28" s="44">
        <v>19317750.254000004</v>
      </c>
      <c r="N28" s="44">
        <v>680.88400000000001</v>
      </c>
      <c r="O28" s="44">
        <v>5662912.2280000001</v>
      </c>
    </row>
    <row r="29" spans="1:15" ht="20.100000000000001" customHeight="1">
      <c r="A29" s="43" t="s">
        <v>52</v>
      </c>
      <c r="B29" s="44">
        <v>1591.3230000000001</v>
      </c>
      <c r="C29" s="44">
        <v>474085.58500000002</v>
      </c>
      <c r="D29" s="44">
        <v>61160.974999999999</v>
      </c>
      <c r="E29" s="44">
        <v>50386825.186999999</v>
      </c>
      <c r="F29" s="44">
        <v>104778.99999999997</v>
      </c>
      <c r="G29" s="44">
        <v>125922398.33800006</v>
      </c>
      <c r="H29" s="44">
        <v>36024.854000000014</v>
      </c>
      <c r="I29" s="44">
        <v>55767191.173000008</v>
      </c>
      <c r="J29" s="44">
        <v>8982.6869999999999</v>
      </c>
      <c r="K29" s="44">
        <v>22609971.640000001</v>
      </c>
      <c r="L29" s="44">
        <v>1241.116</v>
      </c>
      <c r="M29" s="44">
        <v>2352344.7400000002</v>
      </c>
      <c r="N29" s="44"/>
      <c r="O29" s="44"/>
    </row>
    <row r="30" spans="1:15" ht="20.100000000000001" customHeight="1">
      <c r="A30" s="43" t="s">
        <v>53</v>
      </c>
      <c r="B30" s="44">
        <v>4010.1770000000006</v>
      </c>
      <c r="C30" s="44">
        <v>74297.614000000001</v>
      </c>
      <c r="D30" s="44">
        <v>77965.755999999979</v>
      </c>
      <c r="E30" s="44">
        <v>10136976.117999997</v>
      </c>
      <c r="F30" s="44">
        <v>50287.267999999982</v>
      </c>
      <c r="G30" s="44">
        <v>15846840.492000004</v>
      </c>
      <c r="H30" s="44">
        <v>6079.2520000000004</v>
      </c>
      <c r="I30" s="44">
        <v>1411522.6800000002</v>
      </c>
      <c r="J30" s="44">
        <v>8496.5370000000003</v>
      </c>
      <c r="K30" s="44">
        <v>7525394.2660000008</v>
      </c>
      <c r="L30" s="44">
        <v>879.93100000000004</v>
      </c>
      <c r="M30" s="44">
        <v>527958.6</v>
      </c>
      <c r="N30" s="44"/>
      <c r="O30" s="44"/>
    </row>
    <row r="31" spans="1:15" ht="20.100000000000001" customHeight="1">
      <c r="A31" s="43" t="s">
        <v>54</v>
      </c>
      <c r="B31" s="44">
        <v>28498.848000000002</v>
      </c>
      <c r="C31" s="44">
        <v>2469037.8280000011</v>
      </c>
      <c r="D31" s="44">
        <v>628492.48799999943</v>
      </c>
      <c r="E31" s="44">
        <v>251832984.83400002</v>
      </c>
      <c r="F31" s="44">
        <v>810145.41800000006</v>
      </c>
      <c r="G31" s="44">
        <v>351529242.47299999</v>
      </c>
      <c r="H31" s="44">
        <v>136738.26900000003</v>
      </c>
      <c r="I31" s="44">
        <v>103791721.582</v>
      </c>
      <c r="J31" s="44">
        <v>88033.76</v>
      </c>
      <c r="K31" s="44">
        <v>154251288.10600001</v>
      </c>
      <c r="L31" s="44">
        <v>10907.514000000001</v>
      </c>
      <c r="M31" s="44">
        <v>33137266.575999994</v>
      </c>
      <c r="N31" s="44">
        <v>1659.3070000000002</v>
      </c>
      <c r="O31" s="44">
        <v>8206473.8049999997</v>
      </c>
    </row>
    <row r="32" spans="1:15" ht="20.100000000000001" customHeight="1">
      <c r="A32" s="43" t="s">
        <v>55</v>
      </c>
      <c r="B32" s="44">
        <v>21833.209999999995</v>
      </c>
      <c r="C32" s="44">
        <v>3868425.1190000009</v>
      </c>
      <c r="D32" s="44">
        <v>412567.78800000006</v>
      </c>
      <c r="E32" s="44">
        <v>197508548.94799995</v>
      </c>
      <c r="F32" s="44">
        <v>324082.77900000004</v>
      </c>
      <c r="G32" s="44">
        <v>194538912.64999995</v>
      </c>
      <c r="H32" s="44">
        <v>15606.917000000003</v>
      </c>
      <c r="I32" s="44">
        <v>10273989.030999999</v>
      </c>
      <c r="J32" s="44">
        <v>17804.398999999998</v>
      </c>
      <c r="K32" s="44">
        <v>31966829.042000007</v>
      </c>
      <c r="L32" s="44">
        <v>1234.0150000000001</v>
      </c>
      <c r="M32" s="44">
        <v>7100589.5450000009</v>
      </c>
      <c r="N32" s="44">
        <v>1166.01</v>
      </c>
      <c r="O32" s="44">
        <v>1883106.15</v>
      </c>
    </row>
    <row r="33" spans="1:30" ht="20.100000000000001" customHeight="1">
      <c r="A33" s="43" t="s">
        <v>56</v>
      </c>
      <c r="B33" s="44">
        <v>40077.771999999997</v>
      </c>
      <c r="C33" s="44">
        <v>4283674.1059999997</v>
      </c>
      <c r="D33" s="44">
        <v>423934.93700000027</v>
      </c>
      <c r="E33" s="44">
        <v>198109655.55600005</v>
      </c>
      <c r="F33" s="44">
        <v>292155.97500000009</v>
      </c>
      <c r="G33" s="44">
        <v>224779092.43899995</v>
      </c>
      <c r="H33" s="44">
        <v>47693.588000000003</v>
      </c>
      <c r="I33" s="44">
        <v>45632721.675999992</v>
      </c>
      <c r="J33" s="44">
        <v>10214.191000000001</v>
      </c>
      <c r="K33" s="44">
        <v>14523488.658</v>
      </c>
      <c r="L33" s="44">
        <v>1692.336</v>
      </c>
      <c r="M33" s="44">
        <v>16170168.040000001</v>
      </c>
      <c r="N33" s="44"/>
      <c r="O33" s="44"/>
    </row>
    <row r="34" spans="1:30" ht="20.100000000000001" customHeight="1">
      <c r="A34" s="43" t="s">
        <v>57</v>
      </c>
      <c r="B34" s="44">
        <v>665.47500000000002</v>
      </c>
      <c r="C34" s="44">
        <v>68502.06</v>
      </c>
      <c r="D34" s="44">
        <v>44506.034000000021</v>
      </c>
      <c r="E34" s="44">
        <v>25082204.568</v>
      </c>
      <c r="F34" s="44">
        <v>79642.016999999993</v>
      </c>
      <c r="G34" s="44">
        <v>72076695.322000012</v>
      </c>
      <c r="H34" s="44">
        <v>19992.075999999997</v>
      </c>
      <c r="I34" s="44">
        <v>20581861.036000002</v>
      </c>
      <c r="J34" s="44">
        <v>7565.4080000000004</v>
      </c>
      <c r="K34" s="44">
        <v>11289006.896</v>
      </c>
      <c r="L34" s="44">
        <v>1815.4770000000001</v>
      </c>
      <c r="M34" s="44">
        <v>11801480.865</v>
      </c>
      <c r="N34" s="44"/>
      <c r="O34" s="44"/>
    </row>
    <row r="35" spans="1:30" ht="20.100000000000001" customHeight="1">
      <c r="A35" s="43" t="s">
        <v>58</v>
      </c>
      <c r="B35" s="44">
        <v>6126.4070000000002</v>
      </c>
      <c r="C35" s="44">
        <v>1204424.6270000003</v>
      </c>
      <c r="D35" s="44">
        <v>196743.62400000001</v>
      </c>
      <c r="E35" s="44">
        <v>59480207.554999992</v>
      </c>
      <c r="F35" s="44">
        <v>207222.63500000007</v>
      </c>
      <c r="G35" s="44">
        <v>138118606.71700001</v>
      </c>
      <c r="H35" s="44">
        <v>41498.351000000002</v>
      </c>
      <c r="I35" s="44">
        <v>46948186.847999997</v>
      </c>
      <c r="J35" s="44">
        <v>21921.272999999994</v>
      </c>
      <c r="K35" s="44">
        <v>50237875.023000002</v>
      </c>
      <c r="L35" s="44">
        <v>5816.2040000000006</v>
      </c>
      <c r="M35" s="44">
        <v>26413270.469000004</v>
      </c>
      <c r="N35" s="44">
        <v>2747.125</v>
      </c>
      <c r="O35" s="44">
        <v>31408987.777000003</v>
      </c>
    </row>
    <row r="36" spans="1:30" ht="20.100000000000001" customHeight="1">
      <c r="A36" s="43" t="s">
        <v>15</v>
      </c>
      <c r="B36" s="44">
        <v>1567473.0060000033</v>
      </c>
      <c r="C36" s="44">
        <v>175794652.17299989</v>
      </c>
      <c r="D36" s="44">
        <v>11136770.622999975</v>
      </c>
      <c r="E36" s="44">
        <v>3597614563.5059991</v>
      </c>
      <c r="F36" s="44">
        <v>9348227.8029999919</v>
      </c>
      <c r="G36" s="44">
        <v>4700956327.6089869</v>
      </c>
      <c r="H36" s="44">
        <v>1425431.3060000029</v>
      </c>
      <c r="I36" s="44">
        <v>1057803651.8740003</v>
      </c>
      <c r="J36" s="44">
        <v>514236.27199999976</v>
      </c>
      <c r="K36" s="44">
        <v>775836444.05899966</v>
      </c>
      <c r="L36" s="44">
        <v>85813.433999999994</v>
      </c>
      <c r="M36" s="44">
        <v>347321580.16999996</v>
      </c>
      <c r="N36" s="44">
        <v>16642.892</v>
      </c>
      <c r="O36" s="44">
        <v>141694690.65700001</v>
      </c>
    </row>
    <row r="37" spans="1:30" ht="20.100000000000001" customHeight="1">
      <c r="A37" s="43" t="s">
        <v>59</v>
      </c>
      <c r="B37" s="44"/>
      <c r="C37" s="44"/>
      <c r="D37" s="44">
        <v>7618.0339999999997</v>
      </c>
      <c r="E37" s="44">
        <v>7318054.2440000027</v>
      </c>
      <c r="F37" s="44">
        <v>29760.02399999999</v>
      </c>
      <c r="G37" s="44">
        <v>48794516.178999998</v>
      </c>
      <c r="H37" s="44">
        <v>5964.3189999999995</v>
      </c>
      <c r="I37" s="44">
        <v>9749142.568</v>
      </c>
      <c r="J37" s="44">
        <v>4317.5079999999998</v>
      </c>
      <c r="K37" s="44">
        <v>13543284.021999998</v>
      </c>
      <c r="L37" s="44"/>
      <c r="M37" s="44"/>
      <c r="N37" s="44"/>
      <c r="O37" s="44"/>
    </row>
    <row r="38" spans="1:30" s="4" customFormat="1" ht="20.100000000000001" customHeight="1">
      <c r="A38" s="43" t="s">
        <v>60</v>
      </c>
      <c r="B38" s="44"/>
      <c r="C38" s="44"/>
      <c r="D38" s="44">
        <v>5035.951</v>
      </c>
      <c r="E38" s="44">
        <v>4008840.2229999998</v>
      </c>
      <c r="F38" s="44">
        <v>14908.878000000001</v>
      </c>
      <c r="G38" s="44">
        <v>17620645.241999995</v>
      </c>
      <c r="H38" s="44">
        <v>3048.877</v>
      </c>
      <c r="I38" s="44">
        <v>3825749.1720000003</v>
      </c>
      <c r="J38" s="44">
        <v>3367.8110000000001</v>
      </c>
      <c r="K38" s="44">
        <v>18188608.269000001</v>
      </c>
      <c r="L38" s="44"/>
      <c r="M38" s="44"/>
      <c r="N38" s="44"/>
      <c r="O38" s="44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4" customFormat="1" ht="20.100000000000001" customHeight="1">
      <c r="A39" s="43" t="s">
        <v>61</v>
      </c>
      <c r="B39" s="44"/>
      <c r="C39" s="44"/>
      <c r="D39" s="44">
        <v>2360.826</v>
      </c>
      <c r="E39" s="44">
        <v>527392.57900000003</v>
      </c>
      <c r="F39" s="44">
        <v>3929.125</v>
      </c>
      <c r="G39" s="44">
        <v>5156661.7769999998</v>
      </c>
      <c r="H39" s="44">
        <v>1473.104</v>
      </c>
      <c r="I39" s="44">
        <v>4783563.25</v>
      </c>
      <c r="J39" s="44">
        <v>734.23500000000001</v>
      </c>
      <c r="K39" s="44">
        <v>2053096.9809999999</v>
      </c>
      <c r="L39" s="44"/>
      <c r="M39" s="44"/>
      <c r="N39" s="44"/>
      <c r="O39" s="44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s="4" customFormat="1" ht="20.100000000000001" customHeight="1">
      <c r="A40" s="43" t="s">
        <v>62</v>
      </c>
      <c r="B40" s="44"/>
      <c r="C40" s="44"/>
      <c r="D40" s="44">
        <v>5312.2270000000008</v>
      </c>
      <c r="E40" s="44">
        <v>4040135.2849999997</v>
      </c>
      <c r="F40" s="44">
        <v>10883.836000000001</v>
      </c>
      <c r="G40" s="44">
        <v>14791953.773</v>
      </c>
      <c r="H40" s="44">
        <v>7875.4480000000003</v>
      </c>
      <c r="I40" s="44">
        <v>9834292.8890000004</v>
      </c>
      <c r="J40" s="44">
        <v>3182.8840000000005</v>
      </c>
      <c r="K40" s="44">
        <v>814714.67500000005</v>
      </c>
      <c r="L40" s="44">
        <v>958.51200000000006</v>
      </c>
      <c r="M40" s="44">
        <v>5191300.9920000006</v>
      </c>
      <c r="N40" s="44">
        <v>457.40000000000003</v>
      </c>
      <c r="O40" s="44">
        <v>578611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20.100000000000001" customHeight="1">
      <c r="A41" s="43" t="s">
        <v>63</v>
      </c>
      <c r="B41" s="44">
        <v>2735.2759999999998</v>
      </c>
      <c r="C41" s="44">
        <v>2731261.4019999984</v>
      </c>
      <c r="D41" s="44">
        <v>44077.606000000007</v>
      </c>
      <c r="E41" s="44">
        <v>26743017.863999996</v>
      </c>
      <c r="F41" s="44">
        <v>105961.77599999995</v>
      </c>
      <c r="G41" s="44">
        <v>117494322.12599997</v>
      </c>
      <c r="H41" s="44">
        <v>50685.302000000018</v>
      </c>
      <c r="I41" s="44">
        <v>45796041.370000005</v>
      </c>
      <c r="J41" s="44">
        <v>20313.537000000004</v>
      </c>
      <c r="K41" s="44">
        <v>27805644.655000001</v>
      </c>
      <c r="L41" s="44">
        <v>2073.5360000000001</v>
      </c>
      <c r="M41" s="44">
        <v>870332.04</v>
      </c>
      <c r="N41" s="44">
        <v>318.58500000000004</v>
      </c>
      <c r="O41" s="44">
        <v>148142.02500000002</v>
      </c>
    </row>
    <row r="42" spans="1:30" ht="20.100000000000001" customHeight="1">
      <c r="A42" s="43" t="s">
        <v>64</v>
      </c>
      <c r="B42" s="44">
        <v>1007.7370000000001</v>
      </c>
      <c r="C42" s="44">
        <v>2086116.2960000001</v>
      </c>
      <c r="D42" s="44">
        <v>29313.510999999995</v>
      </c>
      <c r="E42" s="44">
        <v>29608446.057000004</v>
      </c>
      <c r="F42" s="44">
        <v>75173.853000000017</v>
      </c>
      <c r="G42" s="44">
        <v>129092267.14000002</v>
      </c>
      <c r="H42" s="44">
        <v>37107.224000000009</v>
      </c>
      <c r="I42" s="44">
        <v>84874336.069000006</v>
      </c>
      <c r="J42" s="44">
        <v>10406.707000000002</v>
      </c>
      <c r="K42" s="44">
        <v>23045143.635000002</v>
      </c>
      <c r="L42" s="44">
        <v>1136.597</v>
      </c>
      <c r="M42" s="44">
        <v>3985482.5790000004</v>
      </c>
      <c r="N42" s="44"/>
      <c r="O42" s="44"/>
    </row>
    <row r="43" spans="1:30" ht="20.100000000000001" customHeight="1">
      <c r="A43" s="43" t="s">
        <v>65</v>
      </c>
      <c r="B43" s="44">
        <v>983.21600000000001</v>
      </c>
      <c r="C43" s="44">
        <v>2129196.8220000002</v>
      </c>
      <c r="D43" s="44">
        <v>25181.009999999995</v>
      </c>
      <c r="E43" s="44">
        <v>11506368.005000003</v>
      </c>
      <c r="F43" s="44">
        <v>65818.041000000027</v>
      </c>
      <c r="G43" s="44">
        <v>78609456.051000029</v>
      </c>
      <c r="H43" s="44">
        <v>32651.560999999994</v>
      </c>
      <c r="I43" s="44">
        <v>44949690.444999993</v>
      </c>
      <c r="J43" s="44">
        <v>17848.716999999997</v>
      </c>
      <c r="K43" s="44">
        <v>14695852.545000002</v>
      </c>
      <c r="L43" s="44">
        <v>2723.5419999999999</v>
      </c>
      <c r="M43" s="44">
        <v>12774741.636000002</v>
      </c>
      <c r="N43" s="44"/>
      <c r="O43" s="44"/>
    </row>
    <row r="44" spans="1:30" ht="20.100000000000001" customHeight="1">
      <c r="A44" s="43" t="s">
        <v>66</v>
      </c>
      <c r="B44" s="44">
        <v>1182.3600000000001</v>
      </c>
      <c r="C44" s="44">
        <v>742609.32799999998</v>
      </c>
      <c r="D44" s="44">
        <v>49139.766999999985</v>
      </c>
      <c r="E44" s="44">
        <v>24313439.323000003</v>
      </c>
      <c r="F44" s="44">
        <v>99182.396999999983</v>
      </c>
      <c r="G44" s="44">
        <v>64307304.110999994</v>
      </c>
      <c r="H44" s="44">
        <v>6632.5260000000007</v>
      </c>
      <c r="I44" s="44">
        <v>3088619.1520000002</v>
      </c>
      <c r="J44" s="44">
        <v>2097.1459999999997</v>
      </c>
      <c r="K44" s="44">
        <v>1942634.0360000001</v>
      </c>
      <c r="L44" s="44"/>
      <c r="M44" s="44"/>
      <c r="N44" s="44"/>
      <c r="O44" s="44"/>
    </row>
    <row r="45" spans="1:30" ht="20.100000000000001" customHeight="1">
      <c r="A45" s="43" t="s">
        <v>67</v>
      </c>
      <c r="B45" s="44">
        <v>1921.2959999999998</v>
      </c>
      <c r="C45" s="44">
        <v>528433.0959999999</v>
      </c>
      <c r="D45" s="44">
        <v>43868.346000000034</v>
      </c>
      <c r="E45" s="44">
        <v>38925453.639999978</v>
      </c>
      <c r="F45" s="44">
        <v>138483.95700000008</v>
      </c>
      <c r="G45" s="44">
        <v>243647839.25899997</v>
      </c>
      <c r="H45" s="44">
        <v>52150.892999999989</v>
      </c>
      <c r="I45" s="44">
        <v>139866123.05399993</v>
      </c>
      <c r="J45" s="44">
        <v>24001.606000000011</v>
      </c>
      <c r="K45" s="44">
        <v>91877675.804999992</v>
      </c>
      <c r="L45" s="44">
        <v>1672.0060000000001</v>
      </c>
      <c r="M45" s="44">
        <v>11053305.306000002</v>
      </c>
      <c r="N45" s="44">
        <v>214.471</v>
      </c>
      <c r="O45" s="44">
        <v>718048.90800000005</v>
      </c>
    </row>
    <row r="46" spans="1:30" ht="20.100000000000001" customHeight="1">
      <c r="A46" s="43" t="s">
        <v>68</v>
      </c>
      <c r="B46" s="44">
        <v>424.61500000000001</v>
      </c>
      <c r="C46" s="44">
        <v>1359501.76</v>
      </c>
      <c r="D46" s="44">
        <v>59505.059000000016</v>
      </c>
      <c r="E46" s="44">
        <v>61544024.959000021</v>
      </c>
      <c r="F46" s="44">
        <v>185927.42600000018</v>
      </c>
      <c r="G46" s="44">
        <v>446986311.14300013</v>
      </c>
      <c r="H46" s="44">
        <v>77816.635000000024</v>
      </c>
      <c r="I46" s="44">
        <v>301319099.76300007</v>
      </c>
      <c r="J46" s="44">
        <v>44180.226000000002</v>
      </c>
      <c r="K46" s="44">
        <v>181726084.22700003</v>
      </c>
      <c r="L46" s="44">
        <v>9402.1610000000001</v>
      </c>
      <c r="M46" s="44">
        <v>118378252.63200003</v>
      </c>
      <c r="N46" s="44">
        <v>1283.7080000000001</v>
      </c>
      <c r="O46" s="44">
        <v>17634823.620000001</v>
      </c>
    </row>
    <row r="47" spans="1:30" ht="20.100000000000001" customHeight="1">
      <c r="A47" s="43" t="s">
        <v>69</v>
      </c>
      <c r="B47" s="44"/>
      <c r="C47" s="44"/>
      <c r="D47" s="44">
        <v>40654.592000000004</v>
      </c>
      <c r="E47" s="44">
        <v>33771205.991999999</v>
      </c>
      <c r="F47" s="44">
        <v>80192.639000000068</v>
      </c>
      <c r="G47" s="44">
        <v>130722733.45899996</v>
      </c>
      <c r="H47" s="44">
        <v>28006.033000000003</v>
      </c>
      <c r="I47" s="44">
        <v>56829755.002999999</v>
      </c>
      <c r="J47" s="44">
        <v>13825.572000000002</v>
      </c>
      <c r="K47" s="44">
        <v>26368890.194000006</v>
      </c>
      <c r="L47" s="44">
        <v>635.62599999999998</v>
      </c>
      <c r="M47" s="44">
        <v>1180421.5220000001</v>
      </c>
      <c r="N47" s="44"/>
      <c r="O47" s="44"/>
    </row>
    <row r="48" spans="1:30" ht="20.100000000000001" customHeight="1">
      <c r="A48" s="43" t="s">
        <v>70</v>
      </c>
      <c r="B48" s="44"/>
      <c r="C48" s="44"/>
      <c r="D48" s="44">
        <v>44188.347000000009</v>
      </c>
      <c r="E48" s="44">
        <v>42225389.125000007</v>
      </c>
      <c r="F48" s="44">
        <v>118624.64400000001</v>
      </c>
      <c r="G48" s="44">
        <v>182926745.81899995</v>
      </c>
      <c r="H48" s="44">
        <v>40265.574000000001</v>
      </c>
      <c r="I48" s="44">
        <v>91160939.623000011</v>
      </c>
      <c r="J48" s="44">
        <v>18466.503000000001</v>
      </c>
      <c r="K48" s="44">
        <v>63067142.013999999</v>
      </c>
      <c r="L48" s="44">
        <v>4598.8100000000004</v>
      </c>
      <c r="M48" s="44">
        <v>31819246.078000002</v>
      </c>
      <c r="N48" s="44">
        <v>6527.472999999999</v>
      </c>
      <c r="O48" s="44">
        <v>123763479.51800001</v>
      </c>
    </row>
    <row r="49" spans="1:15" ht="20.100000000000001" customHeight="1">
      <c r="A49" s="43" t="s">
        <v>71</v>
      </c>
      <c r="B49" s="44">
        <v>1144.347</v>
      </c>
      <c r="C49" s="44">
        <v>375107.95699999999</v>
      </c>
      <c r="D49" s="44">
        <v>106811.70600000003</v>
      </c>
      <c r="E49" s="44">
        <v>39957151.24400001</v>
      </c>
      <c r="F49" s="44">
        <v>140917.17000000007</v>
      </c>
      <c r="G49" s="44">
        <v>109566624.759</v>
      </c>
      <c r="H49" s="44">
        <v>52571.208999999988</v>
      </c>
      <c r="I49" s="44">
        <v>61474056.213000022</v>
      </c>
      <c r="J49" s="44">
        <v>45187.958999999995</v>
      </c>
      <c r="K49" s="44">
        <v>69500751.173000008</v>
      </c>
      <c r="L49" s="44">
        <v>18464.444</v>
      </c>
      <c r="M49" s="44">
        <v>36940279.81000001</v>
      </c>
      <c r="N49" s="44">
        <v>10153.066000000001</v>
      </c>
      <c r="O49" s="44">
        <v>122888311.33000001</v>
      </c>
    </row>
    <row r="50" spans="1:15" ht="20.100000000000001" customHeight="1">
      <c r="A50" s="43" t="s">
        <v>72</v>
      </c>
      <c r="B50" s="44">
        <v>3292.5219999999999</v>
      </c>
      <c r="C50" s="44">
        <v>467729.929</v>
      </c>
      <c r="D50" s="44">
        <v>76500.572000000015</v>
      </c>
      <c r="E50" s="44">
        <v>33791081.258000001</v>
      </c>
      <c r="F50" s="44">
        <v>106573.113</v>
      </c>
      <c r="G50" s="44">
        <v>100515580.12500001</v>
      </c>
      <c r="H50" s="44">
        <v>16337.844000000005</v>
      </c>
      <c r="I50" s="44">
        <v>21317974.860999998</v>
      </c>
      <c r="J50" s="44">
        <v>15621.241000000004</v>
      </c>
      <c r="K50" s="44">
        <v>29253325.609000001</v>
      </c>
      <c r="L50" s="44">
        <v>2071.444</v>
      </c>
      <c r="M50" s="44">
        <v>19950081.681000002</v>
      </c>
      <c r="N50" s="44">
        <v>308.77699999999999</v>
      </c>
      <c r="O50" s="44">
        <v>3053804.53</v>
      </c>
    </row>
    <row r="51" spans="1:15" ht="20.100000000000001" customHeight="1">
      <c r="A51" s="43" t="s">
        <v>73</v>
      </c>
      <c r="B51" s="44"/>
      <c r="C51" s="44"/>
      <c r="D51" s="44">
        <v>5518.7690000000002</v>
      </c>
      <c r="E51" s="44">
        <v>2880367.537</v>
      </c>
      <c r="F51" s="44">
        <v>23328.054999999997</v>
      </c>
      <c r="G51" s="44">
        <v>36856671.907000005</v>
      </c>
      <c r="H51" s="44">
        <v>17450.023999999994</v>
      </c>
      <c r="I51" s="44">
        <v>42263146.516000003</v>
      </c>
      <c r="J51" s="44">
        <v>13631.689999999999</v>
      </c>
      <c r="K51" s="44">
        <v>23119124.090999998</v>
      </c>
      <c r="L51" s="44">
        <v>2734.2850000000003</v>
      </c>
      <c r="M51" s="44">
        <v>7127260.3670000006</v>
      </c>
      <c r="N51" s="44">
        <v>304.81600000000003</v>
      </c>
      <c r="O51" s="44">
        <v>2811317.9680000003</v>
      </c>
    </row>
    <row r="52" spans="1:15" ht="20.100000000000001" customHeight="1">
      <c r="A52" s="43" t="s">
        <v>74</v>
      </c>
      <c r="B52" s="44"/>
      <c r="C52" s="44"/>
      <c r="D52" s="44">
        <v>2361.7470000000003</v>
      </c>
      <c r="E52" s="44">
        <v>1298250.355</v>
      </c>
      <c r="F52" s="44">
        <v>9249.3630000000012</v>
      </c>
      <c r="G52" s="44">
        <v>6293790.8380000014</v>
      </c>
      <c r="H52" s="44">
        <v>8227.6049999999996</v>
      </c>
      <c r="I52" s="44">
        <v>6645801.6580000008</v>
      </c>
      <c r="J52" s="44">
        <v>3698.4919999999997</v>
      </c>
      <c r="K52" s="44">
        <v>3377920.91</v>
      </c>
      <c r="L52" s="44">
        <v>891.06600000000003</v>
      </c>
      <c r="M52" s="44">
        <v>45464.415000000001</v>
      </c>
      <c r="N52" s="44"/>
      <c r="O52" s="44"/>
    </row>
    <row r="53" spans="1:15" ht="20.100000000000001" customHeight="1">
      <c r="A53" s="43" t="s">
        <v>75</v>
      </c>
      <c r="B53" s="44">
        <v>733.99599999999998</v>
      </c>
      <c r="C53" s="44">
        <v>389823.56999999995</v>
      </c>
      <c r="D53" s="44">
        <v>8638.4120000000003</v>
      </c>
      <c r="E53" s="44">
        <v>6378795.1800000006</v>
      </c>
      <c r="F53" s="44">
        <v>43271.636999999981</v>
      </c>
      <c r="G53" s="44">
        <v>74012084.131999999</v>
      </c>
      <c r="H53" s="44">
        <v>15497.175999999999</v>
      </c>
      <c r="I53" s="44">
        <v>17030516.240000002</v>
      </c>
      <c r="J53" s="44">
        <v>5335.0969999999998</v>
      </c>
      <c r="K53" s="44">
        <v>7022077.7549999999</v>
      </c>
      <c r="L53" s="44">
        <v>708.43100000000004</v>
      </c>
      <c r="M53" s="44">
        <v>766892.06499999994</v>
      </c>
      <c r="N53" s="44">
        <v>366.99799999999999</v>
      </c>
      <c r="O53" s="44">
        <v>11382442.969999999</v>
      </c>
    </row>
    <row r="54" spans="1:15" ht="20.100000000000001" customHeight="1">
      <c r="A54" s="43" t="s">
        <v>76</v>
      </c>
      <c r="B54" s="44">
        <v>8815.1939999999995</v>
      </c>
      <c r="C54" s="44">
        <v>12099135.843</v>
      </c>
      <c r="D54" s="44">
        <v>204913.64800000016</v>
      </c>
      <c r="E54" s="44">
        <v>90644554.911000013</v>
      </c>
      <c r="F54" s="44">
        <v>293274.77200000017</v>
      </c>
      <c r="G54" s="44">
        <v>399532313.17499995</v>
      </c>
      <c r="H54" s="44">
        <v>84350.339999999982</v>
      </c>
      <c r="I54" s="44">
        <v>137892843.37400007</v>
      </c>
      <c r="J54" s="44">
        <v>30733.483000000007</v>
      </c>
      <c r="K54" s="44">
        <v>44112196.321999989</v>
      </c>
      <c r="L54" s="44">
        <v>11538.463</v>
      </c>
      <c r="M54" s="44">
        <v>103444712.79700001</v>
      </c>
      <c r="N54" s="44">
        <v>3236.2300000000005</v>
      </c>
      <c r="O54" s="44">
        <v>28431076.658</v>
      </c>
    </row>
    <row r="55" spans="1:15" ht="20.100000000000001" customHeight="1">
      <c r="A55" s="43" t="s">
        <v>77</v>
      </c>
      <c r="B55" s="44">
        <v>4686.5</v>
      </c>
      <c r="C55" s="44">
        <v>3555596.0410000007</v>
      </c>
      <c r="D55" s="44">
        <v>221813.60400000011</v>
      </c>
      <c r="E55" s="44">
        <v>75902744.943999991</v>
      </c>
      <c r="F55" s="44">
        <v>456926.44899999973</v>
      </c>
      <c r="G55" s="44">
        <v>430049156.85000002</v>
      </c>
      <c r="H55" s="44">
        <v>243452.85400000005</v>
      </c>
      <c r="I55" s="44">
        <v>341750750.12299985</v>
      </c>
      <c r="J55" s="44">
        <v>137477.46000000008</v>
      </c>
      <c r="K55" s="44">
        <v>289355267.74599999</v>
      </c>
      <c r="L55" s="44">
        <v>3909.2220000000007</v>
      </c>
      <c r="M55" s="44">
        <v>16841108.331000004</v>
      </c>
      <c r="N55" s="44">
        <v>1696.1020000000001</v>
      </c>
      <c r="O55" s="44">
        <v>36334043.530000001</v>
      </c>
    </row>
    <row r="56" spans="1:15" ht="20.100000000000001" customHeight="1">
      <c r="A56" s="43" t="s">
        <v>78</v>
      </c>
      <c r="B56" s="44">
        <v>1237.2350000000001</v>
      </c>
      <c r="C56" s="44">
        <v>98826.171999999991</v>
      </c>
      <c r="D56" s="44">
        <v>39785.807000000001</v>
      </c>
      <c r="E56" s="44">
        <v>16240521.539999995</v>
      </c>
      <c r="F56" s="44">
        <v>65094.152000000024</v>
      </c>
      <c r="G56" s="44">
        <v>46725824.274000019</v>
      </c>
      <c r="H56" s="44">
        <v>40529.191999999995</v>
      </c>
      <c r="I56" s="44">
        <v>43473546.910999991</v>
      </c>
      <c r="J56" s="44">
        <v>18577.302999999996</v>
      </c>
      <c r="K56" s="44">
        <v>25801429.032000005</v>
      </c>
      <c r="L56" s="44"/>
      <c r="M56" s="44"/>
      <c r="N56" s="44">
        <v>832.78600000000006</v>
      </c>
      <c r="O56" s="44">
        <v>3746435.29</v>
      </c>
    </row>
    <row r="57" spans="1:15" ht="20.100000000000001" customHeight="1">
      <c r="A57" s="43" t="s">
        <v>79</v>
      </c>
      <c r="B57" s="44"/>
      <c r="C57" s="44"/>
      <c r="D57" s="44">
        <v>3020.0200000000004</v>
      </c>
      <c r="E57" s="44">
        <v>303147.13500000001</v>
      </c>
      <c r="F57" s="44">
        <v>616.85599999999999</v>
      </c>
      <c r="G57" s="44">
        <v>194309.63999999998</v>
      </c>
      <c r="H57" s="44">
        <v>2386.018</v>
      </c>
      <c r="I57" s="44">
        <v>2353006.41</v>
      </c>
      <c r="J57" s="44">
        <v>3837.5640000000003</v>
      </c>
      <c r="K57" s="44">
        <v>3888299.9600000004</v>
      </c>
      <c r="L57" s="44"/>
      <c r="M57" s="44"/>
      <c r="N57" s="44">
        <v>271.78200000000004</v>
      </c>
      <c r="O57" s="44">
        <v>139967.73000000001</v>
      </c>
    </row>
    <row r="58" spans="1:15" ht="20.100000000000001" customHeight="1">
      <c r="A58" s="43" t="s">
        <v>80</v>
      </c>
      <c r="B58" s="44"/>
      <c r="C58" s="44"/>
      <c r="D58" s="44"/>
      <c r="E58" s="44"/>
      <c r="F58" s="44">
        <v>2097.5940000000001</v>
      </c>
      <c r="G58" s="44">
        <v>1868863.5619999999</v>
      </c>
      <c r="H58" s="44">
        <v>1451.546</v>
      </c>
      <c r="I58" s="44">
        <v>312082.39</v>
      </c>
      <c r="J58" s="44">
        <v>5111.0870000000004</v>
      </c>
      <c r="K58" s="44">
        <v>2523248.9050000003</v>
      </c>
      <c r="L58" s="44">
        <v>1138.8110000000001</v>
      </c>
      <c r="M58" s="44">
        <v>586487.66500000004</v>
      </c>
      <c r="N58" s="44"/>
      <c r="O58" s="44"/>
    </row>
    <row r="59" spans="1:15" ht="20.100000000000001" customHeight="1">
      <c r="A59" s="43" t="s">
        <v>81</v>
      </c>
      <c r="B59" s="44">
        <v>384.13200000000001</v>
      </c>
      <c r="C59" s="44">
        <v>168964.27599999998</v>
      </c>
      <c r="D59" s="44">
        <v>19304.985000000004</v>
      </c>
      <c r="E59" s="44">
        <v>13974588.182000004</v>
      </c>
      <c r="F59" s="44">
        <v>25407.321000000007</v>
      </c>
      <c r="G59" s="44">
        <v>22398594.128000002</v>
      </c>
      <c r="H59" s="44">
        <v>14685.922000000002</v>
      </c>
      <c r="I59" s="44">
        <v>17605143.511999998</v>
      </c>
      <c r="J59" s="44">
        <v>8273.4290000000001</v>
      </c>
      <c r="K59" s="44">
        <v>11019632.890999999</v>
      </c>
      <c r="L59" s="44">
        <v>1034.5710000000001</v>
      </c>
      <c r="M59" s="44">
        <v>739718.26500000013</v>
      </c>
      <c r="N59" s="44"/>
      <c r="O59" s="44"/>
    </row>
    <row r="60" spans="1:15" ht="20.100000000000001" customHeight="1">
      <c r="A60" s="43" t="s">
        <v>82</v>
      </c>
      <c r="B60" s="44">
        <v>5474.8090000000002</v>
      </c>
      <c r="C60" s="44">
        <v>692744.33799999999</v>
      </c>
      <c r="D60" s="44">
        <v>74579.522999999986</v>
      </c>
      <c r="E60" s="44">
        <v>34610886.228000008</v>
      </c>
      <c r="F60" s="44">
        <v>143221.07399999999</v>
      </c>
      <c r="G60" s="44">
        <v>146074345.27699995</v>
      </c>
      <c r="H60" s="44">
        <v>18606.113999999994</v>
      </c>
      <c r="I60" s="44">
        <v>43765876.886000015</v>
      </c>
      <c r="J60" s="44">
        <v>12560.814000000002</v>
      </c>
      <c r="K60" s="44">
        <v>38760411.654999994</v>
      </c>
      <c r="L60" s="44">
        <v>2744.915</v>
      </c>
      <c r="M60" s="44">
        <v>12941494.975000001</v>
      </c>
      <c r="N60" s="44"/>
      <c r="O60" s="44"/>
    </row>
    <row r="61" spans="1:15" ht="20.100000000000001" customHeight="1">
      <c r="A61" s="43" t="s">
        <v>83</v>
      </c>
      <c r="B61" s="44">
        <v>1960.5490000000002</v>
      </c>
      <c r="C61" s="44">
        <v>294734.05599999998</v>
      </c>
      <c r="D61" s="44">
        <v>51742.224000000009</v>
      </c>
      <c r="E61" s="44">
        <v>14553410.397000004</v>
      </c>
      <c r="F61" s="44">
        <v>41600.275999999998</v>
      </c>
      <c r="G61" s="44">
        <v>31927378.218999997</v>
      </c>
      <c r="H61" s="44">
        <v>9650.747000000003</v>
      </c>
      <c r="I61" s="44">
        <v>11248160.297000002</v>
      </c>
      <c r="J61" s="44">
        <v>2756.8610000000003</v>
      </c>
      <c r="K61" s="44">
        <v>2666014.875</v>
      </c>
      <c r="L61" s="44">
        <v>475.71300000000002</v>
      </c>
      <c r="M61" s="44">
        <v>863419.09500000009</v>
      </c>
      <c r="N61" s="44"/>
      <c r="O61" s="44"/>
    </row>
    <row r="62" spans="1:15" ht="20.100000000000001" customHeight="1">
      <c r="A62" s="43" t="s">
        <v>84</v>
      </c>
      <c r="B62" s="44">
        <v>4469.1940000000004</v>
      </c>
      <c r="C62" s="44">
        <v>700056.73900000018</v>
      </c>
      <c r="D62" s="44">
        <v>101559.97100000001</v>
      </c>
      <c r="E62" s="44">
        <v>37718572.359000012</v>
      </c>
      <c r="F62" s="44">
        <v>118123.58299999996</v>
      </c>
      <c r="G62" s="44">
        <v>94500626.118000001</v>
      </c>
      <c r="H62" s="44">
        <v>19224.344999999998</v>
      </c>
      <c r="I62" s="44">
        <v>21934693.839000002</v>
      </c>
      <c r="J62" s="44">
        <v>11032.382000000001</v>
      </c>
      <c r="K62" s="44">
        <v>29734352.603000008</v>
      </c>
      <c r="L62" s="44">
        <v>1552.6579999999999</v>
      </c>
      <c r="M62" s="44">
        <v>9966111.8099999987</v>
      </c>
      <c r="N62" s="44"/>
      <c r="O62" s="44"/>
    </row>
    <row r="63" spans="1:15" ht="20.100000000000001" customHeight="1">
      <c r="A63" s="43" t="s">
        <v>85</v>
      </c>
      <c r="B63" s="44"/>
      <c r="C63" s="44"/>
      <c r="D63" s="44">
        <v>2293.9870000000001</v>
      </c>
      <c r="E63" s="44">
        <v>773358.35499999998</v>
      </c>
      <c r="F63" s="44">
        <v>6945.067</v>
      </c>
      <c r="G63" s="44">
        <v>4091688.9649999994</v>
      </c>
      <c r="H63" s="44">
        <v>830.08500000000004</v>
      </c>
      <c r="I63" s="44">
        <v>2725570.7749999999</v>
      </c>
      <c r="J63" s="44">
        <v>1291.5630000000001</v>
      </c>
      <c r="K63" s="44">
        <v>2091227.9790000001</v>
      </c>
      <c r="L63" s="44"/>
      <c r="M63" s="44"/>
      <c r="N63" s="44"/>
      <c r="O63" s="44"/>
    </row>
  </sheetData>
  <sheetProtection algorithmName="SHA-512" hashValue="w5VirA8ywKDEGYhyP7KpCo/Sb8wgyAmXf1AkCscQMR4uGMBn06IgzvBN0v7Li4VM/v++5RYj1exzmBDsrYvsgA==" saltValue="+eMrz/vqcYeVEzY/G6tJcg==" spinCount="100000" sheet="1" objects="1" scenarios="1" formatColumns="0" formatRows="0"/>
  <customSheetViews>
    <customSheetView guid="{23C48C76-85D5-4072-9DFE-6357FCE87462}" fitToPage="1" state="hidden" topLeftCell="B1">
      <selection activeCell="J5" sqref="J5"/>
      <pageMargins left="0.7" right="0.7" top="0.75" bottom="0.75" header="0.3" footer="0.3"/>
      <pageSetup paperSize="9" scale="69" fitToWidth="2" orientation="portrait" r:id="rId1"/>
    </customSheetView>
    <customSheetView guid="{1F563044-BFFD-4E88-8A76-C2F5E7AFE3A5}" fitToPage="1" topLeftCell="B1">
      <selection activeCell="J5" sqref="J5"/>
      <pageMargins left="0.7" right="0.7" top="0.75" bottom="0.75" header="0.3" footer="0.3"/>
      <pageSetup paperSize="9" scale="69" fitToWidth="2" orientation="portrait" r:id="rId2"/>
    </customSheetView>
  </customSheetViews>
  <mergeCells count="10">
    <mergeCell ref="B3:O3"/>
    <mergeCell ref="A2:O2"/>
    <mergeCell ref="A3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9" fitToWidth="2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68"/>
  <sheetViews>
    <sheetView workbookViewId="0">
      <selection activeCell="A3" sqref="A3:A5"/>
    </sheetView>
  </sheetViews>
  <sheetFormatPr defaultRowHeight="15"/>
  <cols>
    <col min="1" max="1" width="25.5703125" bestFit="1" customWidth="1"/>
    <col min="2" max="3" width="14.28515625" customWidth="1"/>
    <col min="4" max="4" width="13" customWidth="1"/>
    <col min="5" max="5" width="13.85546875" customWidth="1"/>
    <col min="6" max="6" width="12.5703125" customWidth="1"/>
    <col min="7" max="8" width="12" customWidth="1"/>
    <col min="9" max="9" width="12.42578125" customWidth="1"/>
    <col min="10" max="10" width="15" customWidth="1"/>
    <col min="11" max="12" width="12.140625" customWidth="1"/>
    <col min="13" max="14" width="12.5703125" customWidth="1"/>
  </cols>
  <sheetData>
    <row r="1" spans="1:15" s="117" customFormat="1" ht="12" customHeight="1" thickBot="1">
      <c r="B1" s="115"/>
      <c r="C1" s="115"/>
      <c r="D1" s="115"/>
      <c r="E1" s="49"/>
      <c r="F1" s="71"/>
      <c r="G1" s="58"/>
      <c r="H1" s="55"/>
      <c r="I1" s="116"/>
      <c r="J1" s="116"/>
      <c r="K1" s="116"/>
      <c r="L1" s="57"/>
      <c r="M1" s="71"/>
      <c r="N1" s="58"/>
    </row>
    <row r="2" spans="1:15" s="117" customFormat="1" ht="24" customHeight="1">
      <c r="A2" s="213" t="s">
        <v>275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</row>
    <row r="3" spans="1:15" s="118" customFormat="1" ht="18" customHeight="1">
      <c r="A3" s="190" t="s">
        <v>349</v>
      </c>
      <c r="B3" s="192" t="s">
        <v>96</v>
      </c>
      <c r="C3" s="192"/>
      <c r="D3" s="192"/>
      <c r="E3" s="192"/>
      <c r="F3" s="192"/>
      <c r="G3" s="192"/>
      <c r="H3" s="192"/>
      <c r="I3" s="192" t="s">
        <v>97</v>
      </c>
      <c r="J3" s="192"/>
      <c r="K3" s="192"/>
      <c r="L3" s="192"/>
      <c r="M3" s="192"/>
      <c r="N3" s="193"/>
    </row>
    <row r="4" spans="1:15" s="118" customFormat="1" ht="16.5" customHeight="1">
      <c r="A4" s="190"/>
      <c r="B4" s="221" t="s">
        <v>100</v>
      </c>
      <c r="C4" s="221" t="s">
        <v>101</v>
      </c>
      <c r="D4" s="221" t="s">
        <v>102</v>
      </c>
      <c r="E4" s="221" t="s">
        <v>103</v>
      </c>
      <c r="F4" s="221" t="s">
        <v>98</v>
      </c>
      <c r="G4" s="221"/>
      <c r="H4" s="221"/>
      <c r="I4" s="219" t="s">
        <v>330</v>
      </c>
      <c r="J4" s="219" t="s">
        <v>331</v>
      </c>
      <c r="K4" s="219" t="s">
        <v>332</v>
      </c>
      <c r="L4" s="219" t="s">
        <v>333</v>
      </c>
      <c r="M4" s="219" t="s">
        <v>334</v>
      </c>
      <c r="N4" s="207" t="s">
        <v>2</v>
      </c>
      <c r="O4" s="119"/>
    </row>
    <row r="5" spans="1:15" s="118" customFormat="1" ht="16.5" customHeight="1" thickBot="1">
      <c r="A5" s="191"/>
      <c r="B5" s="222"/>
      <c r="C5" s="222"/>
      <c r="D5" s="222"/>
      <c r="E5" s="222"/>
      <c r="F5" s="112" t="s">
        <v>104</v>
      </c>
      <c r="G5" s="112" t="s">
        <v>26</v>
      </c>
      <c r="H5" s="112" t="s">
        <v>27</v>
      </c>
      <c r="I5" s="220"/>
      <c r="J5" s="220"/>
      <c r="K5" s="220"/>
      <c r="L5" s="220"/>
      <c r="M5" s="220"/>
      <c r="N5" s="208"/>
      <c r="O5" s="119"/>
    </row>
    <row r="6" spans="1:15" ht="20.100000000000001" customHeight="1">
      <c r="A6" s="43" t="s">
        <v>29</v>
      </c>
      <c r="B6" s="44">
        <v>372872.70099999936</v>
      </c>
      <c r="C6" s="44">
        <v>120969.15899999997</v>
      </c>
      <c r="D6" s="44">
        <v>41683.730000000003</v>
      </c>
      <c r="E6" s="44">
        <v>8169.4190000000017</v>
      </c>
      <c r="F6" s="44">
        <v>46778.625000000007</v>
      </c>
      <c r="G6" s="44">
        <v>55883.778999999995</v>
      </c>
      <c r="H6" s="44">
        <v>704.22700000000009</v>
      </c>
      <c r="I6" s="30">
        <v>15427.534999999998</v>
      </c>
      <c r="J6" s="30">
        <v>530.80500000000006</v>
      </c>
      <c r="K6" s="44">
        <v>3051.7809999999999</v>
      </c>
      <c r="L6" s="44">
        <v>658.7109999999999</v>
      </c>
      <c r="M6" s="44">
        <v>15660.597000000003</v>
      </c>
      <c r="N6" s="44">
        <v>61466.575999999994</v>
      </c>
    </row>
    <row r="7" spans="1:15" ht="20.100000000000001" customHeight="1">
      <c r="A7" s="43" t="s">
        <v>30</v>
      </c>
      <c r="B7" s="44">
        <v>1811273.3890000011</v>
      </c>
      <c r="C7" s="44">
        <v>137904.92899999995</v>
      </c>
      <c r="D7" s="44">
        <v>135603.02000000011</v>
      </c>
      <c r="E7" s="44">
        <v>48586.582000000024</v>
      </c>
      <c r="F7" s="44">
        <v>129761.89200000005</v>
      </c>
      <c r="G7" s="44">
        <v>177111.46199999994</v>
      </c>
      <c r="H7" s="44">
        <v>6975.076</v>
      </c>
      <c r="I7" s="30">
        <v>41144.976999999984</v>
      </c>
      <c r="J7" s="30">
        <v>11228.268</v>
      </c>
      <c r="K7" s="44">
        <v>7193.9800000000005</v>
      </c>
      <c r="L7" s="44">
        <v>7646.1280000000033</v>
      </c>
      <c r="M7" s="44">
        <v>32454.055000000004</v>
      </c>
      <c r="N7" s="44">
        <v>243620.54200000054</v>
      </c>
    </row>
    <row r="8" spans="1:15" ht="20.100000000000001" customHeight="1">
      <c r="A8" s="43" t="s">
        <v>31</v>
      </c>
      <c r="B8" s="44">
        <v>105719.60200000003</v>
      </c>
      <c r="C8" s="44">
        <v>32359.303000000004</v>
      </c>
      <c r="D8" s="44">
        <v>16177.187</v>
      </c>
      <c r="E8" s="44">
        <v>50245.36</v>
      </c>
      <c r="F8" s="44">
        <v>21990.471999999994</v>
      </c>
      <c r="G8" s="44">
        <v>34633.074000000001</v>
      </c>
      <c r="H8" s="44"/>
      <c r="I8" s="30">
        <v>7532.6370000000006</v>
      </c>
      <c r="J8" s="30"/>
      <c r="K8" s="44">
        <v>2224.087</v>
      </c>
      <c r="L8" s="44"/>
      <c r="M8" s="44"/>
      <c r="N8" s="44">
        <v>4247.5060000000003</v>
      </c>
    </row>
    <row r="9" spans="1:15" ht="20.100000000000001" customHeight="1">
      <c r="A9" s="43" t="s">
        <v>32</v>
      </c>
      <c r="B9" s="44">
        <v>50746.281999999985</v>
      </c>
      <c r="C9" s="44">
        <v>1851.6180000000002</v>
      </c>
      <c r="D9" s="44">
        <v>35286.527000000009</v>
      </c>
      <c r="E9" s="44">
        <v>11302.375999999998</v>
      </c>
      <c r="F9" s="44">
        <v>52466.635999999999</v>
      </c>
      <c r="G9" s="44">
        <v>32239.354000000007</v>
      </c>
      <c r="H9" s="44">
        <v>458.81300000000005</v>
      </c>
      <c r="I9" s="30">
        <v>235924.64500000028</v>
      </c>
      <c r="J9" s="30">
        <v>702.13900000000001</v>
      </c>
      <c r="K9" s="44">
        <v>19762.886000000002</v>
      </c>
      <c r="L9" s="44">
        <v>397.06900000000002</v>
      </c>
      <c r="M9" s="44">
        <v>1705.421</v>
      </c>
      <c r="N9" s="44">
        <v>745478.23400000157</v>
      </c>
    </row>
    <row r="10" spans="1:15" ht="20.100000000000001" customHeight="1">
      <c r="A10" s="43" t="s">
        <v>33</v>
      </c>
      <c r="B10" s="44">
        <v>26910.21200000001</v>
      </c>
      <c r="C10" s="44">
        <v>4137.3360000000002</v>
      </c>
      <c r="D10" s="44">
        <v>3648.1160000000009</v>
      </c>
      <c r="E10" s="44">
        <v>3047.5260000000003</v>
      </c>
      <c r="F10" s="44">
        <v>33093.361999999986</v>
      </c>
      <c r="G10" s="44"/>
      <c r="H10" s="44"/>
      <c r="I10" s="30">
        <v>43103.894</v>
      </c>
      <c r="J10" s="30"/>
      <c r="K10" s="44">
        <v>182.20500000000001</v>
      </c>
      <c r="L10" s="44"/>
      <c r="M10" s="44"/>
      <c r="N10" s="44">
        <v>12340.77</v>
      </c>
    </row>
    <row r="11" spans="1:15" ht="20.100000000000001" customHeight="1">
      <c r="A11" s="43" t="s">
        <v>34</v>
      </c>
      <c r="B11" s="44">
        <v>39224.81099999998</v>
      </c>
      <c r="C11" s="44">
        <v>21467.601000000002</v>
      </c>
      <c r="D11" s="44">
        <v>12349.716999999997</v>
      </c>
      <c r="E11" s="44">
        <v>55654.928999999996</v>
      </c>
      <c r="F11" s="44">
        <v>60041.841999999975</v>
      </c>
      <c r="G11" s="44">
        <v>13411.481</v>
      </c>
      <c r="H11" s="44"/>
      <c r="I11" s="30">
        <v>91485.011000000028</v>
      </c>
      <c r="J11" s="30"/>
      <c r="K11" s="44">
        <v>160.10300000000001</v>
      </c>
      <c r="L11" s="44">
        <v>201.38</v>
      </c>
      <c r="M11" s="44"/>
      <c r="N11" s="44">
        <v>64483.421000000024</v>
      </c>
    </row>
    <row r="12" spans="1:15" ht="20.100000000000001" customHeight="1">
      <c r="A12" s="43" t="s">
        <v>35</v>
      </c>
      <c r="B12" s="44">
        <v>38111.25499999999</v>
      </c>
      <c r="C12" s="44">
        <v>29255.614000000005</v>
      </c>
      <c r="D12" s="44">
        <v>16801.851999999995</v>
      </c>
      <c r="E12" s="44">
        <v>16718.046999999999</v>
      </c>
      <c r="F12" s="44">
        <v>15814.299999999997</v>
      </c>
      <c r="G12" s="44">
        <v>1569.9450000000002</v>
      </c>
      <c r="H12" s="44">
        <v>862.64800000000002</v>
      </c>
      <c r="I12" s="30">
        <v>1119.731</v>
      </c>
      <c r="J12" s="30">
        <v>569.14200000000005</v>
      </c>
      <c r="K12" s="44"/>
      <c r="L12" s="44"/>
      <c r="M12" s="44"/>
      <c r="N12" s="44">
        <v>2454.8510000000001</v>
      </c>
    </row>
    <row r="13" spans="1:15" ht="20.100000000000001" customHeight="1">
      <c r="A13" s="43" t="s">
        <v>36</v>
      </c>
      <c r="B13" s="44">
        <v>125449.5020000002</v>
      </c>
      <c r="C13" s="44">
        <v>192242.72500000001</v>
      </c>
      <c r="D13" s="44">
        <v>58834.95299999995</v>
      </c>
      <c r="E13" s="44">
        <v>159539.86200000014</v>
      </c>
      <c r="F13" s="44">
        <v>46778.87799999999</v>
      </c>
      <c r="G13" s="44">
        <v>47649.741000000009</v>
      </c>
      <c r="H13" s="44">
        <v>456.358</v>
      </c>
      <c r="I13" s="30">
        <v>21994.350000000002</v>
      </c>
      <c r="J13" s="30"/>
      <c r="K13" s="44">
        <v>41324.786000000007</v>
      </c>
      <c r="L13" s="44"/>
      <c r="M13" s="44">
        <v>3640.48</v>
      </c>
      <c r="N13" s="44">
        <v>4826.7470000000003</v>
      </c>
    </row>
    <row r="14" spans="1:15" ht="20.100000000000001" customHeight="1">
      <c r="A14" s="43" t="s">
        <v>37</v>
      </c>
      <c r="B14" s="44">
        <v>96488.766000000003</v>
      </c>
      <c r="C14" s="44">
        <v>62435.93700000002</v>
      </c>
      <c r="D14" s="44">
        <v>21136.390999999996</v>
      </c>
      <c r="E14" s="44">
        <v>14229.582</v>
      </c>
      <c r="F14" s="44">
        <v>5512.5880000000006</v>
      </c>
      <c r="G14" s="44">
        <v>9411.2899999999991</v>
      </c>
      <c r="H14" s="44"/>
      <c r="I14" s="30">
        <v>2239.462</v>
      </c>
      <c r="J14" s="30"/>
      <c r="K14" s="44">
        <v>960.85900000000004</v>
      </c>
      <c r="L14" s="44"/>
      <c r="M14" s="44"/>
      <c r="N14" s="44">
        <v>2734.9500000000003</v>
      </c>
    </row>
    <row r="15" spans="1:15" ht="20.100000000000001" customHeight="1">
      <c r="A15" s="43" t="s">
        <v>38</v>
      </c>
      <c r="B15" s="44">
        <v>268428.17900000006</v>
      </c>
      <c r="C15" s="44">
        <v>260612.77199999988</v>
      </c>
      <c r="D15" s="44">
        <v>76307.786000000022</v>
      </c>
      <c r="E15" s="44">
        <v>239275.02699999989</v>
      </c>
      <c r="F15" s="44">
        <v>444019.20400000014</v>
      </c>
      <c r="G15" s="44">
        <v>130013.8710000001</v>
      </c>
      <c r="H15" s="44">
        <v>6759.8470000000007</v>
      </c>
      <c r="I15" s="30">
        <v>459674.19100000151</v>
      </c>
      <c r="J15" s="30">
        <v>307984.79399999999</v>
      </c>
      <c r="K15" s="44">
        <v>7493.5779999999977</v>
      </c>
      <c r="L15" s="44">
        <v>556.38</v>
      </c>
      <c r="M15" s="44">
        <v>3734.0780000000004</v>
      </c>
      <c r="N15" s="44">
        <v>1725536.2310000069</v>
      </c>
    </row>
    <row r="16" spans="1:15" ht="20.100000000000001" customHeight="1">
      <c r="A16" s="43" t="s">
        <v>39</v>
      </c>
      <c r="B16" s="44">
        <v>684504.78199999966</v>
      </c>
      <c r="C16" s="44">
        <v>214759.55399999995</v>
      </c>
      <c r="D16" s="44">
        <v>189600.90399999992</v>
      </c>
      <c r="E16" s="44">
        <v>422433.72300000035</v>
      </c>
      <c r="F16" s="44">
        <v>457362.72899999982</v>
      </c>
      <c r="G16" s="44">
        <v>208832.29999999996</v>
      </c>
      <c r="H16" s="44">
        <v>10072.098</v>
      </c>
      <c r="I16" s="30">
        <v>614541.43400000024</v>
      </c>
      <c r="J16" s="30">
        <v>1257.5590000000002</v>
      </c>
      <c r="K16" s="44">
        <v>117394.60699999999</v>
      </c>
      <c r="L16" s="44">
        <v>381.18</v>
      </c>
      <c r="M16" s="44">
        <v>16062.008000000002</v>
      </c>
      <c r="N16" s="44">
        <v>224777.27700000018</v>
      </c>
    </row>
    <row r="17" spans="1:14" ht="20.100000000000001" customHeight="1">
      <c r="A17" s="43" t="s">
        <v>40</v>
      </c>
      <c r="B17" s="44">
        <v>96939.577000000034</v>
      </c>
      <c r="C17" s="44">
        <v>23016.123000000003</v>
      </c>
      <c r="D17" s="44">
        <v>10812.874999999998</v>
      </c>
      <c r="E17" s="44">
        <v>9832.9660000000003</v>
      </c>
      <c r="F17" s="44">
        <v>11596.994999999999</v>
      </c>
      <c r="G17" s="44">
        <v>16462.603999999996</v>
      </c>
      <c r="H17" s="44"/>
      <c r="I17" s="30">
        <v>5361.8690000000006</v>
      </c>
      <c r="J17" s="30">
        <v>533.42100000000005</v>
      </c>
      <c r="K17" s="44">
        <v>144.37800000000001</v>
      </c>
      <c r="L17" s="44"/>
      <c r="M17" s="44"/>
      <c r="N17" s="44">
        <v>3037.348</v>
      </c>
    </row>
    <row r="18" spans="1:14" ht="20.100000000000001" customHeight="1">
      <c r="A18" s="43" t="s">
        <v>41</v>
      </c>
      <c r="B18" s="44">
        <v>17584.610999999994</v>
      </c>
      <c r="C18" s="44">
        <v>6274.3940000000002</v>
      </c>
      <c r="D18" s="44">
        <v>7566.8200000000015</v>
      </c>
      <c r="E18" s="44">
        <v>50824.995999999999</v>
      </c>
      <c r="F18" s="44">
        <v>47721.72699999997</v>
      </c>
      <c r="G18" s="44">
        <v>460.29200000000003</v>
      </c>
      <c r="H18" s="44"/>
      <c r="I18" s="30">
        <v>109842.19000000008</v>
      </c>
      <c r="J18" s="30"/>
      <c r="K18" s="44">
        <v>1345.2099999999998</v>
      </c>
      <c r="L18" s="44"/>
      <c r="M18" s="44"/>
      <c r="N18" s="44">
        <v>38934.624000000011</v>
      </c>
    </row>
    <row r="19" spans="1:14" ht="20.100000000000001" customHeight="1">
      <c r="A19" s="43" t="s">
        <v>42</v>
      </c>
      <c r="B19" s="44">
        <v>223736.2760000001</v>
      </c>
      <c r="C19" s="44">
        <v>252942.78100000031</v>
      </c>
      <c r="D19" s="44">
        <v>155534.24900000021</v>
      </c>
      <c r="E19" s="44">
        <v>282286.7319999999</v>
      </c>
      <c r="F19" s="44">
        <v>733257.65599999786</v>
      </c>
      <c r="G19" s="44">
        <v>99207.585999999952</v>
      </c>
      <c r="H19" s="44">
        <v>18385.538</v>
      </c>
      <c r="I19" s="30">
        <v>26568.327999999998</v>
      </c>
      <c r="J19" s="30">
        <v>1691.961</v>
      </c>
      <c r="K19" s="44">
        <v>97.26700000000001</v>
      </c>
      <c r="L19" s="44">
        <v>332.21</v>
      </c>
      <c r="M19" s="44">
        <v>579737.44800000044</v>
      </c>
      <c r="N19" s="44">
        <v>20735.276999999998</v>
      </c>
    </row>
    <row r="20" spans="1:14" ht="20.100000000000001" customHeight="1">
      <c r="A20" s="43" t="s">
        <v>43</v>
      </c>
      <c r="B20" s="44">
        <v>331321.5120000001</v>
      </c>
      <c r="C20" s="44">
        <v>351063.17700000003</v>
      </c>
      <c r="D20" s="44">
        <v>49208.551000000007</v>
      </c>
      <c r="E20" s="44">
        <v>580403.10300000117</v>
      </c>
      <c r="F20" s="44">
        <v>200690.36499999999</v>
      </c>
      <c r="G20" s="44">
        <v>75003.277999999991</v>
      </c>
      <c r="H20" s="44">
        <v>380.435</v>
      </c>
      <c r="I20" s="30">
        <v>51391.111000000019</v>
      </c>
      <c r="J20" s="30"/>
      <c r="K20" s="44">
        <v>1603.327</v>
      </c>
      <c r="L20" s="44"/>
      <c r="M20" s="44">
        <v>877.58400000000006</v>
      </c>
      <c r="N20" s="44">
        <v>23865.358999999997</v>
      </c>
    </row>
    <row r="21" spans="1:14" ht="20.100000000000001" customHeight="1">
      <c r="A21" s="43" t="s">
        <v>44</v>
      </c>
      <c r="B21" s="44">
        <v>4311.4940000000006</v>
      </c>
      <c r="C21" s="44">
        <v>8827.2670000000016</v>
      </c>
      <c r="D21" s="44">
        <v>455.66400000000004</v>
      </c>
      <c r="E21" s="44">
        <v>43744.398999999998</v>
      </c>
      <c r="F21" s="44">
        <v>60098.208999999973</v>
      </c>
      <c r="G21" s="44">
        <v>734.86500000000001</v>
      </c>
      <c r="H21" s="44"/>
      <c r="I21" s="30">
        <v>65130.022000000012</v>
      </c>
      <c r="J21" s="30"/>
      <c r="K21" s="44">
        <v>1971.0710000000001</v>
      </c>
      <c r="L21" s="44"/>
      <c r="M21" s="44"/>
      <c r="N21" s="44">
        <v>19672.704999999998</v>
      </c>
    </row>
    <row r="22" spans="1:14" ht="20.100000000000001" customHeight="1">
      <c r="A22" s="43" t="s">
        <v>45</v>
      </c>
      <c r="B22" s="44">
        <v>6551.822000000001</v>
      </c>
      <c r="C22" s="44">
        <v>6173.1530000000002</v>
      </c>
      <c r="D22" s="44">
        <v>966.22800000000007</v>
      </c>
      <c r="E22" s="44">
        <v>2049.8009999999999</v>
      </c>
      <c r="F22" s="44">
        <v>44603.056000000011</v>
      </c>
      <c r="G22" s="44">
        <v>1608.152</v>
      </c>
      <c r="H22" s="44"/>
      <c r="I22" s="30">
        <v>13191.772000000003</v>
      </c>
      <c r="J22" s="30"/>
      <c r="K22" s="44">
        <v>2266.6610000000005</v>
      </c>
      <c r="L22" s="44"/>
      <c r="M22" s="44"/>
      <c r="N22" s="44">
        <v>14409.667000000005</v>
      </c>
    </row>
    <row r="23" spans="1:14" ht="20.100000000000001" customHeight="1">
      <c r="A23" s="43" t="s">
        <v>46</v>
      </c>
      <c r="B23" s="44">
        <v>25180.776000000013</v>
      </c>
      <c r="C23" s="44">
        <v>19372.515999999996</v>
      </c>
      <c r="D23" s="44">
        <v>8418.8010000000013</v>
      </c>
      <c r="E23" s="44">
        <v>4323.0469999999996</v>
      </c>
      <c r="F23" s="44">
        <v>24619.749000000003</v>
      </c>
      <c r="G23" s="44">
        <v>669.26300000000003</v>
      </c>
      <c r="H23" s="44">
        <v>449.91200000000003</v>
      </c>
      <c r="I23" s="30">
        <v>1250.9570000000001</v>
      </c>
      <c r="J23" s="30"/>
      <c r="K23" s="44"/>
      <c r="L23" s="44">
        <v>155.44800000000001</v>
      </c>
      <c r="M23" s="44"/>
      <c r="N23" s="44"/>
    </row>
    <row r="24" spans="1:14" ht="20.100000000000001" customHeight="1">
      <c r="A24" s="43" t="s">
        <v>47</v>
      </c>
      <c r="B24" s="44">
        <v>216567.46799999982</v>
      </c>
      <c r="C24" s="44">
        <v>107750.24699999996</v>
      </c>
      <c r="D24" s="44">
        <v>61216.514000000039</v>
      </c>
      <c r="E24" s="44">
        <v>151422.74</v>
      </c>
      <c r="F24" s="44">
        <v>412944.95600000012</v>
      </c>
      <c r="G24" s="44">
        <v>109662.87500000017</v>
      </c>
      <c r="H24" s="44">
        <v>7578.3449999999993</v>
      </c>
      <c r="I24" s="30">
        <v>308495.30200000049</v>
      </c>
      <c r="J24" s="30">
        <v>1848.9180000000003</v>
      </c>
      <c r="K24" s="44">
        <v>205735.62000000008</v>
      </c>
      <c r="L24" s="44"/>
      <c r="M24" s="44">
        <v>5613.9989999999998</v>
      </c>
      <c r="N24" s="44">
        <v>333104.56599999923</v>
      </c>
    </row>
    <row r="25" spans="1:14" ht="20.100000000000001" customHeight="1">
      <c r="A25" s="43" t="s">
        <v>48</v>
      </c>
      <c r="B25" s="44">
        <v>215609.63200000025</v>
      </c>
      <c r="C25" s="44">
        <v>228746.32299999986</v>
      </c>
      <c r="D25" s="44">
        <v>77395.289999999964</v>
      </c>
      <c r="E25" s="44">
        <v>156734.09400000004</v>
      </c>
      <c r="F25" s="44">
        <v>52150.536</v>
      </c>
      <c r="G25" s="44">
        <v>109984.535</v>
      </c>
      <c r="H25" s="44"/>
      <c r="I25" s="30">
        <v>2196.7049999999999</v>
      </c>
      <c r="J25" s="30"/>
      <c r="K25" s="44">
        <v>1974.3240000000003</v>
      </c>
      <c r="L25" s="44"/>
      <c r="M25" s="44">
        <v>906.00900000000001</v>
      </c>
      <c r="N25" s="44">
        <v>4517.2290000000003</v>
      </c>
    </row>
    <row r="26" spans="1:14" ht="20.100000000000001" customHeight="1">
      <c r="A26" s="43" t="s">
        <v>49</v>
      </c>
      <c r="B26" s="44">
        <v>55992.063000000002</v>
      </c>
      <c r="C26" s="44">
        <v>3137.1489999999999</v>
      </c>
      <c r="D26" s="44">
        <v>23876.00399999999</v>
      </c>
      <c r="E26" s="44">
        <v>277482.40299999999</v>
      </c>
      <c r="F26" s="44">
        <v>372789.24600000028</v>
      </c>
      <c r="G26" s="44">
        <v>52340.760000000009</v>
      </c>
      <c r="H26" s="44"/>
      <c r="I26" s="30">
        <v>417565.69499999995</v>
      </c>
      <c r="J26" s="30"/>
      <c r="K26" s="44">
        <v>827.47300000000007</v>
      </c>
      <c r="L26" s="44"/>
      <c r="M26" s="44">
        <v>1172.2950000000001</v>
      </c>
      <c r="N26" s="44">
        <v>151825.28699999987</v>
      </c>
    </row>
    <row r="27" spans="1:14" ht="20.100000000000001" customHeight="1">
      <c r="A27" s="43" t="s">
        <v>50</v>
      </c>
      <c r="B27" s="44">
        <v>75142.330000000045</v>
      </c>
      <c r="C27" s="44">
        <v>63655.088000000003</v>
      </c>
      <c r="D27" s="44">
        <v>9830.0919999999987</v>
      </c>
      <c r="E27" s="44">
        <v>37398.137999999999</v>
      </c>
      <c r="F27" s="44">
        <v>60561.130999999994</v>
      </c>
      <c r="G27" s="44">
        <v>3676.4830000000002</v>
      </c>
      <c r="H27" s="44"/>
      <c r="I27" s="30">
        <v>27474.587</v>
      </c>
      <c r="J27" s="30">
        <v>353.38100000000003</v>
      </c>
      <c r="K27" s="44">
        <v>779.52</v>
      </c>
      <c r="L27" s="44"/>
      <c r="M27" s="44"/>
      <c r="N27" s="44">
        <v>6801.8140000000003</v>
      </c>
    </row>
    <row r="28" spans="1:14" ht="20.100000000000001" customHeight="1">
      <c r="A28" s="43" t="s">
        <v>51</v>
      </c>
      <c r="B28" s="44">
        <v>42229.434000000008</v>
      </c>
      <c r="C28" s="44">
        <v>2555.7940000000003</v>
      </c>
      <c r="D28" s="44">
        <v>3283.9900000000002</v>
      </c>
      <c r="E28" s="44">
        <v>3885.462</v>
      </c>
      <c r="F28" s="44">
        <v>112934.80000000008</v>
      </c>
      <c r="G28" s="44">
        <v>9407.5279999999984</v>
      </c>
      <c r="H28" s="44"/>
      <c r="I28" s="30">
        <v>168133.85499999995</v>
      </c>
      <c r="J28" s="30"/>
      <c r="K28" s="44">
        <v>107.61800000000001</v>
      </c>
      <c r="L28" s="44"/>
      <c r="M28" s="44">
        <v>943.53200000000004</v>
      </c>
      <c r="N28" s="44">
        <v>42218.416000000012</v>
      </c>
    </row>
    <row r="29" spans="1:14" ht="20.100000000000001" customHeight="1">
      <c r="A29" s="43" t="s">
        <v>52</v>
      </c>
      <c r="B29" s="44">
        <v>147383.23400000017</v>
      </c>
      <c r="C29" s="44">
        <v>26769.563000000006</v>
      </c>
      <c r="D29" s="44">
        <v>8021.9620000000004</v>
      </c>
      <c r="E29" s="44">
        <v>3154.48</v>
      </c>
      <c r="F29" s="44">
        <v>3851.8790000000004</v>
      </c>
      <c r="G29" s="44">
        <v>13619.686000000002</v>
      </c>
      <c r="H29" s="44"/>
      <c r="I29" s="30">
        <v>7250.527</v>
      </c>
      <c r="J29" s="30"/>
      <c r="K29" s="44">
        <v>217.87800000000001</v>
      </c>
      <c r="L29" s="44"/>
      <c r="M29" s="44"/>
      <c r="N29" s="44">
        <v>3510.7460000000001</v>
      </c>
    </row>
    <row r="30" spans="1:14" ht="20.100000000000001" customHeight="1">
      <c r="A30" s="43" t="s">
        <v>53</v>
      </c>
      <c r="B30" s="44">
        <v>5023.277</v>
      </c>
      <c r="C30" s="44">
        <v>2330.6440000000002</v>
      </c>
      <c r="D30" s="44">
        <v>1641.6960000000001</v>
      </c>
      <c r="E30" s="44">
        <v>34200.640999999996</v>
      </c>
      <c r="F30" s="44">
        <v>33161.901999999995</v>
      </c>
      <c r="G30" s="44">
        <v>745.29200000000003</v>
      </c>
      <c r="H30" s="44"/>
      <c r="I30" s="30">
        <v>38430.822999999997</v>
      </c>
      <c r="J30" s="30"/>
      <c r="K30" s="44">
        <v>564.61800000000005</v>
      </c>
      <c r="L30" s="44"/>
      <c r="M30" s="44"/>
      <c r="N30" s="44">
        <v>31620.028000000002</v>
      </c>
    </row>
    <row r="31" spans="1:14" ht="20.100000000000001" customHeight="1">
      <c r="A31" s="43" t="s">
        <v>54</v>
      </c>
      <c r="B31" s="44">
        <v>203073.31799999974</v>
      </c>
      <c r="C31" s="44">
        <v>430839.42499999999</v>
      </c>
      <c r="D31" s="44">
        <v>87806.331000000006</v>
      </c>
      <c r="E31" s="44">
        <v>389771.79200000002</v>
      </c>
      <c r="F31" s="44">
        <v>393617.18100000033</v>
      </c>
      <c r="G31" s="44">
        <v>61920.206000000013</v>
      </c>
      <c r="H31" s="44">
        <v>6473.3459999999995</v>
      </c>
      <c r="I31" s="30">
        <v>70890.722999999998</v>
      </c>
      <c r="J31" s="30">
        <v>6889.9029999999993</v>
      </c>
      <c r="K31" s="44">
        <v>97.048000000000002</v>
      </c>
      <c r="L31" s="44">
        <v>153.92400000000001</v>
      </c>
      <c r="M31" s="44">
        <v>1612.1130000000001</v>
      </c>
      <c r="N31" s="44">
        <v>51330.294000000009</v>
      </c>
    </row>
    <row r="32" spans="1:14" ht="20.100000000000001" customHeight="1">
      <c r="A32" s="43" t="s">
        <v>55</v>
      </c>
      <c r="B32" s="44">
        <v>259614.26400000034</v>
      </c>
      <c r="C32" s="44">
        <v>183204.97399999993</v>
      </c>
      <c r="D32" s="44">
        <v>59861.981000000007</v>
      </c>
      <c r="E32" s="44">
        <v>202755.90700000006</v>
      </c>
      <c r="F32" s="44">
        <v>38936.199000000001</v>
      </c>
      <c r="G32" s="44">
        <v>29736.539999999997</v>
      </c>
      <c r="H32" s="44">
        <v>1150.941</v>
      </c>
      <c r="I32" s="30">
        <v>6797.9999999999991</v>
      </c>
      <c r="J32" s="30">
        <v>232.07400000000001</v>
      </c>
      <c r="K32" s="44">
        <v>5482.6959999999999</v>
      </c>
      <c r="L32" s="44">
        <v>50.581000000000003</v>
      </c>
      <c r="M32" s="44">
        <v>3624.0360000000001</v>
      </c>
      <c r="N32" s="44">
        <v>2846.9250000000002</v>
      </c>
    </row>
    <row r="33" spans="1:27" ht="20.100000000000001" customHeight="1">
      <c r="A33" s="43" t="s">
        <v>56</v>
      </c>
      <c r="B33" s="44">
        <v>227373.95400000009</v>
      </c>
      <c r="C33" s="44">
        <v>182519.06500000009</v>
      </c>
      <c r="D33" s="44">
        <v>47723.264000000025</v>
      </c>
      <c r="E33" s="44">
        <v>8563.5120000000006</v>
      </c>
      <c r="F33" s="44">
        <v>269913.74600000039</v>
      </c>
      <c r="G33" s="44">
        <v>31788.931</v>
      </c>
      <c r="H33" s="44">
        <v>1221.675</v>
      </c>
      <c r="I33" s="30">
        <v>20239.085999999999</v>
      </c>
      <c r="J33" s="30">
        <v>530.80500000000006</v>
      </c>
      <c r="K33" s="44">
        <v>3510.2290000000007</v>
      </c>
      <c r="L33" s="44">
        <v>341.71899999999999</v>
      </c>
      <c r="M33" s="44"/>
      <c r="N33" s="44">
        <v>22042.812999999998</v>
      </c>
    </row>
    <row r="34" spans="1:27" ht="20.100000000000001" customHeight="1">
      <c r="A34" s="43" t="s">
        <v>57</v>
      </c>
      <c r="B34" s="44">
        <v>65643.203999999998</v>
      </c>
      <c r="C34" s="44">
        <v>24123.762999999995</v>
      </c>
      <c r="D34" s="44">
        <v>5540.6880000000001</v>
      </c>
      <c r="E34" s="44">
        <v>11761.275999999998</v>
      </c>
      <c r="F34" s="44">
        <v>10235.167000000001</v>
      </c>
      <c r="G34" s="44">
        <v>22113.044999999998</v>
      </c>
      <c r="H34" s="44"/>
      <c r="I34" s="30">
        <v>12034.393999999998</v>
      </c>
      <c r="J34" s="30"/>
      <c r="K34" s="44"/>
      <c r="L34" s="44"/>
      <c r="M34" s="44"/>
      <c r="N34" s="44">
        <v>2734.9500000000003</v>
      </c>
    </row>
    <row r="35" spans="1:27" ht="20.100000000000001" customHeight="1">
      <c r="A35" s="43" t="s">
        <v>58</v>
      </c>
      <c r="B35" s="44">
        <v>106030.802</v>
      </c>
      <c r="C35" s="44">
        <v>103185.45599999999</v>
      </c>
      <c r="D35" s="44">
        <v>22683.843999999997</v>
      </c>
      <c r="E35" s="44">
        <v>95133.251000000004</v>
      </c>
      <c r="F35" s="44">
        <v>62747.142999999989</v>
      </c>
      <c r="G35" s="44">
        <v>17091.052999999996</v>
      </c>
      <c r="H35" s="44">
        <v>1644.954</v>
      </c>
      <c r="I35" s="30">
        <v>62045.338000000011</v>
      </c>
      <c r="J35" s="30"/>
      <c r="K35" s="44">
        <v>1862.1320000000001</v>
      </c>
      <c r="L35" s="44"/>
      <c r="M35" s="44">
        <v>909.274</v>
      </c>
      <c r="N35" s="44">
        <v>8742.3719999999994</v>
      </c>
    </row>
    <row r="36" spans="1:27" ht="20.100000000000001" customHeight="1">
      <c r="A36" s="43" t="s">
        <v>15</v>
      </c>
      <c r="B36" s="44">
        <v>3760892.4390000016</v>
      </c>
      <c r="C36" s="44">
        <v>2845609.3620000002</v>
      </c>
      <c r="D36" s="44">
        <v>1071988.2770000014</v>
      </c>
      <c r="E36" s="44">
        <v>3318175.1720000026</v>
      </c>
      <c r="F36" s="44">
        <v>4083511.6540000029</v>
      </c>
      <c r="G36" s="44">
        <v>1133994.0299999991</v>
      </c>
      <c r="H36" s="44">
        <v>55894.91</v>
      </c>
      <c r="I36" s="30">
        <v>2891906.6390000065</v>
      </c>
      <c r="J36" s="30">
        <v>322594.09700000013</v>
      </c>
      <c r="K36" s="44">
        <v>418090.1810000008</v>
      </c>
      <c r="L36" s="44">
        <v>2569.8910000000001</v>
      </c>
      <c r="M36" s="44">
        <v>620538.2770000007</v>
      </c>
      <c r="N36" s="44">
        <v>3568830.407000015</v>
      </c>
    </row>
    <row r="37" spans="1:27" ht="20.100000000000001" customHeight="1">
      <c r="A37" s="43" t="s">
        <v>59</v>
      </c>
      <c r="B37" s="44">
        <v>40358.927999999971</v>
      </c>
      <c r="C37" s="44">
        <v>1203.6760000000002</v>
      </c>
      <c r="D37" s="44">
        <v>913.96199999999999</v>
      </c>
      <c r="E37" s="44"/>
      <c r="F37" s="44">
        <v>4207.3470000000007</v>
      </c>
      <c r="G37" s="44"/>
      <c r="H37" s="44"/>
      <c r="I37" s="30"/>
      <c r="J37" s="30"/>
      <c r="K37" s="44">
        <v>975.97200000000009</v>
      </c>
      <c r="L37" s="44"/>
      <c r="M37" s="44"/>
      <c r="N37" s="44"/>
    </row>
    <row r="38" spans="1:27" s="4" customFormat="1" ht="20.100000000000001" customHeight="1">
      <c r="A38" s="43" t="s">
        <v>60</v>
      </c>
      <c r="B38" s="44">
        <v>11617.665999999999</v>
      </c>
      <c r="C38" s="44">
        <v>10436.221</v>
      </c>
      <c r="D38" s="44"/>
      <c r="E38" s="44">
        <v>3070.395</v>
      </c>
      <c r="F38" s="44"/>
      <c r="G38" s="44"/>
      <c r="H38" s="44"/>
      <c r="I38" s="30"/>
      <c r="J38" s="30"/>
      <c r="K38" s="44"/>
      <c r="L38" s="44"/>
      <c r="M38" s="44"/>
      <c r="N38" s="44">
        <v>1237.2350000000001</v>
      </c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s="4" customFormat="1" ht="20.100000000000001" customHeight="1">
      <c r="A39" s="43" t="s">
        <v>61</v>
      </c>
      <c r="B39" s="44">
        <v>6549.2479999999996</v>
      </c>
      <c r="C39" s="44">
        <v>1948.0420000000001</v>
      </c>
      <c r="D39" s="44"/>
      <c r="E39" s="44"/>
      <c r="F39" s="44"/>
      <c r="G39" s="44"/>
      <c r="H39" s="44"/>
      <c r="I39" s="30"/>
      <c r="J39" s="30"/>
      <c r="K39" s="44"/>
      <c r="L39" s="44"/>
      <c r="M39" s="44"/>
      <c r="N39" s="44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s="4" customFormat="1" ht="20.100000000000001" customHeight="1">
      <c r="A40" s="43" t="s">
        <v>62</v>
      </c>
      <c r="B40" s="44">
        <v>14250.338000000002</v>
      </c>
      <c r="C40" s="44">
        <v>5598.0650000000005</v>
      </c>
      <c r="D40" s="44">
        <v>5792.3300000000008</v>
      </c>
      <c r="E40" s="44"/>
      <c r="F40" s="44">
        <v>1792.3389999999999</v>
      </c>
      <c r="G40" s="44"/>
      <c r="H40" s="44"/>
      <c r="I40" s="30"/>
      <c r="J40" s="30"/>
      <c r="K40" s="44"/>
      <c r="L40" s="44"/>
      <c r="M40" s="44"/>
      <c r="N40" s="44">
        <v>1237.2350000000001</v>
      </c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ht="20.100000000000001" customHeight="1">
      <c r="A41" s="43" t="s">
        <v>63</v>
      </c>
      <c r="B41" s="44">
        <v>165677.56799999977</v>
      </c>
      <c r="C41" s="44">
        <v>19942.891000000007</v>
      </c>
      <c r="D41" s="44">
        <v>5254.8789999999999</v>
      </c>
      <c r="E41" s="44">
        <v>591.02700000000004</v>
      </c>
      <c r="F41" s="44">
        <v>12881.368000000004</v>
      </c>
      <c r="G41" s="44">
        <v>4048.317</v>
      </c>
      <c r="H41" s="44"/>
      <c r="I41" s="30">
        <v>5494.0420000000004</v>
      </c>
      <c r="J41" s="30"/>
      <c r="K41" s="44">
        <v>1159.7450000000001</v>
      </c>
      <c r="L41" s="44">
        <v>172.61</v>
      </c>
      <c r="M41" s="44">
        <v>3082.6869999999999</v>
      </c>
      <c r="N41" s="44">
        <v>7860.4840000000004</v>
      </c>
    </row>
    <row r="42" spans="1:27" ht="20.100000000000001" customHeight="1">
      <c r="A42" s="43" t="s">
        <v>64</v>
      </c>
      <c r="B42" s="44">
        <v>135742.06900000008</v>
      </c>
      <c r="C42" s="44">
        <v>4149.7640000000001</v>
      </c>
      <c r="D42" s="44">
        <v>2388.018</v>
      </c>
      <c r="E42" s="44"/>
      <c r="F42" s="44">
        <v>6392.920000000001</v>
      </c>
      <c r="G42" s="44">
        <v>2156.5080000000003</v>
      </c>
      <c r="H42" s="44"/>
      <c r="I42" s="30">
        <v>1056.0350000000001</v>
      </c>
      <c r="J42" s="30"/>
      <c r="K42" s="44"/>
      <c r="L42" s="44"/>
      <c r="M42" s="44"/>
      <c r="N42" s="44">
        <v>2260.3150000000005</v>
      </c>
    </row>
    <row r="43" spans="1:27" ht="20.100000000000001" customHeight="1">
      <c r="A43" s="43" t="s">
        <v>65</v>
      </c>
      <c r="B43" s="44">
        <v>98049.705000000031</v>
      </c>
      <c r="C43" s="44">
        <v>13850.408000000001</v>
      </c>
      <c r="D43" s="44">
        <v>6054.2610000000004</v>
      </c>
      <c r="E43" s="44">
        <v>2175.5170000000003</v>
      </c>
      <c r="F43" s="44">
        <v>7592.0090000000018</v>
      </c>
      <c r="G43" s="44">
        <v>1528.5729999999999</v>
      </c>
      <c r="H43" s="44"/>
      <c r="I43" s="30"/>
      <c r="J43" s="30"/>
      <c r="K43" s="44"/>
      <c r="L43" s="44"/>
      <c r="M43" s="44">
        <v>3620.3850000000002</v>
      </c>
      <c r="N43" s="44">
        <v>12335.228999999999</v>
      </c>
    </row>
    <row r="44" spans="1:27" ht="20.100000000000001" customHeight="1">
      <c r="A44" s="43" t="s">
        <v>66</v>
      </c>
      <c r="B44" s="44">
        <v>83627.97000000003</v>
      </c>
      <c r="C44" s="44">
        <v>8582.4110000000001</v>
      </c>
      <c r="D44" s="44">
        <v>9884.6960000000036</v>
      </c>
      <c r="E44" s="44">
        <v>4969.0170000000007</v>
      </c>
      <c r="F44" s="44">
        <v>41064.375999999997</v>
      </c>
      <c r="G44" s="44">
        <v>3912.1550000000002</v>
      </c>
      <c r="H44" s="44"/>
      <c r="I44" s="30"/>
      <c r="J44" s="30"/>
      <c r="K44" s="44"/>
      <c r="L44" s="44">
        <v>359.62</v>
      </c>
      <c r="M44" s="44"/>
      <c r="N44" s="44">
        <v>5833.9510000000009</v>
      </c>
    </row>
    <row r="45" spans="1:27" ht="20.100000000000001" customHeight="1">
      <c r="A45" s="43" t="s">
        <v>67</v>
      </c>
      <c r="B45" s="44">
        <v>168101.2030000003</v>
      </c>
      <c r="C45" s="44">
        <v>20974.526000000005</v>
      </c>
      <c r="D45" s="44">
        <v>30853.840000000007</v>
      </c>
      <c r="E45" s="44">
        <v>909.0680000000001</v>
      </c>
      <c r="F45" s="44">
        <v>22331.20099999999</v>
      </c>
      <c r="G45" s="44">
        <v>14348.010999999999</v>
      </c>
      <c r="H45" s="44">
        <v>868.65800000000002</v>
      </c>
      <c r="I45" s="30"/>
      <c r="J45" s="30"/>
      <c r="K45" s="44">
        <v>1072.0590000000002</v>
      </c>
      <c r="L45" s="44"/>
      <c r="M45" s="44"/>
      <c r="N45" s="44">
        <v>2854.009</v>
      </c>
    </row>
    <row r="46" spans="1:27" ht="20.100000000000001" customHeight="1">
      <c r="A46" s="43" t="s">
        <v>68</v>
      </c>
      <c r="B46" s="44">
        <v>301913.13299999986</v>
      </c>
      <c r="C46" s="44">
        <v>6888.3630000000003</v>
      </c>
      <c r="D46" s="44">
        <v>23634.653999999999</v>
      </c>
      <c r="E46" s="44">
        <v>1932.2080000000001</v>
      </c>
      <c r="F46" s="44">
        <v>21993.478000000003</v>
      </c>
      <c r="G46" s="44">
        <v>10539.158000000001</v>
      </c>
      <c r="H46" s="44">
        <v>676.90300000000002</v>
      </c>
      <c r="I46" s="30">
        <v>2112.0709999999999</v>
      </c>
      <c r="J46" s="30"/>
      <c r="K46" s="44">
        <v>2870.0330000000004</v>
      </c>
      <c r="L46" s="44">
        <v>152.4</v>
      </c>
      <c r="M46" s="44"/>
      <c r="N46" s="44">
        <v>5827.4290000000001</v>
      </c>
    </row>
    <row r="47" spans="1:27" ht="20.100000000000001" customHeight="1">
      <c r="A47" s="43" t="s">
        <v>69</v>
      </c>
      <c r="B47" s="44">
        <v>112589.99799999999</v>
      </c>
      <c r="C47" s="44">
        <v>10650.997000000001</v>
      </c>
      <c r="D47" s="44">
        <v>9199.2259999999987</v>
      </c>
      <c r="E47" s="44"/>
      <c r="F47" s="44">
        <v>11677.03</v>
      </c>
      <c r="G47" s="44">
        <v>7709.1840000000002</v>
      </c>
      <c r="H47" s="44">
        <v>881.23599999999999</v>
      </c>
      <c r="I47" s="30">
        <v>1119.731</v>
      </c>
      <c r="J47" s="30">
        <v>520.69000000000005</v>
      </c>
      <c r="K47" s="44"/>
      <c r="L47" s="44"/>
      <c r="M47" s="44"/>
      <c r="N47" s="44">
        <v>8966.369999999999</v>
      </c>
    </row>
    <row r="48" spans="1:27" ht="20.100000000000001" customHeight="1">
      <c r="A48" s="43" t="s">
        <v>70</v>
      </c>
      <c r="B48" s="44">
        <v>130962.01299999999</v>
      </c>
      <c r="C48" s="44">
        <v>5780.6260000000002</v>
      </c>
      <c r="D48" s="44">
        <v>24288.106999999996</v>
      </c>
      <c r="E48" s="44">
        <v>2830.8610000000003</v>
      </c>
      <c r="F48" s="44">
        <v>26172.872999999996</v>
      </c>
      <c r="G48" s="44">
        <v>12394.73</v>
      </c>
      <c r="H48" s="44"/>
      <c r="I48" s="30">
        <v>1097.961</v>
      </c>
      <c r="J48" s="30"/>
      <c r="K48" s="44"/>
      <c r="L48" s="44">
        <v>179.81</v>
      </c>
      <c r="M48" s="44">
        <v>3191.2139999999999</v>
      </c>
      <c r="N48" s="44">
        <v>25773.155999999992</v>
      </c>
    </row>
    <row r="49" spans="1:14" ht="20.100000000000001" customHeight="1">
      <c r="A49" s="43" t="s">
        <v>71</v>
      </c>
      <c r="B49" s="44">
        <v>232816.72700000019</v>
      </c>
      <c r="C49" s="44">
        <v>8526.9230000000007</v>
      </c>
      <c r="D49" s="44">
        <v>17673.642000000003</v>
      </c>
      <c r="E49" s="44"/>
      <c r="F49" s="44">
        <v>32081.808000000001</v>
      </c>
      <c r="G49" s="44">
        <v>14792.954</v>
      </c>
      <c r="H49" s="44"/>
      <c r="I49" s="30">
        <v>13196.15</v>
      </c>
      <c r="J49" s="30"/>
      <c r="K49" s="44">
        <v>25114.105</v>
      </c>
      <c r="L49" s="44"/>
      <c r="M49" s="44">
        <v>994.84900000000005</v>
      </c>
      <c r="N49" s="44">
        <v>30052.743000000002</v>
      </c>
    </row>
    <row r="50" spans="1:14" ht="20.100000000000001" customHeight="1">
      <c r="A50" s="43" t="s">
        <v>72</v>
      </c>
      <c r="B50" s="44">
        <v>139255.19900000008</v>
      </c>
      <c r="C50" s="44">
        <v>6048.5050000000001</v>
      </c>
      <c r="D50" s="44">
        <v>7870.7889999999998</v>
      </c>
      <c r="E50" s="44">
        <v>3404.3210000000004</v>
      </c>
      <c r="F50" s="44">
        <v>9268.0450000000001</v>
      </c>
      <c r="G50" s="44">
        <v>4735.4320000000016</v>
      </c>
      <c r="H50" s="44">
        <v>730.93100000000004</v>
      </c>
      <c r="I50" s="30">
        <v>1435.614</v>
      </c>
      <c r="J50" s="30">
        <v>2790.1559999999999</v>
      </c>
      <c r="K50" s="44"/>
      <c r="L50" s="44"/>
      <c r="M50" s="44"/>
      <c r="N50" s="44">
        <v>45166.520999999993</v>
      </c>
    </row>
    <row r="51" spans="1:14" ht="20.100000000000001" customHeight="1">
      <c r="A51" s="43" t="s">
        <v>73</v>
      </c>
      <c r="B51" s="44">
        <v>41674.827999999994</v>
      </c>
      <c r="C51" s="44">
        <v>973.05400000000009</v>
      </c>
      <c r="D51" s="44">
        <v>13493.678000000005</v>
      </c>
      <c r="E51" s="44"/>
      <c r="F51" s="44">
        <v>2624.0720000000001</v>
      </c>
      <c r="G51" s="44">
        <v>1237.4680000000001</v>
      </c>
      <c r="H51" s="44"/>
      <c r="I51" s="30">
        <v>1182.577</v>
      </c>
      <c r="J51" s="30"/>
      <c r="K51" s="44"/>
      <c r="L51" s="44"/>
      <c r="M51" s="44"/>
      <c r="N51" s="44">
        <v>1781.962</v>
      </c>
    </row>
    <row r="52" spans="1:14" ht="20.100000000000001" customHeight="1">
      <c r="A52" s="43" t="s">
        <v>74</v>
      </c>
      <c r="B52" s="44">
        <v>18439.918000000001</v>
      </c>
      <c r="C52" s="44">
        <v>2805.6120000000001</v>
      </c>
      <c r="D52" s="44">
        <v>1811.6370000000002</v>
      </c>
      <c r="E52" s="44"/>
      <c r="F52" s="44">
        <v>1085.9230000000002</v>
      </c>
      <c r="G52" s="44">
        <v>285.18299999999999</v>
      </c>
      <c r="H52" s="44"/>
      <c r="I52" s="30"/>
      <c r="J52" s="30"/>
      <c r="K52" s="44"/>
      <c r="L52" s="44"/>
      <c r="M52" s="44"/>
      <c r="N52" s="44"/>
    </row>
    <row r="53" spans="1:14" ht="20.100000000000001" customHeight="1">
      <c r="A53" s="43" t="s">
        <v>75</v>
      </c>
      <c r="B53" s="44">
        <v>55327.777999999998</v>
      </c>
      <c r="C53" s="44"/>
      <c r="D53" s="44">
        <v>7088.3129999999992</v>
      </c>
      <c r="E53" s="44"/>
      <c r="F53" s="44">
        <v>6901.0910000000003</v>
      </c>
      <c r="G53" s="44">
        <v>285.18299999999999</v>
      </c>
      <c r="H53" s="44"/>
      <c r="I53" s="30"/>
      <c r="J53" s="30"/>
      <c r="K53" s="44"/>
      <c r="L53" s="44"/>
      <c r="M53" s="44"/>
      <c r="N53" s="44">
        <v>4949.3819999999996</v>
      </c>
    </row>
    <row r="54" spans="1:14" ht="20.100000000000001" customHeight="1">
      <c r="A54" s="43" t="s">
        <v>76</v>
      </c>
      <c r="B54" s="44">
        <v>366104.91099999973</v>
      </c>
      <c r="C54" s="44">
        <v>36684.036000000007</v>
      </c>
      <c r="D54" s="44">
        <v>33003.157999999996</v>
      </c>
      <c r="E54" s="44">
        <v>8012.6190000000006</v>
      </c>
      <c r="F54" s="44">
        <v>35054.002</v>
      </c>
      <c r="G54" s="44">
        <v>23676.517</v>
      </c>
      <c r="H54" s="44">
        <v>2759.2280000000001</v>
      </c>
      <c r="I54" s="30">
        <v>9526.7379999999994</v>
      </c>
      <c r="J54" s="30"/>
      <c r="K54" s="44">
        <v>2363.3160000000007</v>
      </c>
      <c r="L54" s="44"/>
      <c r="M54" s="44">
        <v>3154.2380000000003</v>
      </c>
      <c r="N54" s="44">
        <v>116523.36699999994</v>
      </c>
    </row>
    <row r="55" spans="1:14" ht="20.100000000000001" customHeight="1">
      <c r="A55" s="43" t="s">
        <v>77</v>
      </c>
      <c r="B55" s="44">
        <v>545129.23699999892</v>
      </c>
      <c r="C55" s="44">
        <v>102061.21400000002</v>
      </c>
      <c r="D55" s="44">
        <v>58308.947999999968</v>
      </c>
      <c r="E55" s="44">
        <v>21931.800000000003</v>
      </c>
      <c r="F55" s="44">
        <v>75348.38</v>
      </c>
      <c r="G55" s="44">
        <v>40326.938000000038</v>
      </c>
      <c r="H55" s="44">
        <v>3194.6220000000003</v>
      </c>
      <c r="I55" s="30">
        <v>77620.064000000013</v>
      </c>
      <c r="J55" s="30">
        <v>4780.1190000000006</v>
      </c>
      <c r="K55" s="44">
        <v>4773.5059999999994</v>
      </c>
      <c r="L55" s="44">
        <v>332.21</v>
      </c>
      <c r="M55" s="44">
        <v>25030.839</v>
      </c>
      <c r="N55" s="44">
        <v>111124.31399999995</v>
      </c>
    </row>
    <row r="56" spans="1:14" ht="20.100000000000001" customHeight="1">
      <c r="A56" s="43" t="s">
        <v>78</v>
      </c>
      <c r="B56" s="44">
        <v>87944.99500000001</v>
      </c>
      <c r="C56" s="44">
        <v>17943.156000000003</v>
      </c>
      <c r="D56" s="44">
        <v>10810.097</v>
      </c>
      <c r="E56" s="44">
        <v>5579.482</v>
      </c>
      <c r="F56" s="44">
        <v>14046.261999999997</v>
      </c>
      <c r="G56" s="44">
        <v>2561.0250000000005</v>
      </c>
      <c r="H56" s="44">
        <v>2351.0120000000002</v>
      </c>
      <c r="I56" s="30">
        <v>7639.5789999999997</v>
      </c>
      <c r="J56" s="30"/>
      <c r="K56" s="44">
        <v>96.087000000000003</v>
      </c>
      <c r="L56" s="44">
        <v>539.42999999999995</v>
      </c>
      <c r="M56" s="44">
        <v>1685.1380000000001</v>
      </c>
      <c r="N56" s="44">
        <v>14860.212000000003</v>
      </c>
    </row>
    <row r="57" spans="1:14" ht="20.100000000000001" customHeight="1">
      <c r="A57" s="43" t="s">
        <v>79</v>
      </c>
      <c r="B57" s="44">
        <v>271.78200000000004</v>
      </c>
      <c r="C57" s="44">
        <v>9860.4580000000005</v>
      </c>
      <c r="D57" s="44"/>
      <c r="E57" s="44"/>
      <c r="F57" s="44"/>
      <c r="G57" s="44"/>
      <c r="H57" s="44"/>
      <c r="I57" s="30"/>
      <c r="J57" s="30"/>
      <c r="K57" s="44"/>
      <c r="L57" s="44"/>
      <c r="M57" s="44"/>
      <c r="N57" s="44"/>
    </row>
    <row r="58" spans="1:14" ht="20.100000000000001" customHeight="1">
      <c r="A58" s="43" t="s">
        <v>80</v>
      </c>
      <c r="B58" s="44"/>
      <c r="C58" s="44">
        <v>9799.0380000000005</v>
      </c>
      <c r="D58" s="44"/>
      <c r="E58" s="44"/>
      <c r="F58" s="44"/>
      <c r="G58" s="44"/>
      <c r="H58" s="44"/>
      <c r="I58" s="30"/>
      <c r="J58" s="30"/>
      <c r="K58" s="44"/>
      <c r="L58" s="44"/>
      <c r="M58" s="44"/>
      <c r="N58" s="44"/>
    </row>
    <row r="59" spans="1:14" ht="20.100000000000001" customHeight="1">
      <c r="A59" s="43" t="s">
        <v>81</v>
      </c>
      <c r="B59" s="44">
        <v>22662.634999999998</v>
      </c>
      <c r="C59" s="44">
        <v>37280.532999999996</v>
      </c>
      <c r="D59" s="44">
        <v>1220.701</v>
      </c>
      <c r="E59" s="44">
        <v>866.221</v>
      </c>
      <c r="F59" s="44">
        <v>5732.567</v>
      </c>
      <c r="G59" s="44">
        <v>250.72900000000004</v>
      </c>
      <c r="H59" s="44"/>
      <c r="I59" s="30">
        <v>1076.9740000000002</v>
      </c>
      <c r="J59" s="30"/>
      <c r="K59" s="44"/>
      <c r="L59" s="44"/>
      <c r="M59" s="44"/>
      <c r="N59" s="44"/>
    </row>
    <row r="60" spans="1:14" ht="20.100000000000001" customHeight="1">
      <c r="A60" s="43" t="s">
        <v>82</v>
      </c>
      <c r="B60" s="44">
        <v>131899.23500000007</v>
      </c>
      <c r="C60" s="44">
        <v>21363.945</v>
      </c>
      <c r="D60" s="44">
        <v>6705.5610000000015</v>
      </c>
      <c r="E60" s="44">
        <v>5325.3590000000004</v>
      </c>
      <c r="F60" s="44">
        <v>11978.64</v>
      </c>
      <c r="G60" s="44"/>
      <c r="H60" s="44"/>
      <c r="I60" s="30">
        <v>6837.3539999999994</v>
      </c>
      <c r="J60" s="30"/>
      <c r="K60" s="44"/>
      <c r="L60" s="44"/>
      <c r="M60" s="44">
        <v>842.56900000000007</v>
      </c>
      <c r="N60" s="44">
        <v>72234.585999999996</v>
      </c>
    </row>
    <row r="61" spans="1:14" ht="20.100000000000001" customHeight="1">
      <c r="A61" s="43" t="s">
        <v>83</v>
      </c>
      <c r="B61" s="44">
        <v>55678.079999999973</v>
      </c>
      <c r="C61" s="44">
        <v>4604.875</v>
      </c>
      <c r="D61" s="44">
        <v>1364.9630000000002</v>
      </c>
      <c r="E61" s="44">
        <v>5803.9480000000012</v>
      </c>
      <c r="F61" s="44">
        <v>5964.4750000000004</v>
      </c>
      <c r="G61" s="44"/>
      <c r="H61" s="44"/>
      <c r="I61" s="30">
        <v>3524.9819999999995</v>
      </c>
      <c r="J61" s="30">
        <v>510.57399999999996</v>
      </c>
      <c r="K61" s="44"/>
      <c r="L61" s="44"/>
      <c r="M61" s="44"/>
      <c r="N61" s="44">
        <v>30734.472999999991</v>
      </c>
    </row>
    <row r="62" spans="1:14" ht="20.100000000000001" customHeight="1">
      <c r="A62" s="43" t="s">
        <v>84</v>
      </c>
      <c r="B62" s="44">
        <v>79408.85000000002</v>
      </c>
      <c r="C62" s="44">
        <v>46586.858</v>
      </c>
      <c r="D62" s="44">
        <v>3373.9080000000004</v>
      </c>
      <c r="E62" s="44">
        <v>4559.1980000000003</v>
      </c>
      <c r="F62" s="44">
        <v>17103.751</v>
      </c>
      <c r="G62" s="44">
        <v>2815.4670000000001</v>
      </c>
      <c r="H62" s="44"/>
      <c r="I62" s="30">
        <v>25967.288</v>
      </c>
      <c r="J62" s="30">
        <v>6247.201</v>
      </c>
      <c r="K62" s="44">
        <v>2015.2570000000001</v>
      </c>
      <c r="L62" s="44"/>
      <c r="M62" s="44">
        <v>1935.2469999999998</v>
      </c>
      <c r="N62" s="44">
        <v>65949.107999999978</v>
      </c>
    </row>
    <row r="63" spans="1:14" ht="20.100000000000001" customHeight="1">
      <c r="A63" s="43" t="s">
        <v>85</v>
      </c>
      <c r="B63" s="44">
        <v>2961.5470000000005</v>
      </c>
      <c r="C63" s="44"/>
      <c r="D63" s="44">
        <v>1531.2</v>
      </c>
      <c r="E63" s="44"/>
      <c r="F63" s="44">
        <v>1698.3790000000001</v>
      </c>
      <c r="G63" s="44">
        <v>5169.5759999999991</v>
      </c>
      <c r="H63" s="44"/>
      <c r="I63" s="30"/>
      <c r="J63" s="30"/>
      <c r="K63" s="44"/>
      <c r="L63" s="44"/>
      <c r="M63" s="44"/>
      <c r="N63" s="44"/>
    </row>
    <row r="64" spans="1:14">
      <c r="A64" s="20"/>
      <c r="B64" s="21"/>
      <c r="C64" s="21"/>
      <c r="D64" s="21"/>
      <c r="E64" s="21"/>
      <c r="F64" s="21"/>
      <c r="G64" s="21"/>
      <c r="H64" s="21"/>
      <c r="I64" s="22"/>
      <c r="J64" s="22"/>
      <c r="K64" s="21"/>
      <c r="L64" s="21"/>
      <c r="M64" s="21"/>
      <c r="N64" s="21"/>
    </row>
    <row r="65" spans="1:1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</sheetData>
  <sheetProtection algorithmName="SHA-512" hashValue="Gucf/M0yjC9FJBZ/gDPO29aRIhhUrJudC/6tbiVr8/EWHh/+96S6VahhJ8pP7JfzEizKH7GLnpoQD/8Yng0kUA==" saltValue="TT9X3KAGbx2+lUC+t13quQ==" spinCount="100000" sheet="1" objects="1" scenarios="1" formatColumns="0" formatRows="0"/>
  <customSheetViews>
    <customSheetView guid="{23C48C76-85D5-4072-9DFE-6357FCE87462}" fitToPage="1" state="hidden">
      <selection activeCell="A3" sqref="A3:A5"/>
      <pageMargins left="0.7" right="0.7" top="0.75" bottom="0.75" header="0.3" footer="0.3"/>
      <pageSetup paperSize="9" scale="68" fitToWidth="2" orientation="portrait" r:id="rId1"/>
    </customSheetView>
    <customSheetView guid="{1F563044-BFFD-4E88-8A76-C2F5E7AFE3A5}" fitToPage="1">
      <selection activeCell="A3" sqref="A3:A5"/>
      <pageMargins left="0.7" right="0.7" top="0.75" bottom="0.75" header="0.3" footer="0.3"/>
      <pageSetup paperSize="9" scale="68" fitToWidth="2" orientation="portrait" r:id="rId2"/>
    </customSheetView>
  </customSheetViews>
  <mergeCells count="15">
    <mergeCell ref="A2:N2"/>
    <mergeCell ref="A3:A5"/>
    <mergeCell ref="I3:N3"/>
    <mergeCell ref="I4:I5"/>
    <mergeCell ref="J4:J5"/>
    <mergeCell ref="K4:K5"/>
    <mergeCell ref="L4:L5"/>
    <mergeCell ref="M4:M5"/>
    <mergeCell ref="N4:N5"/>
    <mergeCell ref="F4:H4"/>
    <mergeCell ref="E4:E5"/>
    <mergeCell ref="C4:C5"/>
    <mergeCell ref="D4:D5"/>
    <mergeCell ref="B4:B5"/>
    <mergeCell ref="B3:H3"/>
  </mergeCells>
  <pageMargins left="0.7" right="0.7" top="0.75" bottom="0.75" header="0.3" footer="0.3"/>
  <pageSetup paperSize="9" scale="68" fitToWidth="2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105"/>
  <sheetViews>
    <sheetView workbookViewId="0">
      <selection activeCell="A3" sqref="A3:A4"/>
    </sheetView>
  </sheetViews>
  <sheetFormatPr defaultRowHeight="15"/>
  <cols>
    <col min="1" max="1" width="25.5703125" bestFit="1" customWidth="1"/>
    <col min="2" max="8" width="14.42578125" customWidth="1"/>
  </cols>
  <sheetData>
    <row r="1" spans="1:8" ht="12" customHeight="1" thickBot="1"/>
    <row r="2" spans="1:8" s="117" customFormat="1" ht="24" customHeight="1">
      <c r="A2" s="213" t="s">
        <v>339</v>
      </c>
      <c r="B2" s="214"/>
      <c r="C2" s="214"/>
      <c r="D2" s="214"/>
      <c r="E2" s="214"/>
      <c r="F2" s="214"/>
      <c r="G2" s="214"/>
      <c r="H2" s="215"/>
    </row>
    <row r="3" spans="1:8" s="118" customFormat="1" ht="18" customHeight="1">
      <c r="A3" s="190" t="s">
        <v>349</v>
      </c>
      <c r="B3" s="192" t="s">
        <v>0</v>
      </c>
      <c r="C3" s="192"/>
      <c r="D3" s="223" t="s">
        <v>97</v>
      </c>
      <c r="E3" s="224"/>
      <c r="F3" s="224"/>
      <c r="G3" s="224"/>
      <c r="H3" s="225"/>
    </row>
    <row r="4" spans="1:8" s="118" customFormat="1" ht="49.5" customHeight="1" thickBot="1">
      <c r="A4" s="191"/>
      <c r="B4" s="121" t="s">
        <v>340</v>
      </c>
      <c r="C4" s="121" t="s">
        <v>105</v>
      </c>
      <c r="D4" s="121" t="s">
        <v>335</v>
      </c>
      <c r="E4" s="121" t="s">
        <v>106</v>
      </c>
      <c r="F4" s="121" t="s">
        <v>336</v>
      </c>
      <c r="G4" s="121" t="s">
        <v>337</v>
      </c>
      <c r="H4" s="122" t="s">
        <v>338</v>
      </c>
    </row>
    <row r="5" spans="1:8" ht="20.100000000000001" customHeight="1">
      <c r="A5" s="43" t="s">
        <v>29</v>
      </c>
      <c r="B5" s="44">
        <v>647061.6399999999</v>
      </c>
      <c r="C5" s="44">
        <v>74254.666999999958</v>
      </c>
      <c r="D5" s="44">
        <v>5226.4319999999998</v>
      </c>
      <c r="E5" s="44">
        <v>17314.905999999999</v>
      </c>
      <c r="F5" s="44"/>
      <c r="G5" s="44"/>
      <c r="H5" s="44">
        <v>96796.004999999917</v>
      </c>
    </row>
    <row r="6" spans="1:8" ht="20.100000000000001" customHeight="1">
      <c r="A6" s="43" t="s">
        <v>30</v>
      </c>
      <c r="B6" s="44">
        <v>2447216.3499999917</v>
      </c>
      <c r="C6" s="44">
        <v>285951.48300000018</v>
      </c>
      <c r="D6" s="44">
        <v>15656.129000000001</v>
      </c>
      <c r="E6" s="44">
        <v>41531.670999999995</v>
      </c>
      <c r="F6" s="44">
        <v>148.667</v>
      </c>
      <c r="G6" s="44"/>
      <c r="H6" s="44">
        <v>343287.94999999995</v>
      </c>
    </row>
    <row r="7" spans="1:8" ht="20.100000000000001" customHeight="1">
      <c r="A7" s="43" t="s">
        <v>31</v>
      </c>
      <c r="B7" s="44">
        <v>261124.99800000046</v>
      </c>
      <c r="C7" s="44">
        <v>2618.3220000000001</v>
      </c>
      <c r="D7" s="44">
        <v>7871.670000000001</v>
      </c>
      <c r="E7" s="44">
        <v>2170.4750000000004</v>
      </c>
      <c r="F7" s="44">
        <v>1343.7630000000001</v>
      </c>
      <c r="G7" s="44"/>
      <c r="H7" s="44">
        <v>14004.230000000001</v>
      </c>
    </row>
    <row r="8" spans="1:8" ht="20.100000000000001" customHeight="1">
      <c r="A8" s="43" t="s">
        <v>32</v>
      </c>
      <c r="B8" s="44">
        <v>184351.606</v>
      </c>
      <c r="C8" s="44">
        <v>453451.38899999979</v>
      </c>
      <c r="D8" s="44">
        <v>326188.71999999974</v>
      </c>
      <c r="E8" s="44">
        <v>155412.58499999996</v>
      </c>
      <c r="F8" s="44">
        <v>66950.16</v>
      </c>
      <c r="G8" s="44">
        <v>1967.54</v>
      </c>
      <c r="H8" s="44">
        <v>1003970.394000003</v>
      </c>
    </row>
    <row r="9" spans="1:8" ht="20.100000000000001" customHeight="1">
      <c r="A9" s="43" t="s">
        <v>33</v>
      </c>
      <c r="B9" s="44">
        <v>70836.552000000025</v>
      </c>
      <c r="C9" s="44"/>
      <c r="D9" s="44">
        <v>10233.963</v>
      </c>
      <c r="E9" s="44">
        <v>1398.1290000000001</v>
      </c>
      <c r="F9" s="44">
        <v>43994.777000000009</v>
      </c>
      <c r="G9" s="44"/>
      <c r="H9" s="44">
        <v>55626.868999999999</v>
      </c>
    </row>
    <row r="10" spans="1:8" ht="20.100000000000001" customHeight="1">
      <c r="A10" s="43" t="s">
        <v>34</v>
      </c>
      <c r="B10" s="44">
        <v>202150.38100000005</v>
      </c>
      <c r="C10" s="44">
        <v>201.38</v>
      </c>
      <c r="D10" s="44">
        <v>17339.96</v>
      </c>
      <c r="E10" s="44">
        <v>69550.844000000026</v>
      </c>
      <c r="F10" s="44">
        <v>69237.730999999985</v>
      </c>
      <c r="G10" s="44"/>
      <c r="H10" s="44">
        <v>156329.91499999998</v>
      </c>
    </row>
    <row r="11" spans="1:8" ht="20.100000000000001" customHeight="1">
      <c r="A11" s="43" t="s">
        <v>35</v>
      </c>
      <c r="B11" s="44">
        <v>119133.66100000001</v>
      </c>
      <c r="C11" s="44">
        <v>1622.83</v>
      </c>
      <c r="D11" s="44">
        <v>1401.1630000000002</v>
      </c>
      <c r="E11" s="44">
        <v>1119.731</v>
      </c>
      <c r="F11" s="44"/>
      <c r="G11" s="44"/>
      <c r="H11" s="44">
        <v>4143.7240000000011</v>
      </c>
    </row>
    <row r="12" spans="1:8" ht="20.100000000000001" customHeight="1">
      <c r="A12" s="43" t="s">
        <v>36</v>
      </c>
      <c r="B12" s="44">
        <v>630952.0190000002</v>
      </c>
      <c r="C12" s="44">
        <v>22528.953000000001</v>
      </c>
      <c r="D12" s="44">
        <v>23483.885000000002</v>
      </c>
      <c r="E12" s="44">
        <v>24001.521999999997</v>
      </c>
      <c r="F12" s="44">
        <v>1772.0030000000002</v>
      </c>
      <c r="G12" s="44"/>
      <c r="H12" s="44">
        <v>71786.363000000012</v>
      </c>
    </row>
    <row r="13" spans="1:8" ht="20.100000000000001" customHeight="1">
      <c r="A13" s="43" t="s">
        <v>37</v>
      </c>
      <c r="B13" s="44">
        <v>209214.55400000015</v>
      </c>
      <c r="C13" s="44">
        <v>3695.8090000000007</v>
      </c>
      <c r="D13" s="44">
        <v>2239.462</v>
      </c>
      <c r="E13" s="44"/>
      <c r="F13" s="44"/>
      <c r="G13" s="44"/>
      <c r="H13" s="44">
        <v>5935.2710000000006</v>
      </c>
    </row>
    <row r="14" spans="1:8" ht="20.100000000000001" customHeight="1">
      <c r="A14" s="43" t="s">
        <v>38</v>
      </c>
      <c r="B14" s="44">
        <v>1425416.6859999977</v>
      </c>
      <c r="C14" s="44">
        <v>1336551.7730000045</v>
      </c>
      <c r="D14" s="44">
        <v>587215.99300000083</v>
      </c>
      <c r="E14" s="44">
        <v>504333.87100000016</v>
      </c>
      <c r="F14" s="44">
        <v>75779.653999999995</v>
      </c>
      <c r="G14" s="44">
        <v>1097.961</v>
      </c>
      <c r="H14" s="44">
        <v>2504979.2520000115</v>
      </c>
    </row>
    <row r="15" spans="1:8" ht="20.100000000000001" customHeight="1">
      <c r="A15" s="43" t="s">
        <v>39</v>
      </c>
      <c r="B15" s="44">
        <v>2187566.0899999966</v>
      </c>
      <c r="C15" s="44">
        <v>83129.385000000009</v>
      </c>
      <c r="D15" s="44">
        <v>497070.40300000145</v>
      </c>
      <c r="E15" s="44">
        <v>336451.64400000055</v>
      </c>
      <c r="F15" s="44">
        <v>57762.632999999994</v>
      </c>
      <c r="G15" s="44"/>
      <c r="H15" s="44">
        <v>974414.06499999901</v>
      </c>
    </row>
    <row r="16" spans="1:8" ht="20.100000000000001" customHeight="1">
      <c r="A16" s="43" t="s">
        <v>40</v>
      </c>
      <c r="B16" s="44">
        <v>168661.13999999998</v>
      </c>
      <c r="C16" s="44">
        <v>1393.8630000000001</v>
      </c>
      <c r="D16" s="44">
        <v>533.42100000000005</v>
      </c>
      <c r="E16" s="44">
        <v>3476.7290000000003</v>
      </c>
      <c r="F16" s="44">
        <v>3673.0029999999997</v>
      </c>
      <c r="G16" s="44"/>
      <c r="H16" s="44">
        <v>9077.0159999999996</v>
      </c>
    </row>
    <row r="17" spans="1:8" ht="20.100000000000001" customHeight="1">
      <c r="A17" s="43" t="s">
        <v>41</v>
      </c>
      <c r="B17" s="44">
        <v>130432.84000000011</v>
      </c>
      <c r="C17" s="44">
        <v>3171.5920000000001</v>
      </c>
      <c r="D17" s="44">
        <v>12124.221</v>
      </c>
      <c r="E17" s="44">
        <v>16430.932000000001</v>
      </c>
      <c r="F17" s="44">
        <v>118395.27900000002</v>
      </c>
      <c r="G17" s="44"/>
      <c r="H17" s="44">
        <v>150122.02399999995</v>
      </c>
    </row>
    <row r="18" spans="1:8" ht="20.100000000000001" customHeight="1">
      <c r="A18" s="43" t="s">
        <v>42</v>
      </c>
      <c r="B18" s="44">
        <v>1765350.8179999997</v>
      </c>
      <c r="C18" s="44">
        <v>95542.588000000047</v>
      </c>
      <c r="D18" s="44">
        <v>276825.9340000003</v>
      </c>
      <c r="E18" s="44">
        <v>36161.858999999997</v>
      </c>
      <c r="F18" s="44">
        <v>29213.11</v>
      </c>
      <c r="G18" s="44">
        <v>191419</v>
      </c>
      <c r="H18" s="44">
        <v>629162.49100000074</v>
      </c>
    </row>
    <row r="19" spans="1:8" ht="20.100000000000001" customHeight="1">
      <c r="A19" s="43" t="s">
        <v>43</v>
      </c>
      <c r="B19" s="44">
        <v>1588070.421000001</v>
      </c>
      <c r="C19" s="44">
        <v>12239.963000000002</v>
      </c>
      <c r="D19" s="44">
        <v>33567.219000000012</v>
      </c>
      <c r="E19" s="44">
        <v>9396.3289999999997</v>
      </c>
      <c r="F19" s="44">
        <v>22533.870000000003</v>
      </c>
      <c r="G19" s="44"/>
      <c r="H19" s="44">
        <v>77737.381000000008</v>
      </c>
    </row>
    <row r="20" spans="1:8" ht="20.100000000000001" customHeight="1">
      <c r="A20" s="43" t="s">
        <v>44</v>
      </c>
      <c r="B20" s="44">
        <v>118171.89800000006</v>
      </c>
      <c r="C20" s="44" t="e">
        <v>#VALUE!</v>
      </c>
      <c r="D20" s="44">
        <v>22194.507999999998</v>
      </c>
      <c r="E20" s="44">
        <v>8665.6229999999996</v>
      </c>
      <c r="F20" s="44">
        <v>55913.667000000001</v>
      </c>
      <c r="G20" s="44"/>
      <c r="H20" s="44">
        <v>86773.798000000053</v>
      </c>
    </row>
    <row r="21" spans="1:8" ht="20.100000000000001" customHeight="1">
      <c r="A21" s="43" t="s">
        <v>45</v>
      </c>
      <c r="B21" s="44">
        <v>61952.211999999992</v>
      </c>
      <c r="C21" s="44">
        <v>6223.7810000000009</v>
      </c>
      <c r="D21" s="44">
        <v>20857.249999999996</v>
      </c>
      <c r="E21" s="44">
        <v>2787.069</v>
      </c>
      <c r="F21" s="44"/>
      <c r="G21" s="44"/>
      <c r="H21" s="44">
        <v>29868.099999999995</v>
      </c>
    </row>
    <row r="22" spans="1:8" ht="20.100000000000001" customHeight="1">
      <c r="A22" s="43" t="s">
        <v>46</v>
      </c>
      <c r="B22" s="44">
        <v>83034.063999999969</v>
      </c>
      <c r="C22" s="44">
        <v>155.44800000000001</v>
      </c>
      <c r="D22" s="44">
        <v>1250.9570000000001</v>
      </c>
      <c r="E22" s="44"/>
      <c r="F22" s="44"/>
      <c r="G22" s="44"/>
      <c r="H22" s="44">
        <v>1406.4050000000002</v>
      </c>
    </row>
    <row r="23" spans="1:8" ht="20.100000000000001" customHeight="1">
      <c r="A23" s="43" t="s">
        <v>47</v>
      </c>
      <c r="B23" s="44">
        <v>1067143.1450000021</v>
      </c>
      <c r="C23" s="44">
        <v>147232.10700000002</v>
      </c>
      <c r="D23" s="44">
        <v>444082.97899999976</v>
      </c>
      <c r="E23" s="44">
        <v>154521.60799999995</v>
      </c>
      <c r="F23" s="44">
        <v>108576.84599999995</v>
      </c>
      <c r="G23" s="44">
        <v>384.86500000000001</v>
      </c>
      <c r="H23" s="44">
        <v>854798.40499999793</v>
      </c>
    </row>
    <row r="24" spans="1:8" ht="20.100000000000001" customHeight="1">
      <c r="A24" s="43" t="s">
        <v>48</v>
      </c>
      <c r="B24" s="44">
        <v>840620.41000000038</v>
      </c>
      <c r="C24" s="44">
        <v>3790.5740000000005</v>
      </c>
      <c r="D24" s="44">
        <v>5803.6929999999993</v>
      </c>
      <c r="E24" s="44"/>
      <c r="F24" s="44"/>
      <c r="G24" s="44"/>
      <c r="H24" s="44">
        <v>9594.266999999998</v>
      </c>
    </row>
    <row r="25" spans="1:8" ht="20.100000000000001" customHeight="1">
      <c r="A25" s="43" t="s">
        <v>49</v>
      </c>
      <c r="B25" s="44">
        <v>785617.625</v>
      </c>
      <c r="C25" s="44">
        <v>7829.1140000000005</v>
      </c>
      <c r="D25" s="44">
        <v>66083.656999999992</v>
      </c>
      <c r="E25" s="44">
        <v>65256.872000000018</v>
      </c>
      <c r="F25" s="44">
        <v>432221.10700000002</v>
      </c>
      <c r="G25" s="44"/>
      <c r="H25" s="44">
        <v>571390.7499999993</v>
      </c>
    </row>
    <row r="26" spans="1:8" ht="20.100000000000001" customHeight="1">
      <c r="A26" s="43" t="s">
        <v>50</v>
      </c>
      <c r="B26" s="44">
        <v>250263.26199999999</v>
      </c>
      <c r="C26" s="44">
        <v>1622.83</v>
      </c>
      <c r="D26" s="44">
        <v>5716.4979999999996</v>
      </c>
      <c r="E26" s="44">
        <v>5087.4160000000002</v>
      </c>
      <c r="F26" s="44">
        <v>22982.558000000005</v>
      </c>
      <c r="G26" s="44"/>
      <c r="H26" s="44">
        <v>35409.301999999996</v>
      </c>
    </row>
    <row r="27" spans="1:8" ht="20.100000000000001" customHeight="1">
      <c r="A27" s="43" t="s">
        <v>51</v>
      </c>
      <c r="B27" s="44">
        <v>174297.00799999991</v>
      </c>
      <c r="C27" s="44"/>
      <c r="D27" s="44">
        <v>18039.856</v>
      </c>
      <c r="E27" s="44">
        <v>16020.579000000002</v>
      </c>
      <c r="F27" s="44">
        <v>177342.98599999989</v>
      </c>
      <c r="G27" s="44"/>
      <c r="H27" s="44">
        <v>211403.42099999983</v>
      </c>
    </row>
    <row r="28" spans="1:8" ht="20.100000000000001" customHeight="1">
      <c r="A28" s="43" t="s">
        <v>52</v>
      </c>
      <c r="B28" s="44">
        <v>202800.80400000027</v>
      </c>
      <c r="C28" s="44">
        <v>3003.1330000000003</v>
      </c>
      <c r="D28" s="44">
        <v>1291.5160000000001</v>
      </c>
      <c r="E28" s="44">
        <v>4136.2780000000002</v>
      </c>
      <c r="F28" s="44">
        <v>2548.2240000000002</v>
      </c>
      <c r="G28" s="44"/>
      <c r="H28" s="44">
        <v>10979.150999999998</v>
      </c>
    </row>
    <row r="29" spans="1:8" ht="20.100000000000001" customHeight="1">
      <c r="A29" s="43" t="s">
        <v>53</v>
      </c>
      <c r="B29" s="44">
        <v>77103.452000000048</v>
      </c>
      <c r="C29" s="44">
        <v>244.41200000000001</v>
      </c>
      <c r="D29" s="44">
        <v>1387.5440000000001</v>
      </c>
      <c r="E29" s="44">
        <v>23166.816000000003</v>
      </c>
      <c r="F29" s="44">
        <v>45816.696999999993</v>
      </c>
      <c r="G29" s="44"/>
      <c r="H29" s="44">
        <v>70615.469000000026</v>
      </c>
    </row>
    <row r="30" spans="1:8" ht="20.100000000000001" customHeight="1">
      <c r="A30" s="43" t="s">
        <v>54</v>
      </c>
      <c r="B30" s="44">
        <v>1573501.5990000018</v>
      </c>
      <c r="C30" s="44">
        <v>6200.3909999999996</v>
      </c>
      <c r="D30" s="44">
        <v>29421.673000000003</v>
      </c>
      <c r="E30" s="44">
        <v>11913.991000000002</v>
      </c>
      <c r="F30" s="44">
        <v>83437.949999999983</v>
      </c>
      <c r="G30" s="44"/>
      <c r="H30" s="44">
        <v>130974.00499999998</v>
      </c>
    </row>
    <row r="31" spans="1:8" ht="20.100000000000001" customHeight="1">
      <c r="A31" s="43" t="s">
        <v>55</v>
      </c>
      <c r="B31" s="44">
        <v>775260.80599999893</v>
      </c>
      <c r="C31" s="44">
        <v>7930.1539999999995</v>
      </c>
      <c r="D31" s="44">
        <v>7516.9709999999995</v>
      </c>
      <c r="E31" s="44">
        <v>3587.1869999999999</v>
      </c>
      <c r="F31" s="44"/>
      <c r="G31" s="44"/>
      <c r="H31" s="44">
        <v>19034.311999999998</v>
      </c>
    </row>
    <row r="32" spans="1:8" ht="20.100000000000001" customHeight="1">
      <c r="A32" s="43" t="s">
        <v>56</v>
      </c>
      <c r="B32" s="44">
        <v>769104.14700000093</v>
      </c>
      <c r="C32" s="44">
        <v>15189.919999999996</v>
      </c>
      <c r="D32" s="44">
        <v>30398.23</v>
      </c>
      <c r="E32" s="44">
        <v>1076.5020000000002</v>
      </c>
      <c r="F32" s="44"/>
      <c r="G32" s="44"/>
      <c r="H32" s="44">
        <v>46664.651999999987</v>
      </c>
    </row>
    <row r="33" spans="1:18" ht="20.100000000000001" customHeight="1">
      <c r="A33" s="43" t="s">
        <v>57</v>
      </c>
      <c r="B33" s="44">
        <v>139417.14299999992</v>
      </c>
      <c r="C33" s="44">
        <v>2734.9500000000003</v>
      </c>
      <c r="D33" s="44"/>
      <c r="E33" s="44"/>
      <c r="F33" s="44">
        <v>12034.393999999998</v>
      </c>
      <c r="G33" s="44"/>
      <c r="H33" s="44">
        <v>14769.343999999999</v>
      </c>
    </row>
    <row r="34" spans="1:18" ht="20.100000000000001" customHeight="1">
      <c r="A34" s="43" t="s">
        <v>58</v>
      </c>
      <c r="B34" s="44">
        <v>408516.5029999995</v>
      </c>
      <c r="C34" s="44">
        <v>5074.121000000001</v>
      </c>
      <c r="D34" s="44">
        <v>8447.3319999999985</v>
      </c>
      <c r="E34" s="44">
        <v>5258.9500000000007</v>
      </c>
      <c r="F34" s="44">
        <v>54778.713000000003</v>
      </c>
      <c r="G34" s="44"/>
      <c r="H34" s="44">
        <v>73559.116000000024</v>
      </c>
    </row>
    <row r="35" spans="1:18" ht="20.100000000000001" customHeight="1">
      <c r="A35" s="43" t="s">
        <v>15</v>
      </c>
      <c r="B35" s="44">
        <v>16270065.843999954</v>
      </c>
      <c r="C35" s="44">
        <v>2223378.7820000052</v>
      </c>
      <c r="D35" s="44">
        <v>2458588.6780000008</v>
      </c>
      <c r="E35" s="44">
        <v>1461383.5409999986</v>
      </c>
      <c r="F35" s="44">
        <v>1486309.1249999988</v>
      </c>
      <c r="G35" s="44">
        <v>194869.36600000001</v>
      </c>
      <c r="H35" s="44">
        <v>7824529.4919999568</v>
      </c>
    </row>
    <row r="36" spans="1:18" ht="20.100000000000001" customHeight="1">
      <c r="A36" s="43" t="s">
        <v>59</v>
      </c>
      <c r="B36" s="44">
        <v>46683.91299999995</v>
      </c>
      <c r="C36" s="44"/>
      <c r="D36" s="44">
        <v>975.97200000000009</v>
      </c>
      <c r="E36" s="44"/>
      <c r="F36" s="44"/>
      <c r="G36" s="44"/>
      <c r="H36" s="44">
        <v>975.97200000000009</v>
      </c>
    </row>
    <row r="37" spans="1:18" s="4" customFormat="1" ht="20.100000000000001" customHeight="1">
      <c r="A37" s="43" t="s">
        <v>60</v>
      </c>
      <c r="B37" s="44">
        <v>25124.281999999999</v>
      </c>
      <c r="C37" s="44">
        <v>1237.2350000000001</v>
      </c>
      <c r="D37" s="44"/>
      <c r="E37" s="44"/>
      <c r="F37" s="44"/>
      <c r="G37" s="44"/>
      <c r="H37" s="44">
        <v>1237.2350000000001</v>
      </c>
      <c r="Q37"/>
      <c r="R37"/>
    </row>
    <row r="38" spans="1:18" s="4" customFormat="1" ht="20.100000000000001" customHeight="1">
      <c r="A38" s="43" t="s">
        <v>61</v>
      </c>
      <c r="B38" s="44">
        <v>8497.2900000000009</v>
      </c>
      <c r="C38" s="44"/>
      <c r="D38" s="44"/>
      <c r="E38" s="44"/>
      <c r="F38" s="44"/>
      <c r="G38" s="44"/>
      <c r="H38" s="44"/>
      <c r="Q38"/>
      <c r="R38"/>
    </row>
    <row r="39" spans="1:18" s="4" customFormat="1" ht="20.100000000000001" customHeight="1">
      <c r="A39" s="43" t="s">
        <v>62</v>
      </c>
      <c r="B39" s="44">
        <v>27433.072000000007</v>
      </c>
      <c r="C39" s="44">
        <v>1237.2350000000001</v>
      </c>
      <c r="D39" s="44"/>
      <c r="E39" s="44"/>
      <c r="F39" s="44"/>
      <c r="G39" s="44"/>
      <c r="H39" s="44">
        <v>1237.2350000000001</v>
      </c>
      <c r="Q39"/>
      <c r="R39"/>
    </row>
    <row r="40" spans="1:18" ht="20.100000000000001" customHeight="1">
      <c r="A40" s="43" t="s">
        <v>63</v>
      </c>
      <c r="B40" s="44">
        <v>208396.04999999987</v>
      </c>
      <c r="C40" s="44">
        <v>7040.0830000000005</v>
      </c>
      <c r="D40" s="44">
        <v>2511.1579999999999</v>
      </c>
      <c r="E40" s="44">
        <v>8218.327000000003</v>
      </c>
      <c r="F40" s="44"/>
      <c r="G40" s="44"/>
      <c r="H40" s="44">
        <v>17769.568000000003</v>
      </c>
    </row>
    <row r="41" spans="1:18" ht="20.100000000000001" customHeight="1">
      <c r="A41" s="43" t="s">
        <v>64</v>
      </c>
      <c r="B41" s="44">
        <v>150829.27900000016</v>
      </c>
      <c r="C41" s="44">
        <v>1444.6080000000002</v>
      </c>
      <c r="D41" s="44">
        <v>1056.0350000000001</v>
      </c>
      <c r="E41" s="44">
        <v>815.70699999999999</v>
      </c>
      <c r="F41" s="44"/>
      <c r="G41" s="44"/>
      <c r="H41" s="44">
        <v>3316.35</v>
      </c>
    </row>
    <row r="42" spans="1:18" ht="20.100000000000001" customHeight="1">
      <c r="A42" s="43" t="s">
        <v>65</v>
      </c>
      <c r="B42" s="44">
        <v>129250.473</v>
      </c>
      <c r="C42" s="44">
        <v>5640.3779999999997</v>
      </c>
      <c r="D42" s="44">
        <v>8147.2980000000007</v>
      </c>
      <c r="E42" s="44">
        <v>2167.9380000000001</v>
      </c>
      <c r="F42" s="44"/>
      <c r="G42" s="44"/>
      <c r="H42" s="44">
        <v>15955.614000000001</v>
      </c>
    </row>
    <row r="43" spans="1:18" ht="20.100000000000001" customHeight="1">
      <c r="A43" s="43" t="s">
        <v>66</v>
      </c>
      <c r="B43" s="44">
        <v>152040.62500000012</v>
      </c>
      <c r="C43" s="44">
        <v>5133.5770000000011</v>
      </c>
      <c r="D43" s="44">
        <v>1059.9940000000001</v>
      </c>
      <c r="E43" s="44"/>
      <c r="F43" s="44"/>
      <c r="G43" s="44"/>
      <c r="H43" s="44">
        <v>6193.5710000000008</v>
      </c>
    </row>
    <row r="44" spans="1:18" ht="20.100000000000001" customHeight="1">
      <c r="A44" s="43" t="s">
        <v>67</v>
      </c>
      <c r="B44" s="44">
        <v>258386.5070000001</v>
      </c>
      <c r="C44" s="44">
        <v>3014.2740000000003</v>
      </c>
      <c r="D44" s="44">
        <v>96.087000000000003</v>
      </c>
      <c r="E44" s="44">
        <v>815.70699999999999</v>
      </c>
      <c r="F44" s="44"/>
      <c r="G44" s="44"/>
      <c r="H44" s="44">
        <v>3926.0679999999998</v>
      </c>
    </row>
    <row r="45" spans="1:18" ht="20.100000000000001" customHeight="1">
      <c r="A45" s="43" t="s">
        <v>68</v>
      </c>
      <c r="B45" s="44">
        <v>367577.89699999936</v>
      </c>
      <c r="C45" s="44">
        <v>6990.9550000000008</v>
      </c>
      <c r="D45" s="44">
        <v>3970.9779999999996</v>
      </c>
      <c r="E45" s="44"/>
      <c r="F45" s="44"/>
      <c r="G45" s="44"/>
      <c r="H45" s="44">
        <v>10961.933000000001</v>
      </c>
    </row>
    <row r="46" spans="1:18" ht="20.100000000000001" customHeight="1">
      <c r="A46" s="43" t="s">
        <v>69</v>
      </c>
      <c r="B46" s="44">
        <v>152707.67099999994</v>
      </c>
      <c r="C46" s="44">
        <v>8504.08</v>
      </c>
      <c r="D46" s="44">
        <v>2102.7110000000002</v>
      </c>
      <c r="E46" s="44"/>
      <c r="F46" s="44"/>
      <c r="G46" s="44"/>
      <c r="H46" s="44">
        <v>10606.790999999999</v>
      </c>
    </row>
    <row r="47" spans="1:18" ht="20.100000000000001" customHeight="1">
      <c r="A47" s="43" t="s">
        <v>70</v>
      </c>
      <c r="B47" s="44">
        <v>202429.20999999988</v>
      </c>
      <c r="C47" s="44">
        <v>27050.926999999996</v>
      </c>
      <c r="D47" s="44"/>
      <c r="E47" s="44">
        <v>3191.2139999999999</v>
      </c>
      <c r="F47" s="44"/>
      <c r="G47" s="44"/>
      <c r="H47" s="44">
        <v>30242.140999999996</v>
      </c>
    </row>
    <row r="48" spans="1:18" ht="20.100000000000001" customHeight="1">
      <c r="A48" s="43" t="s">
        <v>71</v>
      </c>
      <c r="B48" s="44">
        <v>305892.05400000024</v>
      </c>
      <c r="C48" s="44">
        <v>16792.599000000002</v>
      </c>
      <c r="D48" s="44">
        <v>1753.1610000000003</v>
      </c>
      <c r="E48" s="44">
        <v>50812.087</v>
      </c>
      <c r="F48" s="44"/>
      <c r="G48" s="44"/>
      <c r="H48" s="44">
        <v>69357.847000000023</v>
      </c>
    </row>
    <row r="49" spans="1:9" ht="20.100000000000001" customHeight="1">
      <c r="A49" s="43" t="s">
        <v>72</v>
      </c>
      <c r="B49" s="44">
        <v>171313.22199999995</v>
      </c>
      <c r="C49" s="44">
        <v>46152.493000000002</v>
      </c>
      <c r="D49" s="44">
        <v>3239.7979999999998</v>
      </c>
      <c r="E49" s="44"/>
      <c r="F49" s="44"/>
      <c r="G49" s="44"/>
      <c r="H49" s="44">
        <v>49392.291000000005</v>
      </c>
    </row>
    <row r="50" spans="1:9" ht="20.100000000000001" customHeight="1">
      <c r="A50" s="43" t="s">
        <v>73</v>
      </c>
      <c r="B50" s="44">
        <v>60003.100000000006</v>
      </c>
      <c r="C50" s="44">
        <v>1781.962</v>
      </c>
      <c r="D50" s="44">
        <v>1182.577</v>
      </c>
      <c r="E50" s="44"/>
      <c r="F50" s="44"/>
      <c r="G50" s="44"/>
      <c r="H50" s="44">
        <v>2964.5390000000002</v>
      </c>
    </row>
    <row r="51" spans="1:9" ht="20.100000000000001" customHeight="1">
      <c r="A51" s="43" t="s">
        <v>74</v>
      </c>
      <c r="B51" s="44">
        <v>24428.273000000008</v>
      </c>
      <c r="C51" s="44"/>
      <c r="D51" s="44"/>
      <c r="E51" s="44"/>
      <c r="F51" s="44"/>
      <c r="G51" s="44"/>
      <c r="H51" s="44"/>
    </row>
    <row r="52" spans="1:9" ht="20.100000000000001" customHeight="1">
      <c r="A52" s="43" t="s">
        <v>75</v>
      </c>
      <c r="B52" s="44">
        <v>69602.365000000034</v>
      </c>
      <c r="C52" s="44">
        <v>4949.3819999999996</v>
      </c>
      <c r="D52" s="44"/>
      <c r="E52" s="44"/>
      <c r="F52" s="44"/>
      <c r="G52" s="44"/>
      <c r="H52" s="44">
        <v>4949.3819999999996</v>
      </c>
    </row>
    <row r="53" spans="1:9" ht="20.100000000000001" customHeight="1">
      <c r="A53" s="43" t="s">
        <v>76</v>
      </c>
      <c r="B53" s="44">
        <v>505294.47099999996</v>
      </c>
      <c r="C53" s="44">
        <v>117813.37999999993</v>
      </c>
      <c r="D53" s="44">
        <v>1782.3500000000001</v>
      </c>
      <c r="E53" s="44">
        <v>10483.610999999999</v>
      </c>
      <c r="F53" s="44">
        <v>1488.318</v>
      </c>
      <c r="G53" s="44"/>
      <c r="H53" s="44">
        <v>131567.65899999993</v>
      </c>
    </row>
    <row r="54" spans="1:9" ht="20.100000000000001" customHeight="1">
      <c r="A54" s="43" t="s">
        <v>77</v>
      </c>
      <c r="B54" s="44">
        <v>846301.13899999904</v>
      </c>
      <c r="C54" s="44">
        <v>135757.95399999994</v>
      </c>
      <c r="D54" s="44">
        <v>26671.71</v>
      </c>
      <c r="E54" s="44">
        <v>60342.993999999999</v>
      </c>
      <c r="F54" s="44"/>
      <c r="G54" s="44">
        <v>888.39400000000001</v>
      </c>
      <c r="H54" s="44">
        <v>223661.05199999991</v>
      </c>
    </row>
    <row r="55" spans="1:9" ht="20.100000000000001" customHeight="1">
      <c r="A55" s="43" t="s">
        <v>78</v>
      </c>
      <c r="B55" s="44">
        <v>141236.02900000001</v>
      </c>
      <c r="C55" s="44">
        <v>16661.866000000002</v>
      </c>
      <c r="D55" s="44">
        <v>5962.6580000000013</v>
      </c>
      <c r="E55" s="44">
        <v>2195.922</v>
      </c>
      <c r="F55" s="44"/>
      <c r="G55" s="44"/>
      <c r="H55" s="44">
        <v>24820.445999999996</v>
      </c>
    </row>
    <row r="56" spans="1:9" ht="20.100000000000001" customHeight="1">
      <c r="A56" s="43" t="s">
        <v>79</v>
      </c>
      <c r="B56" s="44">
        <v>10132.240000000002</v>
      </c>
      <c r="C56" s="44"/>
      <c r="D56" s="44"/>
      <c r="E56" s="44"/>
      <c r="F56" s="44"/>
      <c r="G56" s="44"/>
      <c r="H56" s="44"/>
    </row>
    <row r="57" spans="1:9" ht="20.100000000000001" customHeight="1">
      <c r="A57" s="43" t="s">
        <v>80</v>
      </c>
      <c r="B57" s="44">
        <v>9799.0380000000005</v>
      </c>
      <c r="C57" s="44"/>
      <c r="D57" s="44"/>
      <c r="E57" s="44"/>
      <c r="F57" s="44"/>
      <c r="G57" s="44"/>
      <c r="H57" s="44"/>
    </row>
    <row r="58" spans="1:9" ht="20.100000000000001" customHeight="1">
      <c r="A58" s="43" t="s">
        <v>81</v>
      </c>
      <c r="B58" s="44">
        <v>68013.386000000013</v>
      </c>
      <c r="C58" s="44"/>
      <c r="D58" s="44">
        <v>1076.9740000000002</v>
      </c>
      <c r="E58" s="44"/>
      <c r="F58" s="44"/>
      <c r="G58" s="44"/>
      <c r="H58" s="44">
        <v>1076.9740000000002</v>
      </c>
    </row>
    <row r="59" spans="1:9" ht="20.100000000000001" customHeight="1">
      <c r="A59" s="43" t="s">
        <v>82</v>
      </c>
      <c r="B59" s="44">
        <v>177272.74000000014</v>
      </c>
      <c r="C59" s="44">
        <v>50461.938999999977</v>
      </c>
      <c r="D59" s="44">
        <v>4234.018</v>
      </c>
      <c r="E59" s="44">
        <v>25218.552</v>
      </c>
      <c r="F59" s="44"/>
      <c r="G59" s="44"/>
      <c r="H59" s="44">
        <v>79914.508999999991</v>
      </c>
    </row>
    <row r="60" spans="1:9" ht="20.100000000000001" customHeight="1">
      <c r="A60" s="43" t="s">
        <v>83</v>
      </c>
      <c r="B60" s="44">
        <v>73416.341</v>
      </c>
      <c r="C60" s="44">
        <v>14340.078000000001</v>
      </c>
      <c r="D60" s="44"/>
      <c r="E60" s="44">
        <v>20429.950999999997</v>
      </c>
      <c r="F60" s="44"/>
      <c r="G60" s="44"/>
      <c r="H60" s="44">
        <v>34770.028999999995</v>
      </c>
    </row>
    <row r="61" spans="1:9" ht="20.100000000000001" customHeight="1">
      <c r="A61" s="43" t="s">
        <v>84</v>
      </c>
      <c r="B61" s="44">
        <v>153848.03200000015</v>
      </c>
      <c r="C61" s="44">
        <v>39321.47399999998</v>
      </c>
      <c r="D61" s="44">
        <v>5696.9580000000005</v>
      </c>
      <c r="E61" s="44">
        <v>57095.669000000024</v>
      </c>
      <c r="F61" s="44"/>
      <c r="G61" s="44"/>
      <c r="H61" s="44">
        <v>102114.101</v>
      </c>
    </row>
    <row r="62" spans="1:9" ht="20.100000000000001" customHeight="1">
      <c r="A62" s="43" t="s">
        <v>85</v>
      </c>
      <c r="B62" s="44">
        <v>11360.701999999997</v>
      </c>
      <c r="C62" s="44"/>
      <c r="D62" s="44"/>
      <c r="E62" s="44"/>
      <c r="F62" s="44"/>
      <c r="G62" s="44"/>
      <c r="H62" s="44"/>
    </row>
    <row r="63" spans="1:9" ht="20.100000000000001" customHeight="1">
      <c r="A63" s="19"/>
      <c r="B63" s="18"/>
      <c r="C63" s="18"/>
      <c r="D63" s="18"/>
      <c r="E63" s="18"/>
      <c r="F63" s="18"/>
      <c r="G63" s="18"/>
      <c r="H63" s="18"/>
    </row>
    <row r="64" spans="1:9" ht="20.100000000000001" customHeight="1">
      <c r="A64" s="10"/>
      <c r="B64" s="10"/>
      <c r="C64" s="10"/>
      <c r="D64" s="10"/>
      <c r="E64" s="10"/>
      <c r="F64" s="10"/>
      <c r="G64" s="10"/>
      <c r="H64" s="10"/>
      <c r="I64" s="3"/>
    </row>
    <row r="65" spans="1:9" ht="20.100000000000001" customHeight="1">
      <c r="A65" s="26"/>
      <c r="B65" s="26"/>
      <c r="C65" s="26"/>
      <c r="D65" s="26"/>
      <c r="E65" s="26"/>
      <c r="F65" s="26"/>
      <c r="G65" s="26"/>
      <c r="H65" s="26"/>
      <c r="I65" s="3"/>
    </row>
    <row r="66" spans="1:9">
      <c r="A66" s="4"/>
      <c r="B66" s="4"/>
      <c r="C66" s="4"/>
      <c r="D66" s="4"/>
      <c r="E66" s="4"/>
      <c r="F66" s="4"/>
      <c r="G66" s="4"/>
      <c r="H66" s="4"/>
    </row>
    <row r="67" spans="1:9">
      <c r="A67" s="4"/>
      <c r="B67" s="4"/>
      <c r="C67" s="4"/>
      <c r="D67" s="4"/>
      <c r="E67" s="4"/>
      <c r="F67" s="4"/>
      <c r="G67" s="4"/>
      <c r="H67" s="4"/>
    </row>
    <row r="68" spans="1:9">
      <c r="A68" s="8"/>
      <c r="B68" s="8"/>
      <c r="C68" s="8"/>
      <c r="D68" s="8"/>
      <c r="E68" s="8"/>
      <c r="F68" s="8"/>
      <c r="G68" s="8"/>
      <c r="H68" s="8"/>
    </row>
    <row r="69" spans="1:9">
      <c r="A69" s="8"/>
      <c r="B69" s="8"/>
      <c r="C69" s="8"/>
      <c r="D69" s="8"/>
      <c r="E69" s="8"/>
      <c r="F69" s="8"/>
      <c r="G69" s="8"/>
      <c r="H69" s="8"/>
    </row>
    <row r="70" spans="1:9">
      <c r="A70" s="8"/>
      <c r="B70" s="8"/>
      <c r="C70" s="8"/>
      <c r="D70" s="8"/>
      <c r="E70" s="8"/>
      <c r="F70" s="8"/>
      <c r="G70" s="8"/>
      <c r="H70" s="8"/>
    </row>
    <row r="71" spans="1:9">
      <c r="A71" s="8"/>
      <c r="B71" s="8"/>
      <c r="C71" s="8"/>
      <c r="D71" s="8"/>
      <c r="E71" s="8"/>
      <c r="F71" s="8"/>
      <c r="G71" s="8"/>
      <c r="H71" s="8"/>
    </row>
    <row r="72" spans="1:9">
      <c r="A72" s="8"/>
      <c r="B72" s="8"/>
      <c r="C72" s="8"/>
      <c r="D72" s="8"/>
      <c r="E72" s="8"/>
      <c r="F72" s="8"/>
      <c r="G72" s="8"/>
      <c r="H72" s="8"/>
    </row>
    <row r="73" spans="1:9">
      <c r="A73" s="8"/>
      <c r="B73" s="8"/>
      <c r="C73" s="8"/>
      <c r="D73" s="8"/>
      <c r="E73" s="8"/>
      <c r="F73" s="8"/>
      <c r="G73" s="8"/>
      <c r="H73" s="8"/>
    </row>
    <row r="74" spans="1:9">
      <c r="A74" s="8"/>
      <c r="B74" s="8"/>
      <c r="C74" s="8"/>
      <c r="D74" s="8"/>
      <c r="E74" s="8"/>
      <c r="F74" s="8"/>
      <c r="G74" s="8"/>
      <c r="H74" s="8"/>
    </row>
    <row r="75" spans="1:9">
      <c r="A75" s="8"/>
      <c r="B75" s="8"/>
      <c r="C75" s="8"/>
      <c r="D75" s="8"/>
      <c r="E75" s="8"/>
      <c r="F75" s="8"/>
      <c r="G75" s="8"/>
      <c r="H75" s="8"/>
    </row>
    <row r="76" spans="1:9">
      <c r="A76" s="8"/>
      <c r="B76" s="8"/>
      <c r="C76" s="8"/>
      <c r="D76" s="8"/>
      <c r="E76" s="8"/>
      <c r="F76" s="8"/>
      <c r="G76" s="8"/>
      <c r="H76" s="8"/>
    </row>
    <row r="77" spans="1:9">
      <c r="A77" s="8"/>
      <c r="B77" s="8"/>
      <c r="C77" s="8"/>
      <c r="D77" s="8"/>
      <c r="E77" s="8"/>
      <c r="F77" s="8"/>
      <c r="G77" s="8"/>
      <c r="H77" s="8"/>
    </row>
    <row r="78" spans="1:9">
      <c r="A78" s="8"/>
      <c r="B78" s="8"/>
      <c r="C78" s="8"/>
      <c r="D78" s="8"/>
      <c r="E78" s="8"/>
      <c r="F78" s="8"/>
      <c r="G78" s="8"/>
      <c r="H78" s="8"/>
    </row>
    <row r="79" spans="1:9">
      <c r="A79" s="8"/>
      <c r="B79" s="8"/>
      <c r="C79" s="8"/>
      <c r="D79" s="8"/>
      <c r="E79" s="8"/>
      <c r="F79" s="8"/>
      <c r="G79" s="8"/>
      <c r="H79" s="8"/>
    </row>
    <row r="80" spans="1:9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  <row r="83" spans="1:8">
      <c r="A83" s="8"/>
      <c r="B83" s="8"/>
      <c r="C83" s="8"/>
      <c r="D83" s="8"/>
      <c r="E83" s="8"/>
      <c r="F83" s="8"/>
      <c r="G83" s="8"/>
      <c r="H83" s="8"/>
    </row>
    <row r="84" spans="1:8">
      <c r="A84" s="8"/>
      <c r="B84" s="8"/>
      <c r="C84" s="8"/>
      <c r="D84" s="8"/>
      <c r="E84" s="8"/>
      <c r="F84" s="8"/>
      <c r="G84" s="8"/>
      <c r="H84" s="8"/>
    </row>
    <row r="85" spans="1:8">
      <c r="A85" s="8"/>
      <c r="B85" s="8"/>
      <c r="C85" s="8"/>
      <c r="D85" s="8"/>
      <c r="E85" s="8"/>
      <c r="F85" s="8"/>
      <c r="G85" s="8"/>
      <c r="H85" s="8"/>
    </row>
    <row r="86" spans="1:8">
      <c r="A86" s="8"/>
      <c r="B86" s="8"/>
      <c r="C86" s="8"/>
      <c r="D86" s="8"/>
      <c r="E86" s="8"/>
      <c r="F86" s="8"/>
      <c r="G86" s="8"/>
      <c r="H86" s="8"/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E88" s="8"/>
      <c r="F88" s="8"/>
      <c r="G88" s="8"/>
      <c r="H88" s="8"/>
    </row>
    <row r="89" spans="1:8">
      <c r="A89" s="8"/>
      <c r="B89" s="8"/>
      <c r="C89" s="8"/>
      <c r="D89" s="8"/>
      <c r="E89" s="8"/>
      <c r="F89" s="8"/>
      <c r="G89" s="8"/>
      <c r="H89" s="8"/>
    </row>
    <row r="90" spans="1:8">
      <c r="A90" s="8"/>
      <c r="B90" s="8"/>
      <c r="C90" s="8"/>
      <c r="D90" s="8"/>
      <c r="E90" s="8"/>
      <c r="F90" s="8"/>
      <c r="G90" s="8"/>
      <c r="H90" s="8"/>
    </row>
    <row r="91" spans="1:8">
      <c r="A91" s="8"/>
      <c r="B91" s="8"/>
      <c r="C91" s="8"/>
      <c r="D91" s="8"/>
      <c r="E91" s="8"/>
      <c r="F91" s="8"/>
      <c r="G91" s="8"/>
      <c r="H91" s="8"/>
    </row>
    <row r="92" spans="1:8">
      <c r="A92" s="8"/>
      <c r="B92" s="8"/>
      <c r="C92" s="8"/>
      <c r="D92" s="8"/>
      <c r="E92" s="8"/>
      <c r="F92" s="8"/>
      <c r="G92" s="8"/>
      <c r="H92" s="8"/>
    </row>
    <row r="93" spans="1:8">
      <c r="A93" s="8"/>
      <c r="B93" s="8"/>
      <c r="C93" s="8"/>
      <c r="D93" s="8"/>
      <c r="E93" s="8"/>
      <c r="F93" s="8"/>
      <c r="G93" s="8"/>
      <c r="H93" s="8"/>
    </row>
    <row r="94" spans="1:8">
      <c r="A94" s="8"/>
      <c r="B94" s="8"/>
      <c r="C94" s="8"/>
      <c r="D94" s="8"/>
      <c r="E94" s="8"/>
      <c r="F94" s="8"/>
      <c r="G94" s="8"/>
      <c r="H94" s="8"/>
    </row>
    <row r="95" spans="1:8">
      <c r="A95" s="8"/>
      <c r="B95" s="8"/>
      <c r="C95" s="8"/>
      <c r="D95" s="8"/>
      <c r="E95" s="8"/>
      <c r="F95" s="8"/>
      <c r="G95" s="8"/>
      <c r="H95" s="8"/>
    </row>
    <row r="96" spans="1:8">
      <c r="A96" s="8"/>
      <c r="B96" s="8"/>
      <c r="C96" s="8"/>
      <c r="D96" s="8"/>
      <c r="E96" s="8"/>
      <c r="F96" s="8"/>
      <c r="G96" s="8"/>
      <c r="H96" s="8"/>
    </row>
    <row r="97" spans="1:8">
      <c r="A97" s="8"/>
      <c r="B97" s="8"/>
      <c r="C97" s="8"/>
      <c r="D97" s="8"/>
      <c r="E97" s="8"/>
      <c r="F97" s="8"/>
      <c r="G97" s="8"/>
      <c r="H97" s="8"/>
    </row>
    <row r="98" spans="1:8">
      <c r="A98" s="8"/>
      <c r="B98" s="8"/>
      <c r="C98" s="8"/>
      <c r="D98" s="8"/>
      <c r="E98" s="8"/>
      <c r="F98" s="8"/>
      <c r="G98" s="8"/>
      <c r="H98" s="8"/>
    </row>
    <row r="99" spans="1:8">
      <c r="A99" s="8"/>
      <c r="B99" s="8"/>
      <c r="C99" s="8"/>
      <c r="D99" s="8"/>
      <c r="E99" s="8"/>
      <c r="F99" s="8"/>
      <c r="G99" s="8"/>
      <c r="H99" s="8"/>
    </row>
    <row r="100" spans="1:8">
      <c r="A100" s="8"/>
      <c r="B100" s="8"/>
      <c r="C100" s="8"/>
      <c r="D100" s="8"/>
      <c r="E100" s="8"/>
      <c r="F100" s="8"/>
      <c r="G100" s="8"/>
      <c r="H100" s="8"/>
    </row>
    <row r="101" spans="1:8">
      <c r="A101" s="8"/>
      <c r="B101" s="8"/>
      <c r="C101" s="8"/>
      <c r="D101" s="8"/>
      <c r="E101" s="8"/>
      <c r="F101" s="8"/>
      <c r="G101" s="8"/>
      <c r="H101" s="8"/>
    </row>
    <row r="102" spans="1:8">
      <c r="A102" s="8"/>
      <c r="B102" s="8"/>
      <c r="C102" s="8"/>
      <c r="D102" s="8"/>
      <c r="E102" s="8"/>
      <c r="F102" s="8"/>
      <c r="G102" s="8"/>
      <c r="H102" s="8"/>
    </row>
    <row r="103" spans="1:8">
      <c r="A103" s="8"/>
      <c r="B103" s="8"/>
      <c r="C103" s="8"/>
      <c r="D103" s="8"/>
      <c r="E103" s="8"/>
      <c r="F103" s="8"/>
      <c r="G103" s="8"/>
      <c r="H103" s="8"/>
    </row>
    <row r="104" spans="1:8">
      <c r="A104" s="8"/>
      <c r="B104" s="8"/>
      <c r="C104" s="8"/>
      <c r="D104" s="8"/>
      <c r="E104" s="8"/>
      <c r="F104" s="8"/>
      <c r="G104" s="8"/>
      <c r="H104" s="8"/>
    </row>
    <row r="105" spans="1:8">
      <c r="A105" s="8"/>
      <c r="B105" s="8"/>
      <c r="C105" s="8"/>
      <c r="D105" s="8"/>
      <c r="E105" s="8"/>
      <c r="F105" s="8"/>
      <c r="G105" s="8"/>
      <c r="H105" s="8"/>
    </row>
  </sheetData>
  <sheetProtection algorithmName="SHA-512" hashValue="5IolbenRoGPCq9mDxTVizG0dNXOpOp0w/KCzj/fqOTm+8z7yaQosR6ImdznAU42gw2jp7/hxhYRHWhxnHcNG9w==" saltValue="+GsIU5OxqvkpXs68+a25Kw==" spinCount="100000" sheet="1" objects="1" scenarios="1" formatColumns="0" formatRows="0"/>
  <customSheetViews>
    <customSheetView guid="{23C48C76-85D5-4072-9DFE-6357FCE87462}" fitToPage="1" state="hidden">
      <selection activeCell="A3" sqref="A3:A4"/>
      <pageMargins left="0.7" right="0.7" top="0.75" bottom="0.75" header="0.3" footer="0.3"/>
      <pageSetup paperSize="9" scale="60" orientation="portrait" r:id="rId1"/>
    </customSheetView>
    <customSheetView guid="{1F563044-BFFD-4E88-8A76-C2F5E7AFE3A5}" fitToPage="1">
      <selection activeCell="A3" sqref="A3:A4"/>
      <pageMargins left="0.7" right="0.7" top="0.75" bottom="0.75" header="0.3" footer="0.3"/>
      <pageSetup paperSize="9" scale="60" orientation="portrait" r:id="rId2"/>
    </customSheetView>
  </customSheetViews>
  <mergeCells count="4">
    <mergeCell ref="A2:H2"/>
    <mergeCell ref="B3:C3"/>
    <mergeCell ref="A3:A4"/>
    <mergeCell ref="D3:H3"/>
  </mergeCells>
  <pageMargins left="0.7" right="0.7" top="0.75" bottom="0.75" header="0.3" footer="0.3"/>
  <pageSetup paperSize="9" scale="60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69"/>
  <sheetViews>
    <sheetView workbookViewId="0">
      <selection activeCell="A3" sqref="A3:A5"/>
    </sheetView>
  </sheetViews>
  <sheetFormatPr defaultRowHeight="15"/>
  <cols>
    <col min="1" max="1" width="25.5703125" bestFit="1" customWidth="1"/>
    <col min="2" max="9" width="13.7109375" customWidth="1"/>
    <col min="11" max="11" width="10" customWidth="1"/>
  </cols>
  <sheetData>
    <row r="1" spans="1:9" ht="12" customHeight="1" thickBot="1"/>
    <row r="2" spans="1:9" s="124" customFormat="1" ht="24" customHeight="1">
      <c r="A2" s="213" t="s">
        <v>341</v>
      </c>
      <c r="B2" s="214"/>
      <c r="C2" s="214"/>
      <c r="D2" s="214"/>
      <c r="E2" s="214"/>
      <c r="F2" s="214"/>
      <c r="G2" s="214"/>
      <c r="H2" s="214"/>
      <c r="I2" s="215"/>
    </row>
    <row r="3" spans="1:9" s="125" customFormat="1" ht="20.100000000000001" customHeight="1">
      <c r="A3" s="226" t="s">
        <v>349</v>
      </c>
      <c r="B3" s="201" t="s">
        <v>107</v>
      </c>
      <c r="C3" s="201"/>
      <c r="D3" s="201"/>
      <c r="E3" s="201"/>
      <c r="F3" s="201" t="s">
        <v>108</v>
      </c>
      <c r="G3" s="201"/>
      <c r="H3" s="201"/>
      <c r="I3" s="202"/>
    </row>
    <row r="4" spans="1:9" s="125" customFormat="1" ht="16.5" customHeight="1">
      <c r="A4" s="227"/>
      <c r="B4" s="229" t="s">
        <v>109</v>
      </c>
      <c r="C4" s="229"/>
      <c r="D4" s="229" t="s">
        <v>11</v>
      </c>
      <c r="E4" s="229"/>
      <c r="F4" s="229" t="s">
        <v>109</v>
      </c>
      <c r="G4" s="229"/>
      <c r="H4" s="229" t="s">
        <v>11</v>
      </c>
      <c r="I4" s="230"/>
    </row>
    <row r="5" spans="1:9" s="125" customFormat="1" ht="16.5" customHeight="1" thickBot="1">
      <c r="A5" s="228"/>
      <c r="B5" s="112" t="s">
        <v>122</v>
      </c>
      <c r="C5" s="112" t="s">
        <v>328</v>
      </c>
      <c r="D5" s="112" t="s">
        <v>122</v>
      </c>
      <c r="E5" s="112" t="s">
        <v>328</v>
      </c>
      <c r="F5" s="112" t="s">
        <v>122</v>
      </c>
      <c r="G5" s="112" t="s">
        <v>328</v>
      </c>
      <c r="H5" s="112" t="s">
        <v>122</v>
      </c>
      <c r="I5" s="113" t="s">
        <v>328</v>
      </c>
    </row>
    <row r="6" spans="1:9" s="4" customFormat="1" ht="20.100000000000001" customHeight="1">
      <c r="A6" s="43" t="s">
        <v>29</v>
      </c>
      <c r="B6" s="44">
        <v>306051.9910000001</v>
      </c>
      <c r="C6" s="44">
        <v>202344799.36300004</v>
      </c>
      <c r="D6" s="44">
        <v>68208.399000000019</v>
      </c>
      <c r="E6" s="44">
        <v>83982865.960999981</v>
      </c>
      <c r="F6" s="44">
        <v>344279.81899999996</v>
      </c>
      <c r="G6" s="44">
        <v>216534507.08300009</v>
      </c>
      <c r="H6" s="44">
        <v>25317.436000000002</v>
      </c>
      <c r="I6" s="44">
        <v>27782613.147</v>
      </c>
    </row>
    <row r="7" spans="1:9" s="4" customFormat="1" ht="20.100000000000001" customHeight="1">
      <c r="A7" s="43" t="s">
        <v>30</v>
      </c>
      <c r="B7" s="44">
        <v>1003913.0420000001</v>
      </c>
      <c r="C7" s="44">
        <v>766133628.64799964</v>
      </c>
      <c r="D7" s="44">
        <v>533572.35900000029</v>
      </c>
      <c r="E7" s="44">
        <v>698468035.68300033</v>
      </c>
      <c r="F7" s="44">
        <v>1065963.101999999</v>
      </c>
      <c r="G7" s="44">
        <v>870072657.91900027</v>
      </c>
      <c r="H7" s="44">
        <v>185561.84500000003</v>
      </c>
      <c r="I7" s="44">
        <v>206650414.86599997</v>
      </c>
    </row>
    <row r="8" spans="1:9" s="4" customFormat="1" ht="20.100000000000001" customHeight="1">
      <c r="A8" s="43" t="s">
        <v>31</v>
      </c>
      <c r="B8" s="44">
        <v>108609.379</v>
      </c>
      <c r="C8" s="44">
        <v>60902278.190000005</v>
      </c>
      <c r="D8" s="44">
        <v>50805.957000000002</v>
      </c>
      <c r="E8" s="44">
        <v>25680964.880000006</v>
      </c>
      <c r="F8" s="44">
        <v>99085.236999999994</v>
      </c>
      <c r="G8" s="44">
        <v>49204146.699999996</v>
      </c>
      <c r="H8" s="44">
        <v>16628.655000000002</v>
      </c>
      <c r="I8" s="44">
        <v>5725255.7999999989</v>
      </c>
    </row>
    <row r="9" spans="1:9" s="4" customFormat="1" ht="20.100000000000001" customHeight="1">
      <c r="A9" s="43" t="s">
        <v>32</v>
      </c>
      <c r="B9" s="44">
        <v>458975.40900000028</v>
      </c>
      <c r="C9" s="44">
        <v>178211963.24700001</v>
      </c>
      <c r="D9" s="44">
        <v>255438.12500000006</v>
      </c>
      <c r="E9" s="44">
        <v>56120722.767999992</v>
      </c>
      <c r="F9" s="44">
        <v>405807.34200000047</v>
      </c>
      <c r="G9" s="44">
        <v>130004161.78400007</v>
      </c>
      <c r="H9" s="44">
        <v>68101.124000000011</v>
      </c>
      <c r="I9" s="44">
        <v>21405755.868000001</v>
      </c>
    </row>
    <row r="10" spans="1:9" s="4" customFormat="1" ht="20.100000000000001" customHeight="1">
      <c r="A10" s="43" t="s">
        <v>33</v>
      </c>
      <c r="B10" s="44">
        <v>33401.331000000006</v>
      </c>
      <c r="C10" s="44">
        <v>16044455.586000001</v>
      </c>
      <c r="D10" s="44">
        <v>49326.306000000011</v>
      </c>
      <c r="E10" s="44">
        <v>11674635.540000001</v>
      </c>
      <c r="F10" s="44">
        <v>36212.523000000001</v>
      </c>
      <c r="G10" s="44">
        <v>19128665.374000002</v>
      </c>
      <c r="H10" s="44">
        <v>7523.2609999999995</v>
      </c>
      <c r="I10" s="44">
        <v>3450609.2059999998</v>
      </c>
    </row>
    <row r="11" spans="1:9" s="4" customFormat="1" ht="20.100000000000001" customHeight="1">
      <c r="A11" s="43" t="s">
        <v>34</v>
      </c>
      <c r="B11" s="44">
        <v>112118.776</v>
      </c>
      <c r="C11" s="44">
        <v>44421747.350000001</v>
      </c>
      <c r="D11" s="44">
        <v>114080.917</v>
      </c>
      <c r="E11" s="44">
        <v>29775746.131000001</v>
      </c>
      <c r="F11" s="44">
        <v>118260.325</v>
      </c>
      <c r="G11" s="44">
        <v>44526400.223000005</v>
      </c>
      <c r="H11" s="44">
        <v>14020.278</v>
      </c>
      <c r="I11" s="44">
        <v>3515474.9540000004</v>
      </c>
    </row>
    <row r="12" spans="1:9" s="4" customFormat="1" ht="20.100000000000001" customHeight="1">
      <c r="A12" s="43" t="s">
        <v>35</v>
      </c>
      <c r="B12" s="44">
        <v>52495.880999999994</v>
      </c>
      <c r="C12" s="44">
        <v>53983505.772000007</v>
      </c>
      <c r="D12" s="44">
        <v>6897.8600000000015</v>
      </c>
      <c r="E12" s="44">
        <v>9705808.8779999986</v>
      </c>
      <c r="F12" s="44">
        <v>63076.902999999998</v>
      </c>
      <c r="G12" s="44">
        <v>58067500.067000009</v>
      </c>
      <c r="H12" s="44">
        <v>806.74099999999999</v>
      </c>
      <c r="I12" s="44">
        <v>923885.41500000004</v>
      </c>
    </row>
    <row r="13" spans="1:9" s="4" customFormat="1" ht="20.100000000000001" customHeight="1">
      <c r="A13" s="43" t="s">
        <v>37</v>
      </c>
      <c r="B13" s="44">
        <v>76053.781999999977</v>
      </c>
      <c r="C13" s="44">
        <v>38968824.093999997</v>
      </c>
      <c r="D13" s="44">
        <v>31261.456000000002</v>
      </c>
      <c r="E13" s="44">
        <v>21770677.594999999</v>
      </c>
      <c r="F13" s="44">
        <v>94250.285999999993</v>
      </c>
      <c r="G13" s="44">
        <v>50766508.062999994</v>
      </c>
      <c r="H13" s="44">
        <v>13584.300999999999</v>
      </c>
      <c r="I13" s="44">
        <v>7918113.6960000023</v>
      </c>
    </row>
    <row r="14" spans="1:9" s="4" customFormat="1" ht="20.100000000000001" customHeight="1">
      <c r="A14" s="43" t="s">
        <v>38</v>
      </c>
      <c r="B14" s="44">
        <v>1387441.0870000001</v>
      </c>
      <c r="C14" s="44">
        <v>484614309.46500015</v>
      </c>
      <c r="D14" s="44">
        <v>606887.13899999985</v>
      </c>
      <c r="E14" s="44">
        <v>182474903.61900008</v>
      </c>
      <c r="F14" s="44">
        <v>1742207.4450000015</v>
      </c>
      <c r="G14" s="44">
        <v>615387886.09700012</v>
      </c>
      <c r="H14" s="44">
        <v>193860.26699999996</v>
      </c>
      <c r="I14" s="44">
        <v>65765321.747000001</v>
      </c>
    </row>
    <row r="15" spans="1:9" s="4" customFormat="1" ht="20.100000000000001" customHeight="1">
      <c r="A15" s="43" t="s">
        <v>39</v>
      </c>
      <c r="B15" s="44">
        <v>1156270.9800000004</v>
      </c>
      <c r="C15" s="44">
        <v>524504980.78600001</v>
      </c>
      <c r="D15" s="44">
        <v>674024.65199999989</v>
      </c>
      <c r="E15" s="44">
        <v>258964858.39400002</v>
      </c>
      <c r="F15" s="44">
        <v>1155217.6110000003</v>
      </c>
      <c r="G15" s="44">
        <v>523424826.25199997</v>
      </c>
      <c r="H15" s="44">
        <v>168761.55599999998</v>
      </c>
      <c r="I15" s="44">
        <v>99231656.358999968</v>
      </c>
    </row>
    <row r="16" spans="1:9" s="4" customFormat="1" ht="20.100000000000001" customHeight="1">
      <c r="A16" s="43" t="s">
        <v>40</v>
      </c>
      <c r="B16" s="44">
        <v>54890.899999999987</v>
      </c>
      <c r="C16" s="44">
        <v>48374805.279999986</v>
      </c>
      <c r="D16" s="44">
        <v>31286.108000000004</v>
      </c>
      <c r="E16" s="44">
        <v>27594581.077999987</v>
      </c>
      <c r="F16" s="44">
        <v>83964.260000000024</v>
      </c>
      <c r="G16" s="44">
        <v>63423385.541000009</v>
      </c>
      <c r="H16" s="44">
        <v>7596.887999999999</v>
      </c>
      <c r="I16" s="44">
        <v>7063657.8600000013</v>
      </c>
    </row>
    <row r="17" spans="1:9" s="4" customFormat="1" ht="20.100000000000001" customHeight="1">
      <c r="A17" s="43" t="s">
        <v>41</v>
      </c>
      <c r="B17" s="44">
        <v>56975.653000000006</v>
      </c>
      <c r="C17" s="44">
        <v>25000170.23</v>
      </c>
      <c r="D17" s="44">
        <v>139416.94900000005</v>
      </c>
      <c r="E17" s="44">
        <v>13476812.674000001</v>
      </c>
      <c r="F17" s="44">
        <v>71479.671999999991</v>
      </c>
      <c r="G17" s="44">
        <v>26332039.301999997</v>
      </c>
      <c r="H17" s="44">
        <v>12682.590000000002</v>
      </c>
      <c r="I17" s="44">
        <v>10657390.878999999</v>
      </c>
    </row>
    <row r="18" spans="1:9" s="4" customFormat="1" ht="20.100000000000001" customHeight="1">
      <c r="A18" s="43" t="s">
        <v>42</v>
      </c>
      <c r="B18" s="44">
        <v>940102.11527195235</v>
      </c>
      <c r="C18" s="44">
        <v>301043467.36956406</v>
      </c>
      <c r="D18" s="44">
        <v>404480.5283682007</v>
      </c>
      <c r="E18" s="44">
        <v>159503890.25954351</v>
      </c>
      <c r="F18" s="44">
        <v>925558.94372804754</v>
      </c>
      <c r="G18" s="44">
        <v>276831760.19843608</v>
      </c>
      <c r="H18" s="44">
        <v>124371.72163179921</v>
      </c>
      <c r="I18" s="44">
        <v>46981926.297456458</v>
      </c>
    </row>
    <row r="19" spans="1:9" s="4" customFormat="1" ht="20.100000000000001" customHeight="1">
      <c r="A19" s="43" t="s">
        <v>43</v>
      </c>
      <c r="B19" s="44">
        <v>645282.59100000025</v>
      </c>
      <c r="C19" s="44">
        <v>317531566.59099996</v>
      </c>
      <c r="D19" s="44">
        <v>221450.83600000007</v>
      </c>
      <c r="E19" s="44">
        <v>128023415.27299999</v>
      </c>
      <c r="F19" s="44">
        <v>730571.70199999982</v>
      </c>
      <c r="G19" s="44">
        <v>354264377.19099998</v>
      </c>
      <c r="H19" s="44">
        <v>68502.672999999995</v>
      </c>
      <c r="I19" s="44">
        <v>30247224.910999998</v>
      </c>
    </row>
    <row r="20" spans="1:9" s="4" customFormat="1" ht="20.100000000000001" customHeight="1">
      <c r="A20" s="43" t="s">
        <v>44</v>
      </c>
      <c r="B20" s="44">
        <v>59006.624000000003</v>
      </c>
      <c r="C20" s="44">
        <v>22832667.325000003</v>
      </c>
      <c r="D20" s="44">
        <v>66645.380999999994</v>
      </c>
      <c r="E20" s="44">
        <v>5445925.0229999991</v>
      </c>
      <c r="F20" s="44">
        <v>75883.251999999993</v>
      </c>
      <c r="G20" s="44">
        <v>36528537.781999998</v>
      </c>
      <c r="H20" s="44">
        <v>3410.4390000000003</v>
      </c>
      <c r="I20" s="44">
        <v>1133156.4620000001</v>
      </c>
    </row>
    <row r="21" spans="1:9" s="4" customFormat="1" ht="20.100000000000001" customHeight="1">
      <c r="A21" s="43" t="s">
        <v>45</v>
      </c>
      <c r="B21" s="44">
        <v>33692.962</v>
      </c>
      <c r="C21" s="44">
        <v>20556105.288999997</v>
      </c>
      <c r="D21" s="44">
        <v>23906.336000000003</v>
      </c>
      <c r="E21" s="44">
        <v>9161590.0449999999</v>
      </c>
      <c r="F21" s="44">
        <v>29816.678</v>
      </c>
      <c r="G21" s="44">
        <v>13134012.013</v>
      </c>
      <c r="H21" s="44">
        <v>4404.3360000000002</v>
      </c>
      <c r="I21" s="44">
        <v>1072558.5450000002</v>
      </c>
    </row>
    <row r="22" spans="1:9" s="4" customFormat="1" ht="20.100000000000001" customHeight="1">
      <c r="A22" s="43" t="s">
        <v>46</v>
      </c>
      <c r="B22" s="44">
        <v>44979.102000000006</v>
      </c>
      <c r="C22" s="44">
        <v>22066789.858999997</v>
      </c>
      <c r="D22" s="44">
        <v>10693.934000000001</v>
      </c>
      <c r="E22" s="44">
        <v>7575485.415000001</v>
      </c>
      <c r="F22" s="44">
        <v>26029.433000000001</v>
      </c>
      <c r="G22" s="44">
        <v>18446985.082000006</v>
      </c>
      <c r="H22" s="44">
        <v>2738.0000000000005</v>
      </c>
      <c r="I22" s="44">
        <v>4618447.4450000003</v>
      </c>
    </row>
    <row r="23" spans="1:9" s="4" customFormat="1" ht="20.100000000000001" customHeight="1">
      <c r="A23" s="43" t="s">
        <v>47</v>
      </c>
      <c r="B23" s="44">
        <v>643443.64999999979</v>
      </c>
      <c r="C23" s="44">
        <v>256427957.06800002</v>
      </c>
      <c r="D23" s="44">
        <v>526268.64399999997</v>
      </c>
      <c r="E23" s="44">
        <v>191021187.24899998</v>
      </c>
      <c r="F23" s="44">
        <v>643349.70400000003</v>
      </c>
      <c r="G23" s="44">
        <v>231090236.42500001</v>
      </c>
      <c r="H23" s="44">
        <v>108879.55200000003</v>
      </c>
      <c r="I23" s="44">
        <v>41392153.412999988</v>
      </c>
    </row>
    <row r="24" spans="1:9" s="4" customFormat="1" ht="20.100000000000001" customHeight="1">
      <c r="A24" s="43" t="s">
        <v>48</v>
      </c>
      <c r="B24" s="44">
        <v>327953.65499999997</v>
      </c>
      <c r="C24" s="44">
        <v>180520492.73100004</v>
      </c>
      <c r="D24" s="44">
        <v>144398.45000000001</v>
      </c>
      <c r="E24" s="44">
        <v>117376719.61099997</v>
      </c>
      <c r="F24" s="44">
        <v>335078.68599999987</v>
      </c>
      <c r="G24" s="44">
        <v>208160161.87099996</v>
      </c>
      <c r="H24" s="44">
        <v>41012.182999999997</v>
      </c>
      <c r="I24" s="44">
        <v>28578460.144000001</v>
      </c>
    </row>
    <row r="25" spans="1:9" s="4" customFormat="1" ht="20.100000000000001" customHeight="1">
      <c r="A25" s="43" t="s">
        <v>49</v>
      </c>
      <c r="B25" s="44">
        <v>318937.45000000007</v>
      </c>
      <c r="C25" s="44">
        <v>139437499.62899998</v>
      </c>
      <c r="D25" s="44">
        <v>532378.64900000009</v>
      </c>
      <c r="E25" s="44">
        <v>102936464.11100002</v>
      </c>
      <c r="F25" s="44">
        <v>463871.84400000004</v>
      </c>
      <c r="G25" s="44">
        <v>173140642.22600004</v>
      </c>
      <c r="H25" s="44">
        <v>41820.432000000001</v>
      </c>
      <c r="I25" s="44">
        <v>33513046.109000001</v>
      </c>
    </row>
    <row r="26" spans="1:9" s="4" customFormat="1" ht="20.100000000000001" customHeight="1">
      <c r="A26" s="43" t="s">
        <v>50</v>
      </c>
      <c r="B26" s="44">
        <v>95284.719000000012</v>
      </c>
      <c r="C26" s="44">
        <v>46532701.529000007</v>
      </c>
      <c r="D26" s="44">
        <v>63214.689000000006</v>
      </c>
      <c r="E26" s="44">
        <v>29369013.828000002</v>
      </c>
      <c r="F26" s="44">
        <v>118158.37300000001</v>
      </c>
      <c r="G26" s="44">
        <v>33895902.924000002</v>
      </c>
      <c r="H26" s="44">
        <v>9014.7829999999994</v>
      </c>
      <c r="I26" s="44">
        <v>4873026.142</v>
      </c>
    </row>
    <row r="27" spans="1:9" s="4" customFormat="1" ht="20.100000000000001" customHeight="1">
      <c r="A27" s="43" t="s">
        <v>51</v>
      </c>
      <c r="B27" s="44">
        <v>80807.359999999986</v>
      </c>
      <c r="C27" s="44">
        <v>57928944.203000002</v>
      </c>
      <c r="D27" s="44">
        <v>197272.72899999999</v>
      </c>
      <c r="E27" s="44">
        <v>37608132.897999994</v>
      </c>
      <c r="F27" s="44">
        <v>92275.036999999997</v>
      </c>
      <c r="G27" s="44">
        <v>52751277.249999993</v>
      </c>
      <c r="H27" s="44">
        <v>15345.303</v>
      </c>
      <c r="I27" s="44">
        <v>10014133.139</v>
      </c>
    </row>
    <row r="28" spans="1:9" s="4" customFormat="1" ht="20.100000000000001" customHeight="1">
      <c r="A28" s="43" t="s">
        <v>52</v>
      </c>
      <c r="B28" s="44">
        <v>64633.314999999981</v>
      </c>
      <c r="C28" s="44">
        <v>104140851.21800002</v>
      </c>
      <c r="D28" s="44">
        <v>30859.442000000006</v>
      </c>
      <c r="E28" s="44">
        <v>27049366.951000005</v>
      </c>
      <c r="F28" s="44">
        <v>98770.235000000015</v>
      </c>
      <c r="G28" s="44">
        <v>108346661.27200001</v>
      </c>
      <c r="H28" s="44">
        <v>19516.963000000003</v>
      </c>
      <c r="I28" s="44">
        <v>17721456.121999998</v>
      </c>
    </row>
    <row r="29" spans="1:9" s="4" customFormat="1" ht="20.100000000000001" customHeight="1">
      <c r="A29" s="43" t="s">
        <v>53</v>
      </c>
      <c r="B29" s="44">
        <v>45271.695000000007</v>
      </c>
      <c r="C29" s="44">
        <v>15226346.617000001</v>
      </c>
      <c r="D29" s="44">
        <v>49778.046999999991</v>
      </c>
      <c r="E29" s="44">
        <v>4506990.5410000011</v>
      </c>
      <c r="F29" s="44">
        <v>41104.201000000001</v>
      </c>
      <c r="G29" s="44">
        <v>12827691.975000001</v>
      </c>
      <c r="H29" s="44">
        <v>11564.977999999999</v>
      </c>
      <c r="I29" s="44">
        <v>2928840.0150000006</v>
      </c>
    </row>
    <row r="30" spans="1:9" s="4" customFormat="1" ht="20.100000000000001" customHeight="1">
      <c r="A30" s="43" t="s">
        <v>54</v>
      </c>
      <c r="B30" s="44">
        <v>664089.99499999965</v>
      </c>
      <c r="C30" s="44">
        <v>309313866.95599991</v>
      </c>
      <c r="D30" s="44">
        <v>276510.16300000012</v>
      </c>
      <c r="E30" s="44">
        <v>177127543.17099997</v>
      </c>
      <c r="F30" s="44">
        <v>693018.45999999985</v>
      </c>
      <c r="G30" s="44">
        <v>370337066.68399996</v>
      </c>
      <c r="H30" s="44">
        <v>69155.421000000002</v>
      </c>
      <c r="I30" s="44">
        <v>47221107.980000004</v>
      </c>
    </row>
    <row r="31" spans="1:9" s="4" customFormat="1" ht="20.100000000000001" customHeight="1">
      <c r="A31" s="43" t="s">
        <v>55</v>
      </c>
      <c r="B31" s="44">
        <v>303582.12000000005</v>
      </c>
      <c r="C31" s="44">
        <v>166470043.28599998</v>
      </c>
      <c r="D31" s="44">
        <v>123709.85500000001</v>
      </c>
      <c r="E31" s="44">
        <v>80388628.011000007</v>
      </c>
      <c r="F31" s="44">
        <v>313001.54699999996</v>
      </c>
      <c r="G31" s="44">
        <v>163277754.23199996</v>
      </c>
      <c r="H31" s="44">
        <v>53585.566000000006</v>
      </c>
      <c r="I31" s="44">
        <v>36094735.156000003</v>
      </c>
    </row>
    <row r="32" spans="1:9" s="4" customFormat="1" ht="20.100000000000001" customHeight="1">
      <c r="A32" s="43" t="s">
        <v>56</v>
      </c>
      <c r="B32" s="44">
        <v>253790.70500000002</v>
      </c>
      <c r="C32" s="44">
        <v>179533255.26100001</v>
      </c>
      <c r="D32" s="44">
        <v>181278.94499999998</v>
      </c>
      <c r="E32" s="44">
        <v>117499798.67900001</v>
      </c>
      <c r="F32" s="44">
        <v>327752.679</v>
      </c>
      <c r="G32" s="44">
        <v>183051695.27499995</v>
      </c>
      <c r="H32" s="44">
        <v>52946.470000000016</v>
      </c>
      <c r="I32" s="44">
        <v>23181729.355999999</v>
      </c>
    </row>
    <row r="33" spans="1:9" s="4" customFormat="1" ht="20.100000000000001" customHeight="1">
      <c r="A33" s="43" t="s">
        <v>57</v>
      </c>
      <c r="B33" s="44">
        <v>53821.934000000008</v>
      </c>
      <c r="C33" s="44">
        <v>51606503.011000007</v>
      </c>
      <c r="D33" s="44">
        <v>37373.563999999998</v>
      </c>
      <c r="E33" s="44">
        <v>23256642.978999998</v>
      </c>
      <c r="F33" s="44">
        <v>49350.010999999999</v>
      </c>
      <c r="G33" s="44">
        <v>49765338.204000004</v>
      </c>
      <c r="H33" s="44">
        <v>13361.639000000001</v>
      </c>
      <c r="I33" s="44">
        <v>16090226.457</v>
      </c>
    </row>
    <row r="34" spans="1:9" s="4" customFormat="1" ht="20.100000000000001" customHeight="1">
      <c r="A34" s="43" t="s">
        <v>58</v>
      </c>
      <c r="B34" s="44">
        <v>157432.73299999998</v>
      </c>
      <c r="C34" s="44">
        <v>119329069.51100001</v>
      </c>
      <c r="D34" s="44">
        <v>111596.00899999999</v>
      </c>
      <c r="E34" s="44">
        <v>56059260.698000006</v>
      </c>
      <c r="F34" s="44">
        <v>182782.01599999997</v>
      </c>
      <c r="G34" s="44">
        <v>150063966.933</v>
      </c>
      <c r="H34" s="44">
        <v>29952.659</v>
      </c>
      <c r="I34" s="44">
        <v>27572890.982000001</v>
      </c>
    </row>
    <row r="35" spans="1:9" s="4" customFormat="1" ht="20.100000000000001" customHeight="1">
      <c r="A35" s="43" t="s">
        <v>15</v>
      </c>
      <c r="B35" s="44">
        <v>8475353.2682719547</v>
      </c>
      <c r="C35" s="44">
        <v>4008446692.984478</v>
      </c>
      <c r="D35" s="44">
        <v>5098913.6313682003</v>
      </c>
      <c r="E35" s="44">
        <v>1986386417.8235433</v>
      </c>
      <c r="F35" s="44">
        <v>9291575.2167280521</v>
      </c>
      <c r="G35" s="44">
        <v>4236464646.7225194</v>
      </c>
      <c r="H35" s="44">
        <v>1216567.0246317992</v>
      </c>
      <c r="I35" s="44">
        <v>625218676.87945592</v>
      </c>
    </row>
    <row r="36" spans="1:9" s="4" customFormat="1" ht="20.100000000000001" customHeight="1">
      <c r="A36" s="43" t="s">
        <v>59</v>
      </c>
      <c r="B36" s="44">
        <v>17853.026999999998</v>
      </c>
      <c r="C36" s="44">
        <v>28123898.872000005</v>
      </c>
      <c r="D36" s="44">
        <v>7842.3100000000013</v>
      </c>
      <c r="E36" s="44">
        <v>14199631.074000001</v>
      </c>
      <c r="F36" s="44">
        <v>18042.351999999995</v>
      </c>
      <c r="G36" s="44">
        <v>28066890.577000011</v>
      </c>
      <c r="H36" s="44">
        <v>3922.1959999999999</v>
      </c>
      <c r="I36" s="44">
        <v>9014576.4900000021</v>
      </c>
    </row>
    <row r="37" spans="1:9" s="4" customFormat="1" ht="20.100000000000001" customHeight="1">
      <c r="A37" s="43" t="s">
        <v>60</v>
      </c>
      <c r="B37" s="44">
        <v>9686.4650000000001</v>
      </c>
      <c r="C37" s="44">
        <v>15720037.130999999</v>
      </c>
      <c r="D37" s="44">
        <v>2113.86</v>
      </c>
      <c r="E37" s="44">
        <v>2649692.4230000004</v>
      </c>
      <c r="F37" s="44">
        <v>11696.430000000002</v>
      </c>
      <c r="G37" s="44">
        <v>12964455.336000001</v>
      </c>
      <c r="H37" s="44">
        <v>2864.7619999999997</v>
      </c>
      <c r="I37" s="44">
        <v>12309658.016000001</v>
      </c>
    </row>
    <row r="38" spans="1:9" s="4" customFormat="1" ht="20.100000000000001" customHeight="1">
      <c r="A38" s="43" t="s">
        <v>61</v>
      </c>
      <c r="B38" s="44">
        <v>4745.4920000000002</v>
      </c>
      <c r="C38" s="44">
        <v>7394274.8689999981</v>
      </c>
      <c r="D38" s="44">
        <v>446.00900000000001</v>
      </c>
      <c r="E38" s="44">
        <v>897370.10800000001</v>
      </c>
      <c r="F38" s="44">
        <v>2895.9960000000001</v>
      </c>
      <c r="G38" s="44">
        <v>3804524.0619999999</v>
      </c>
      <c r="H38" s="44">
        <v>409.79300000000001</v>
      </c>
      <c r="I38" s="44">
        <v>424545.54800000001</v>
      </c>
    </row>
    <row r="39" spans="1:9" s="4" customFormat="1" ht="20.100000000000001" customHeight="1">
      <c r="A39" s="43" t="s">
        <v>62</v>
      </c>
      <c r="B39" s="44">
        <v>11632.466</v>
      </c>
      <c r="C39" s="44">
        <v>14790347.226999998</v>
      </c>
      <c r="D39" s="44">
        <v>9796.0840000000007</v>
      </c>
      <c r="E39" s="44">
        <v>15045806.328000002</v>
      </c>
      <c r="F39" s="44">
        <v>6795.7480000000014</v>
      </c>
      <c r="G39" s="44">
        <v>5051357.7240000004</v>
      </c>
      <c r="H39" s="44">
        <v>446.00900000000001</v>
      </c>
      <c r="I39" s="44">
        <v>363497.33500000002</v>
      </c>
    </row>
    <row r="40" spans="1:9" s="4" customFormat="1" ht="20.100000000000001" customHeight="1">
      <c r="A40" s="43" t="s">
        <v>63</v>
      </c>
      <c r="B40" s="44">
        <v>88141.478000000017</v>
      </c>
      <c r="C40" s="44">
        <v>81131046.572000012</v>
      </c>
      <c r="D40" s="44">
        <v>38424.578000000009</v>
      </c>
      <c r="E40" s="44">
        <v>52126524.342</v>
      </c>
      <c r="F40" s="44">
        <v>84722.794999999969</v>
      </c>
      <c r="G40" s="44">
        <v>66292166.250999995</v>
      </c>
      <c r="H40" s="44">
        <v>14402.127000000002</v>
      </c>
      <c r="I40" s="44">
        <v>19583304.835000005</v>
      </c>
    </row>
    <row r="41" spans="1:9" s="4" customFormat="1" ht="20.100000000000001" customHeight="1">
      <c r="A41" s="43" t="s">
        <v>64</v>
      </c>
      <c r="B41" s="44">
        <v>66432.698999999964</v>
      </c>
      <c r="C41" s="44">
        <v>103597014.132</v>
      </c>
      <c r="D41" s="44">
        <v>20694.331999999999</v>
      </c>
      <c r="E41" s="44">
        <v>59551371.983999997</v>
      </c>
      <c r="F41" s="44">
        <v>60594.981999999982</v>
      </c>
      <c r="G41" s="44">
        <v>89409097.884999961</v>
      </c>
      <c r="H41" s="44">
        <v>6423.6160000000009</v>
      </c>
      <c r="I41" s="44">
        <v>18248899.063999999</v>
      </c>
    </row>
    <row r="42" spans="1:9" s="4" customFormat="1" ht="20.100000000000001" customHeight="1">
      <c r="A42" s="43" t="s">
        <v>65</v>
      </c>
      <c r="B42" s="44">
        <v>61485.15800000001</v>
      </c>
      <c r="C42" s="44">
        <v>63116212.635999963</v>
      </c>
      <c r="D42" s="44">
        <v>19588.762000000002</v>
      </c>
      <c r="E42" s="44">
        <v>34650091.564000003</v>
      </c>
      <c r="F42" s="44">
        <v>57431.01200000001</v>
      </c>
      <c r="G42" s="44">
        <v>55137641.613999993</v>
      </c>
      <c r="H42" s="44">
        <v>6701.1549999999988</v>
      </c>
      <c r="I42" s="44">
        <v>10490336.695</v>
      </c>
    </row>
    <row r="43" spans="1:9" s="4" customFormat="1" ht="20.100000000000001" customHeight="1">
      <c r="A43" s="43" t="s">
        <v>66</v>
      </c>
      <c r="B43" s="44">
        <v>55015.774000000005</v>
      </c>
      <c r="C43" s="44">
        <v>31177937.247000005</v>
      </c>
      <c r="D43" s="44">
        <v>34483.276000000005</v>
      </c>
      <c r="E43" s="44">
        <v>24061761.710999999</v>
      </c>
      <c r="F43" s="44">
        <v>61823.94400000001</v>
      </c>
      <c r="G43" s="44">
        <v>34272321.143999994</v>
      </c>
      <c r="H43" s="44">
        <v>6911.2020000000002</v>
      </c>
      <c r="I43" s="44">
        <v>4628849.5949999997</v>
      </c>
    </row>
    <row r="44" spans="1:9" s="4" customFormat="1" ht="20.100000000000001" customHeight="1">
      <c r="A44" s="43" t="s">
        <v>67</v>
      </c>
      <c r="B44" s="44">
        <v>121986.307</v>
      </c>
      <c r="C44" s="44">
        <v>240420970.06200007</v>
      </c>
      <c r="D44" s="44">
        <v>35276.720999999998</v>
      </c>
      <c r="E44" s="44">
        <v>89261955.868000016</v>
      </c>
      <c r="F44" s="44">
        <v>100184.50399999997</v>
      </c>
      <c r="G44" s="44">
        <v>189162005.44699997</v>
      </c>
      <c r="H44" s="44">
        <v>4865.0429999999997</v>
      </c>
      <c r="I44" s="44">
        <v>7563941.9800000004</v>
      </c>
    </row>
    <row r="45" spans="1:9" s="4" customFormat="1" ht="20.100000000000001" customHeight="1">
      <c r="A45" s="43" t="s">
        <v>68</v>
      </c>
      <c r="B45" s="44">
        <v>215061.42300000021</v>
      </c>
      <c r="C45" s="44">
        <v>662507914.49000013</v>
      </c>
      <c r="D45" s="44">
        <v>39226.56500000001</v>
      </c>
      <c r="E45" s="44">
        <v>150864713.92499998</v>
      </c>
      <c r="F45" s="44">
        <v>119505.10600000013</v>
      </c>
      <c r="G45" s="44">
        <v>303574212.22900003</v>
      </c>
      <c r="H45" s="44">
        <v>4746.7360000000008</v>
      </c>
      <c r="I45" s="44">
        <v>10669355.675000003</v>
      </c>
    </row>
    <row r="46" spans="1:9" s="4" customFormat="1" ht="20.100000000000001" customHeight="1">
      <c r="A46" s="43" t="s">
        <v>69</v>
      </c>
      <c r="B46" s="44">
        <v>73776.635000000009</v>
      </c>
      <c r="C46" s="44">
        <v>110914552.52200003</v>
      </c>
      <c r="D46" s="44">
        <v>20839.721999999991</v>
      </c>
      <c r="E46" s="44">
        <v>40101971.214000002</v>
      </c>
      <c r="F46" s="44">
        <v>59400.412999999993</v>
      </c>
      <c r="G46" s="44">
        <v>82694948.117999986</v>
      </c>
      <c r="H46" s="44">
        <v>8964.7919999999995</v>
      </c>
      <c r="I46" s="44">
        <v>14157840.816000002</v>
      </c>
    </row>
    <row r="47" spans="1:9" s="4" customFormat="1" ht="20.100000000000001" customHeight="1">
      <c r="A47" s="43" t="s">
        <v>70</v>
      </c>
      <c r="B47" s="44">
        <v>87184.64800000003</v>
      </c>
      <c r="C47" s="44">
        <v>200941522.46499997</v>
      </c>
      <c r="D47" s="44">
        <v>42706.676999999996</v>
      </c>
      <c r="E47" s="44">
        <v>65285531.567999996</v>
      </c>
      <c r="F47" s="44">
        <v>89414.534000000014</v>
      </c>
      <c r="G47" s="44">
        <v>234035768.08700004</v>
      </c>
      <c r="H47" s="44">
        <v>12269.915000000001</v>
      </c>
      <c r="I47" s="44">
        <v>32918711.855000004</v>
      </c>
    </row>
    <row r="48" spans="1:9" s="4" customFormat="1" ht="20.100000000000001" customHeight="1">
      <c r="A48" s="43" t="s">
        <v>71</v>
      </c>
      <c r="B48" s="44">
        <v>152828.23200000005</v>
      </c>
      <c r="C48" s="44">
        <v>135496587.565</v>
      </c>
      <c r="D48" s="44">
        <v>88617.37900000003</v>
      </c>
      <c r="E48" s="44">
        <v>163557029.54700005</v>
      </c>
      <c r="F48" s="44">
        <v>116973.12500000001</v>
      </c>
      <c r="G48" s="44">
        <v>96379145.562999994</v>
      </c>
      <c r="H48" s="44">
        <v>16831.165000000001</v>
      </c>
      <c r="I48" s="44">
        <v>45070381.189000018</v>
      </c>
    </row>
    <row r="49" spans="1:11" s="4" customFormat="1" ht="20.100000000000001" customHeight="1">
      <c r="A49" s="43" t="s">
        <v>72</v>
      </c>
      <c r="B49" s="44">
        <v>73609.084000000017</v>
      </c>
      <c r="C49" s="44">
        <v>60962344.41300001</v>
      </c>
      <c r="D49" s="44">
        <v>52398.41599999999</v>
      </c>
      <c r="E49" s="44">
        <v>51528689.629999995</v>
      </c>
      <c r="F49" s="44">
        <v>84874.248999999996</v>
      </c>
      <c r="G49" s="44">
        <v>81906601.037999958</v>
      </c>
      <c r="H49" s="44">
        <v>8891.39</v>
      </c>
      <c r="I49" s="44">
        <v>12789295.437999999</v>
      </c>
    </row>
    <row r="50" spans="1:11" s="4" customFormat="1" ht="20.100000000000001" customHeight="1">
      <c r="A50" s="43" t="s">
        <v>73</v>
      </c>
      <c r="B50" s="44">
        <v>35763.561000000002</v>
      </c>
      <c r="C50" s="44">
        <v>70893011.01699999</v>
      </c>
      <c r="D50" s="44">
        <v>7946.982</v>
      </c>
      <c r="E50" s="44">
        <v>11070530.935000001</v>
      </c>
      <c r="F50" s="44">
        <v>18212.523000000001</v>
      </c>
      <c r="G50" s="44">
        <v>28581332.914000005</v>
      </c>
      <c r="H50" s="44">
        <v>1044.5729999999999</v>
      </c>
      <c r="I50" s="44">
        <v>4513013.5200000005</v>
      </c>
    </row>
    <row r="51" spans="1:11" s="4" customFormat="1" ht="20.100000000000001" customHeight="1">
      <c r="A51" s="43" t="s">
        <v>74</v>
      </c>
      <c r="B51" s="44">
        <v>9360.7440000000024</v>
      </c>
      <c r="C51" s="44">
        <v>7001470.8990000011</v>
      </c>
      <c r="D51" s="44">
        <v>4071.5729999999999</v>
      </c>
      <c r="E51" s="44">
        <v>3099117.6949999998</v>
      </c>
      <c r="F51" s="44">
        <v>9966.3560000000016</v>
      </c>
      <c r="G51" s="44">
        <v>5995910.7020000005</v>
      </c>
      <c r="H51" s="44">
        <v>1029.5999999999999</v>
      </c>
      <c r="I51" s="44">
        <v>1564728.88</v>
      </c>
    </row>
    <row r="52" spans="1:11" s="4" customFormat="1" ht="20.100000000000001" customHeight="1">
      <c r="A52" s="43" t="s">
        <v>75</v>
      </c>
      <c r="B52" s="44">
        <v>38939.86</v>
      </c>
      <c r="C52" s="44">
        <v>74560387.584000006</v>
      </c>
      <c r="D52" s="44">
        <v>3774.2580000000003</v>
      </c>
      <c r="E52" s="44">
        <v>6928939.1900000004</v>
      </c>
      <c r="F52" s="44">
        <v>28051.496999999999</v>
      </c>
      <c r="G52" s="44">
        <v>30346047.651000001</v>
      </c>
      <c r="H52" s="44">
        <v>3318.4690000000001</v>
      </c>
      <c r="I52" s="44">
        <v>4002301.6710000006</v>
      </c>
    </row>
    <row r="53" spans="1:11" s="4" customFormat="1" ht="20.100000000000001" customHeight="1">
      <c r="A53" s="43" t="s">
        <v>76</v>
      </c>
      <c r="B53" s="44">
        <v>254161.72000000006</v>
      </c>
      <c r="C53" s="44">
        <v>357303777.52900004</v>
      </c>
      <c r="D53" s="44">
        <v>99680.868000000031</v>
      </c>
      <c r="E53" s="44">
        <v>137058193.12300003</v>
      </c>
      <c r="F53" s="44">
        <v>259488.80800000002</v>
      </c>
      <c r="G53" s="44">
        <v>292911176.13000011</v>
      </c>
      <c r="H53" s="44">
        <v>23216.534000000003</v>
      </c>
      <c r="I53" s="44">
        <v>27736771.505000003</v>
      </c>
    </row>
    <row r="54" spans="1:11" s="4" customFormat="1" ht="20.100000000000001" customHeight="1">
      <c r="A54" s="43" t="s">
        <v>77</v>
      </c>
      <c r="B54" s="44">
        <v>487673.69099999988</v>
      </c>
      <c r="C54" s="44">
        <v>555158558.18199992</v>
      </c>
      <c r="D54" s="44">
        <v>46235.651999999995</v>
      </c>
      <c r="E54" s="44">
        <v>74582609.742999986</v>
      </c>
      <c r="F54" s="44">
        <v>509170.46399999992</v>
      </c>
      <c r="G54" s="44">
        <v>521831743.55400002</v>
      </c>
      <c r="H54" s="44">
        <v>26882.383999999995</v>
      </c>
      <c r="I54" s="44">
        <v>38814733.363000005</v>
      </c>
    </row>
    <row r="55" spans="1:11" s="4" customFormat="1" ht="20.100000000000001" customHeight="1">
      <c r="A55" s="43" t="s">
        <v>78</v>
      </c>
      <c r="B55" s="44">
        <v>76088.020999999993</v>
      </c>
      <c r="C55" s="44">
        <v>63648011.425999999</v>
      </c>
      <c r="D55" s="44">
        <v>10988.971000000001</v>
      </c>
      <c r="E55" s="44">
        <v>11743868.054999998</v>
      </c>
      <c r="F55" s="44">
        <v>76095.88900000001</v>
      </c>
      <c r="G55" s="44">
        <v>54616284.651000001</v>
      </c>
      <c r="H55" s="44">
        <v>2883.5940000000005</v>
      </c>
      <c r="I55" s="44">
        <v>6000625.9100000001</v>
      </c>
    </row>
    <row r="56" spans="1:11" s="4" customFormat="1" ht="20.100000000000001" customHeight="1">
      <c r="A56" s="43" t="s">
        <v>79</v>
      </c>
      <c r="B56" s="44">
        <v>1463.4939999999999</v>
      </c>
      <c r="C56" s="44">
        <v>283206.63</v>
      </c>
      <c r="D56" s="44"/>
      <c r="E56" s="44"/>
      <c r="F56" s="44">
        <v>8668.746000000001</v>
      </c>
      <c r="G56" s="44">
        <v>6595524.245000001</v>
      </c>
      <c r="H56" s="44"/>
      <c r="I56" s="44"/>
    </row>
    <row r="57" spans="1:11" s="4" customFormat="1" ht="20.100000000000001" customHeight="1">
      <c r="A57" s="43" t="s">
        <v>80</v>
      </c>
      <c r="B57" s="44">
        <v>763.90100000000007</v>
      </c>
      <c r="C57" s="44">
        <v>775359.51500000001</v>
      </c>
      <c r="D57" s="44">
        <v>1138.8110000000001</v>
      </c>
      <c r="E57" s="44">
        <v>1135394.567</v>
      </c>
      <c r="F57" s="44">
        <v>7896.326</v>
      </c>
      <c r="G57" s="44">
        <v>3379928.44</v>
      </c>
      <c r="H57" s="44"/>
      <c r="I57" s="44"/>
    </row>
    <row r="58" spans="1:11" s="4" customFormat="1" ht="20.100000000000001" customHeight="1">
      <c r="A58" s="43" t="s">
        <v>81</v>
      </c>
      <c r="B58" s="44">
        <v>24284.303000000004</v>
      </c>
      <c r="C58" s="44">
        <v>22774715.208000004</v>
      </c>
      <c r="D58" s="44">
        <v>7352.741</v>
      </c>
      <c r="E58" s="44">
        <v>12820509.635000002</v>
      </c>
      <c r="F58" s="44">
        <v>34438.074000000001</v>
      </c>
      <c r="G58" s="44">
        <v>26659871.096999999</v>
      </c>
      <c r="H58" s="44">
        <v>3015.2420000000002</v>
      </c>
      <c r="I58" s="44">
        <v>3496025.6580000008</v>
      </c>
    </row>
    <row r="59" spans="1:11" s="4" customFormat="1" ht="20.100000000000001" customHeight="1">
      <c r="A59" s="43" t="s">
        <v>82</v>
      </c>
      <c r="B59" s="44">
        <v>126021.75499999999</v>
      </c>
      <c r="C59" s="44">
        <v>128147554.32299992</v>
      </c>
      <c r="D59" s="44">
        <v>21058.908000000003</v>
      </c>
      <c r="E59" s="44">
        <v>31510324.983000003</v>
      </c>
      <c r="F59" s="44">
        <v>102953.92099999997</v>
      </c>
      <c r="G59" s="44">
        <v>105848243.977</v>
      </c>
      <c r="H59" s="44">
        <v>7152.6650000000009</v>
      </c>
      <c r="I59" s="44">
        <v>10926960.740999999</v>
      </c>
    </row>
    <row r="60" spans="1:11" s="4" customFormat="1" ht="20.100000000000001" customHeight="1">
      <c r="A60" s="43" t="s">
        <v>83</v>
      </c>
      <c r="B60" s="44">
        <v>48827.686000000016</v>
      </c>
      <c r="C60" s="44">
        <v>28014934.168000001</v>
      </c>
      <c r="D60" s="44">
        <v>3750.2009999999996</v>
      </c>
      <c r="E60" s="44">
        <v>4780122.97</v>
      </c>
      <c r="F60" s="44">
        <v>50905.507999999994</v>
      </c>
      <c r="G60" s="44">
        <v>25670649.852999993</v>
      </c>
      <c r="H60" s="44">
        <v>4151.7510000000011</v>
      </c>
      <c r="I60" s="44">
        <v>2056745.9650000001</v>
      </c>
    </row>
    <row r="61" spans="1:11" s="4" customFormat="1" ht="20.100000000000001" customHeight="1">
      <c r="A61" s="43" t="s">
        <v>84</v>
      </c>
      <c r="B61" s="44">
        <v>129253.14700000001</v>
      </c>
      <c r="C61" s="44">
        <v>94769730.060000002</v>
      </c>
      <c r="D61" s="44">
        <v>21435.829999999998</v>
      </c>
      <c r="E61" s="44">
        <v>23658789.503000002</v>
      </c>
      <c r="F61" s="44">
        <v>100046.65000000001</v>
      </c>
      <c r="G61" s="44">
        <v>69876025.557000011</v>
      </c>
      <c r="H61" s="44">
        <v>5226.5060000000003</v>
      </c>
      <c r="I61" s="44">
        <v>5937640.8440000005</v>
      </c>
    </row>
    <row r="62" spans="1:11" s="4" customFormat="1" ht="20.100000000000001" customHeight="1">
      <c r="A62" s="43" t="s">
        <v>85</v>
      </c>
      <c r="B62" s="44">
        <v>8090.0840000000007</v>
      </c>
      <c r="C62" s="44">
        <v>6194665.2199999988</v>
      </c>
      <c r="D62" s="44">
        <v>314.2</v>
      </c>
      <c r="E62" s="44">
        <v>20423</v>
      </c>
      <c r="F62" s="44">
        <v>2956.4180000000001</v>
      </c>
      <c r="G62" s="44">
        <v>3466757.8540000003</v>
      </c>
      <c r="H62" s="44"/>
      <c r="I62" s="44"/>
    </row>
    <row r="63" spans="1:11" ht="20.100000000000001" customHeight="1">
      <c r="A63" s="7"/>
      <c r="B63" s="6"/>
      <c r="C63" s="6"/>
      <c r="D63" s="6"/>
      <c r="E63" s="6"/>
      <c r="F63" s="6"/>
      <c r="G63" s="6"/>
      <c r="H63" s="6"/>
      <c r="I63" s="6"/>
      <c r="J63" s="9"/>
      <c r="K63" s="9"/>
    </row>
    <row r="64" spans="1:11" ht="20.100000000000001" customHeight="1">
      <c r="A64" s="5"/>
      <c r="B64" s="5"/>
      <c r="C64" s="5"/>
      <c r="D64" s="5"/>
      <c r="E64" s="5"/>
      <c r="F64" s="5"/>
      <c r="G64" s="5"/>
      <c r="H64" s="5"/>
      <c r="I64" s="5"/>
      <c r="J64" s="3"/>
    </row>
    <row r="65" spans="1:10" ht="20.100000000000001" customHeight="1">
      <c r="A65" s="17"/>
      <c r="B65" s="24"/>
      <c r="C65" s="24"/>
      <c r="D65" s="24"/>
      <c r="E65" s="24"/>
      <c r="F65" s="24"/>
      <c r="G65" s="24"/>
      <c r="H65" s="25"/>
      <c r="I65" s="24"/>
      <c r="J65" s="3"/>
    </row>
    <row r="66" spans="1:10" ht="20.100000000000001" customHeight="1">
      <c r="A66" s="1"/>
    </row>
    <row r="67" spans="1:10" ht="20.100000000000001" customHeight="1">
      <c r="A67" s="1"/>
    </row>
    <row r="68" spans="1:10" ht="20.100000000000001" customHeight="1"/>
    <row r="69" spans="1:10" ht="20.100000000000001" customHeight="1"/>
  </sheetData>
  <sheetProtection algorithmName="SHA-512" hashValue="cYQXlf48LQLvGlU4T3lRLQUnjGC/DTHqFa1fLnCib6vISose9oPRyRWTMiKcHcwOb7cYEJk1OmdQzjvP3LgXzQ==" saltValue="PAj2Fou7agbxsKO9WDaZQQ==" spinCount="100000" sheet="1" objects="1" scenarios="1" formatColumns="0" formatRows="0"/>
  <customSheetViews>
    <customSheetView guid="{23C48C76-85D5-4072-9DFE-6357FCE87462}" fitToPage="1" state="hidden">
      <selection activeCell="A3" sqref="A3:A5"/>
      <pageMargins left="0.7" right="0.7" top="0.75" bottom="0.75" header="0.3" footer="0.3"/>
      <pageSetup paperSize="9" scale="67" orientation="portrait" r:id="rId1"/>
    </customSheetView>
    <customSheetView guid="{1F563044-BFFD-4E88-8A76-C2F5E7AFE3A5}" fitToPage="1">
      <selection activeCell="A3" sqref="A3:A5"/>
      <pageMargins left="0.7" right="0.7" top="0.75" bottom="0.75" header="0.3" footer="0.3"/>
      <pageSetup paperSize="9" scale="67" orientation="portrait" r:id="rId2"/>
    </customSheetView>
  </customSheetViews>
  <mergeCells count="8">
    <mergeCell ref="A2:I2"/>
    <mergeCell ref="A3:A5"/>
    <mergeCell ref="B3:E3"/>
    <mergeCell ref="F3:I3"/>
    <mergeCell ref="B4:C4"/>
    <mergeCell ref="D4:E4"/>
    <mergeCell ref="F4:G4"/>
    <mergeCell ref="H4:I4"/>
  </mergeCells>
  <pageMargins left="0.7" right="0.7" top="0.75" bottom="0.75" header="0.3" footer="0.3"/>
  <pageSetup paperSize="9" scale="6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Presentation</vt:lpstr>
      <vt:lpstr>Home</vt:lpstr>
      <vt:lpstr>Age</vt:lpstr>
      <vt:lpstr>Dest.</vt:lpstr>
      <vt:lpstr>Quarter</vt:lpstr>
      <vt:lpstr>Visit Length</vt:lpstr>
      <vt:lpstr>(Air)ports</vt:lpstr>
      <vt:lpstr>Transport</vt:lpstr>
      <vt:lpstr>Gender</vt:lpstr>
      <vt:lpstr>Nationality</vt:lpstr>
      <vt:lpstr>Purpose</vt:lpstr>
      <vt:lpstr>Visits and Spending</vt:lpstr>
      <vt:lpstr>4.03</vt:lpstr>
      <vt:lpstr>4.05</vt:lpstr>
      <vt:lpstr>4.13</vt:lpstr>
      <vt:lpstr>4.14</vt:lpstr>
      <vt:lpstr>4.15</vt:lpstr>
      <vt:lpstr>Ref.Curr</vt:lpstr>
      <vt:lpstr>Ref.UKRegn</vt:lpstr>
      <vt:lpstr>Ref.Curr.Rates</vt:lpstr>
      <vt:lpstr>Ref.Curr.Rates!MSN_MoneyCentral_Investor_Currency_Rates</vt:lpstr>
    </vt:vector>
  </TitlesOfParts>
  <Company>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dalglr</dc:creator>
  <cp:lastModifiedBy>Administrator</cp:lastModifiedBy>
  <cp:lastPrinted>2014-09-25T08:25:50Z</cp:lastPrinted>
  <dcterms:created xsi:type="dcterms:W3CDTF">2013-04-12T07:13:36Z</dcterms:created>
  <dcterms:modified xsi:type="dcterms:W3CDTF">2014-09-25T09:30:16Z</dcterms:modified>
</cp:coreProperties>
</file>